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Masters\SRP stuff\"/>
    </mc:Choice>
  </mc:AlternateContent>
  <xr:revisionPtr revIDLastSave="0" documentId="13_ncr:1_{1B4E8EA1-C1CA-457E-8B97-4038F76E4BDB}" xr6:coauthVersionLast="47" xr6:coauthVersionMax="47" xr10:uidLastSave="{00000000-0000-0000-0000-000000000000}"/>
  <bookViews>
    <workbookView xWindow="-28920" yWindow="555" windowWidth="29040" windowHeight="15720" activeTab="2" xr2:uid="{12EFF2CA-5835-4298-864B-DC8CA8975F3A}"/>
  </bookViews>
  <sheets>
    <sheet name="Qualitative" sheetId="2" r:id="rId1"/>
    <sheet name="Quantitative" sheetId="1" r:id="rId2"/>
    <sheet name="Org settings" sheetId="6" r:id="rId3"/>
    <sheet name="AMC" sheetId="3" r:id="rId4"/>
    <sheet name="Alkmaar" sheetId="5" r:id="rId5"/>
  </sheets>
  <definedNames>
    <definedName name="hi" localSheetId="0">Qualitative!$A:$A</definedName>
    <definedName name="hi">Quantitative!$A:$A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5" i="1"/>
  <c r="AH36" i="1"/>
  <c r="AH37" i="1"/>
  <c r="AH38" i="1"/>
  <c r="AH39" i="1"/>
  <c r="AH40" i="1"/>
  <c r="AH41" i="1"/>
  <c r="AH42" i="1"/>
  <c r="AH43" i="1"/>
  <c r="AH44" i="1"/>
  <c r="AH45" i="1"/>
  <c r="AH46" i="1"/>
  <c r="AH47" i="1"/>
  <c r="AH48" i="1"/>
  <c r="AH49" i="1"/>
  <c r="AH50" i="1"/>
  <c r="AH3"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4" i="1"/>
  <c r="Q6" i="1"/>
  <c r="Q3" i="1"/>
  <c r="AG34" i="1"/>
  <c r="AH34" i="1" s="1"/>
  <c r="E354" i="5"/>
  <c r="E355" i="5" s="1"/>
  <c r="E356" i="5" s="1"/>
  <c r="E357" i="5" s="1"/>
  <c r="E358" i="5" s="1"/>
  <c r="E359" i="5" s="1"/>
  <c r="E360" i="5" s="1"/>
  <c r="E346" i="5"/>
  <c r="E347" i="5" s="1"/>
  <c r="E348" i="5" s="1"/>
  <c r="E349" i="5" s="1"/>
  <c r="E350" i="5" s="1"/>
  <c r="E351" i="5" s="1"/>
  <c r="E352" i="5" s="1"/>
  <c r="E338" i="5"/>
  <c r="E339" i="5" s="1"/>
  <c r="E340" i="5" s="1"/>
  <c r="E341" i="5" s="1"/>
  <c r="E342" i="5" s="1"/>
  <c r="E343" i="5" s="1"/>
  <c r="E344" i="5" s="1"/>
  <c r="E330" i="5"/>
  <c r="D322" i="5"/>
  <c r="D323" i="5" s="1"/>
  <c r="D324" i="5" s="1"/>
  <c r="D325" i="5" s="1"/>
  <c r="D326" i="5" s="1"/>
  <c r="D327" i="5" s="1"/>
  <c r="D315" i="5"/>
  <c r="D316" i="5" s="1"/>
  <c r="D317" i="5" s="1"/>
  <c r="D318" i="5" s="1"/>
  <c r="D319" i="5" s="1"/>
  <c r="D320" i="5" s="1"/>
  <c r="D307" i="5"/>
  <c r="D308" i="5" s="1"/>
  <c r="D309" i="5" s="1"/>
  <c r="D310" i="5" s="1"/>
  <c r="D311" i="5" s="1"/>
  <c r="D312" i="5" s="1"/>
  <c r="D313" i="5" s="1"/>
  <c r="D300" i="5"/>
  <c r="D301" i="5" s="1"/>
  <c r="D302" i="5" s="1"/>
  <c r="D303" i="5" s="1"/>
  <c r="D304" i="5" s="1"/>
  <c r="D305" i="5" s="1"/>
  <c r="D306" i="5" s="1"/>
  <c r="D293" i="5"/>
  <c r="D294" i="5" s="1"/>
  <c r="D295" i="5" s="1"/>
  <c r="D296" i="5" s="1"/>
  <c r="D297" i="5" s="1"/>
  <c r="D298" i="5" s="1"/>
  <c r="D299" i="5" s="1"/>
  <c r="D286" i="5"/>
  <c r="D287" i="5" s="1"/>
  <c r="D288" i="5" s="1"/>
  <c r="D289" i="5" s="1"/>
  <c r="D290" i="5" s="1"/>
  <c r="D291" i="5" s="1"/>
  <c r="D292" i="5" s="1"/>
  <c r="D278" i="5"/>
  <c r="D279" i="5" s="1"/>
  <c r="D280" i="5" s="1"/>
  <c r="D281" i="5" s="1"/>
  <c r="D282" i="5" s="1"/>
  <c r="D283" i="5" s="1"/>
  <c r="D284" i="5" s="1"/>
  <c r="D271" i="5"/>
  <c r="D272" i="5" s="1"/>
  <c r="D273" i="5" s="1"/>
  <c r="D274" i="5" s="1"/>
  <c r="D275" i="5" s="1"/>
  <c r="D276" i="5" s="1"/>
  <c r="D277" i="5" s="1"/>
  <c r="D264" i="5"/>
  <c r="D265" i="5" s="1"/>
  <c r="D266" i="5" s="1"/>
  <c r="D267" i="5" s="1"/>
  <c r="D268" i="5" s="1"/>
  <c r="D269" i="5" s="1"/>
  <c r="D257" i="5"/>
  <c r="D258" i="5" s="1"/>
  <c r="D259" i="5" s="1"/>
  <c r="D260" i="5" s="1"/>
  <c r="D261" i="5" s="1"/>
  <c r="D262" i="5" s="1"/>
  <c r="D250" i="5"/>
  <c r="D251" i="5" s="1"/>
  <c r="D252" i="5" s="1"/>
  <c r="D253" i="5" s="1"/>
  <c r="D254" i="5" s="1"/>
  <c r="D255" i="5" s="1"/>
  <c r="D243" i="5"/>
  <c r="D244" i="5" s="1"/>
  <c r="D245" i="5" s="1"/>
  <c r="D246" i="5" s="1"/>
  <c r="D247" i="5" s="1"/>
  <c r="D248" i="5" s="1"/>
  <c r="D236" i="5"/>
  <c r="D237" i="5" s="1"/>
  <c r="D238" i="5" s="1"/>
  <c r="D239" i="5" s="1"/>
  <c r="D240" i="5" s="1"/>
  <c r="D241" i="5" s="1"/>
  <c r="D227" i="5"/>
  <c r="D228" i="5" s="1"/>
  <c r="D229" i="5" s="1"/>
  <c r="D230" i="5" s="1"/>
  <c r="D231" i="5" s="1"/>
  <c r="D232" i="5" s="1"/>
  <c r="D233" i="5" s="1"/>
  <c r="D234" i="5" s="1"/>
  <c r="D218" i="5"/>
  <c r="D219" i="5" s="1"/>
  <c r="D220" i="5" s="1"/>
  <c r="D221" i="5" s="1"/>
  <c r="D222" i="5" s="1"/>
  <c r="D223" i="5" s="1"/>
  <c r="D224" i="5" s="1"/>
  <c r="D225" i="5" s="1"/>
  <c r="C209" i="5"/>
  <c r="C210" i="5" s="1"/>
  <c r="C211" i="5" s="1"/>
  <c r="C212" i="5" s="1"/>
  <c r="C213" i="5" s="1"/>
  <c r="C214" i="5" s="1"/>
  <c r="C215" i="5" s="1"/>
  <c r="C202" i="5"/>
  <c r="C203" i="5" s="1"/>
  <c r="C204" i="5" s="1"/>
  <c r="C205" i="5" s="1"/>
  <c r="C206" i="5" s="1"/>
  <c r="C207" i="5" s="1"/>
  <c r="C208" i="5" s="1"/>
  <c r="C195" i="5"/>
  <c r="C196" i="5" s="1"/>
  <c r="C197" i="5" s="1"/>
  <c r="C198" i="5" s="1"/>
  <c r="C199" i="5" s="1"/>
  <c r="C200" i="5" s="1"/>
  <c r="C201" i="5" s="1"/>
  <c r="C188" i="5"/>
  <c r="C189" i="5" s="1"/>
  <c r="C190" i="5" s="1"/>
  <c r="C191" i="5" s="1"/>
  <c r="C192" i="5" s="1"/>
  <c r="C193" i="5" s="1"/>
  <c r="C194" i="5" s="1"/>
  <c r="C181" i="5"/>
  <c r="C182" i="5" s="1"/>
  <c r="C183" i="5" s="1"/>
  <c r="C184" i="5" s="1"/>
  <c r="C185" i="5" s="1"/>
  <c r="C186" i="5" s="1"/>
  <c r="C187" i="5" s="1"/>
  <c r="C174" i="5"/>
  <c r="C175" i="5" s="1"/>
  <c r="C176" i="5" s="1"/>
  <c r="C177" i="5" s="1"/>
  <c r="C178" i="5" s="1"/>
  <c r="C179" i="5" s="1"/>
  <c r="C180" i="5" s="1"/>
  <c r="C167" i="5"/>
  <c r="C168" i="5" s="1"/>
  <c r="C169" i="5" s="1"/>
  <c r="C170" i="5" s="1"/>
  <c r="C171" i="5" s="1"/>
  <c r="C172" i="5" s="1"/>
  <c r="C173" i="5" s="1"/>
  <c r="C161" i="5"/>
  <c r="C162" i="5" s="1"/>
  <c r="C163" i="5" s="1"/>
  <c r="C164" i="5" s="1"/>
  <c r="C165" i="5" s="1"/>
  <c r="C166" i="5" s="1"/>
  <c r="C152" i="5"/>
  <c r="C153" i="5" s="1"/>
  <c r="C154" i="5" s="1"/>
  <c r="C155" i="5" s="1"/>
  <c r="C156" i="5" s="1"/>
  <c r="C157" i="5" s="1"/>
  <c r="C158" i="5" s="1"/>
  <c r="C145" i="5"/>
  <c r="C146" i="5" s="1"/>
  <c r="C147" i="5" s="1"/>
  <c r="C148" i="5" s="1"/>
  <c r="C149" i="5" s="1"/>
  <c r="C150" i="5" s="1"/>
  <c r="C151" i="5" s="1"/>
  <c r="C139" i="5"/>
  <c r="C140" i="5" s="1"/>
  <c r="C141" i="5" s="1"/>
  <c r="C142" i="5" s="1"/>
  <c r="C143" i="5" s="1"/>
  <c r="C144" i="5" s="1"/>
  <c r="C132" i="5"/>
  <c r="C133" i="5" s="1"/>
  <c r="C134" i="5" s="1"/>
  <c r="C135" i="5" s="1"/>
  <c r="C136" i="5" s="1"/>
  <c r="C137" i="5" s="1"/>
  <c r="C138" i="5" s="1"/>
  <c r="C126" i="5"/>
  <c r="C127" i="5" s="1"/>
  <c r="C128" i="5" s="1"/>
  <c r="C129" i="5" s="1"/>
  <c r="C130" i="5" s="1"/>
  <c r="C131" i="5" s="1"/>
  <c r="C118" i="5"/>
  <c r="C119" i="5" s="1"/>
  <c r="C120" i="5" s="1"/>
  <c r="C121" i="5" s="1"/>
  <c r="C122" i="5" s="1"/>
  <c r="C123" i="5" s="1"/>
  <c r="C112" i="5"/>
  <c r="C104" i="5"/>
  <c r="C105" i="5" s="1"/>
  <c r="C106" i="5" s="1"/>
  <c r="C107" i="5" s="1"/>
  <c r="C108" i="5" s="1"/>
  <c r="C109" i="5" s="1"/>
  <c r="C97" i="5"/>
  <c r="C98" i="5" s="1"/>
  <c r="C99" i="5" s="1"/>
  <c r="C100" i="5" s="1"/>
  <c r="C101" i="5" s="1"/>
  <c r="C102" i="5" s="1"/>
  <c r="C103" i="5" s="1"/>
  <c r="C90" i="5"/>
  <c r="C91" i="5" s="1"/>
  <c r="C92" i="5" s="1"/>
  <c r="C93" i="5" s="1"/>
  <c r="C94" i="5" s="1"/>
  <c r="C95" i="5" s="1"/>
  <c r="C96" i="5" s="1"/>
  <c r="C82" i="5"/>
  <c r="C74" i="5"/>
  <c r="C75" i="5" s="1"/>
  <c r="C76" i="5" s="1"/>
  <c r="C77" i="5" s="1"/>
  <c r="C78" i="5" s="1"/>
  <c r="C79" i="5" s="1"/>
  <c r="C67" i="5"/>
  <c r="C68" i="5" s="1"/>
  <c r="C69" i="5" s="1"/>
  <c r="C70" i="5" s="1"/>
  <c r="C71" i="5" s="1"/>
  <c r="C72" i="5" s="1"/>
  <c r="C73" i="5" s="1"/>
  <c r="C60" i="5"/>
  <c r="C61" i="5" s="1"/>
  <c r="C62" i="5" s="1"/>
  <c r="C63" i="5" s="1"/>
  <c r="C64" i="5" s="1"/>
  <c r="C65" i="5" s="1"/>
  <c r="C66" i="5" s="1"/>
  <c r="C53" i="5"/>
  <c r="C54" i="5" s="1"/>
  <c r="C55" i="5" s="1"/>
  <c r="C56" i="5" s="1"/>
  <c r="C57" i="5" s="1"/>
  <c r="C58" i="5" s="1"/>
  <c r="C59" i="5" s="1"/>
  <c r="C46" i="5"/>
  <c r="C47" i="5" s="1"/>
  <c r="C48" i="5" s="1"/>
  <c r="C49" i="5" s="1"/>
  <c r="C50" i="5" s="1"/>
  <c r="C51" i="5" s="1"/>
  <c r="C52" i="5" s="1"/>
  <c r="C39" i="5"/>
  <c r="C40" i="5" s="1"/>
  <c r="C41" i="5" s="1"/>
  <c r="C42" i="5" s="1"/>
  <c r="C43" i="5" s="1"/>
  <c r="C44" i="5" s="1"/>
  <c r="C45" i="5" s="1"/>
  <c r="C30" i="5"/>
  <c r="C31" i="5" s="1"/>
  <c r="C32" i="5" s="1"/>
  <c r="C33" i="5" s="1"/>
  <c r="C34" i="5" s="1"/>
  <c r="C35" i="5" s="1"/>
  <c r="C36" i="5" s="1"/>
  <c r="C37" i="5" s="1"/>
  <c r="C38" i="5" s="1"/>
  <c r="B21" i="5"/>
  <c r="B14" i="5"/>
  <c r="B15" i="5" s="1"/>
  <c r="B16" i="5" s="1"/>
  <c r="B17" i="5" s="1"/>
  <c r="B18" i="5" s="1"/>
  <c r="B19" i="5" s="1"/>
  <c r="B20" i="5" s="1"/>
  <c r="B2" i="5"/>
  <c r="B3" i="5" s="1"/>
  <c r="B4" i="5" s="1"/>
  <c r="B5" i="5" s="1"/>
  <c r="B6" i="5" s="1"/>
  <c r="B7" i="5" s="1"/>
  <c r="B8" i="5" s="1"/>
  <c r="B9" i="5" s="1"/>
  <c r="B10" i="5" s="1"/>
  <c r="B11" i="5" s="1"/>
  <c r="B12" i="5" s="1"/>
  <c r="B2" i="3"/>
  <c r="B3" i="3" s="1"/>
  <c r="B4" i="3" s="1"/>
  <c r="B5" i="3" s="1"/>
  <c r="B6" i="3" s="1"/>
  <c r="B7" i="3" s="1"/>
  <c r="B8" i="3" s="1"/>
  <c r="B9" i="3" s="1"/>
  <c r="B10" i="3" s="1"/>
  <c r="B11" i="3" s="1"/>
  <c r="B12" i="3" s="1"/>
  <c r="D300" i="3"/>
  <c r="D293" i="3"/>
  <c r="D307" i="3"/>
  <c r="D308" i="3" s="1"/>
  <c r="D309" i="3" s="1"/>
  <c r="D310" i="3" s="1"/>
  <c r="D311" i="3" s="1"/>
  <c r="D312" i="3" s="1"/>
  <c r="D313" i="3" s="1"/>
  <c r="D315" i="3"/>
  <c r="D316" i="3" s="1"/>
  <c r="D317" i="3" s="1"/>
  <c r="D318" i="3" s="1"/>
  <c r="D319" i="3" s="1"/>
  <c r="D320" i="3" s="1"/>
  <c r="D322" i="3"/>
  <c r="D323" i="3" s="1"/>
  <c r="D324" i="3" s="1"/>
  <c r="D325" i="3" s="1"/>
  <c r="D326" i="3" s="1"/>
  <c r="D327" i="3" s="1"/>
  <c r="E354" i="3"/>
  <c r="E355" i="3" s="1"/>
  <c r="E356" i="3" s="1"/>
  <c r="E357" i="3" s="1"/>
  <c r="E358" i="3" s="1"/>
  <c r="E359" i="3" s="1"/>
  <c r="E360" i="3" s="1"/>
  <c r="E346" i="3"/>
  <c r="E347" i="3" s="1"/>
  <c r="E348" i="3" s="1"/>
  <c r="E349" i="3" s="1"/>
  <c r="E350" i="3" s="1"/>
  <c r="E351" i="3" s="1"/>
  <c r="E352" i="3" s="1"/>
  <c r="E338" i="3"/>
  <c r="E339" i="3" s="1"/>
  <c r="E340" i="3" s="1"/>
  <c r="E341" i="3" s="1"/>
  <c r="E342" i="3" s="1"/>
  <c r="E343" i="3" s="1"/>
  <c r="E344" i="3" s="1"/>
  <c r="E330" i="3"/>
  <c r="E331" i="3" s="1"/>
  <c r="E332" i="3" s="1"/>
  <c r="E333" i="3" s="1"/>
  <c r="E334" i="3" s="1"/>
  <c r="E335" i="3" s="1"/>
  <c r="E336" i="3" s="1"/>
  <c r="D286" i="3"/>
  <c r="D287" i="3" s="1"/>
  <c r="D288" i="3" s="1"/>
  <c r="D289" i="3" s="1"/>
  <c r="D290" i="3" s="1"/>
  <c r="D291" i="3" s="1"/>
  <c r="D292" i="3" s="1"/>
  <c r="D278" i="3"/>
  <c r="D279" i="3" s="1"/>
  <c r="D280" i="3" s="1"/>
  <c r="D281" i="3" s="1"/>
  <c r="D282" i="3" s="1"/>
  <c r="D283" i="3" s="1"/>
  <c r="D284" i="3" s="1"/>
  <c r="D271" i="3"/>
  <c r="D272" i="3" s="1"/>
  <c r="D273" i="3" s="1"/>
  <c r="D274" i="3" s="1"/>
  <c r="D275" i="3" s="1"/>
  <c r="D276" i="3" s="1"/>
  <c r="D277" i="3" s="1"/>
  <c r="D264" i="3"/>
  <c r="D265" i="3" s="1"/>
  <c r="D266" i="3" s="1"/>
  <c r="D267" i="3" s="1"/>
  <c r="D268" i="3" s="1"/>
  <c r="D269" i="3" s="1"/>
  <c r="D257" i="3"/>
  <c r="D258" i="3" s="1"/>
  <c r="D259" i="3" s="1"/>
  <c r="D260" i="3" s="1"/>
  <c r="D261" i="3" s="1"/>
  <c r="D262" i="3" s="1"/>
  <c r="D250" i="3"/>
  <c r="D251" i="3" s="1"/>
  <c r="D252" i="3" s="1"/>
  <c r="D253" i="3" s="1"/>
  <c r="D254" i="3" s="1"/>
  <c r="D255" i="3" s="1"/>
  <c r="D243" i="3"/>
  <c r="D244" i="3" s="1"/>
  <c r="D245" i="3" s="1"/>
  <c r="D246" i="3" s="1"/>
  <c r="D247" i="3" s="1"/>
  <c r="D248" i="3" s="1"/>
  <c r="D236" i="3"/>
  <c r="D237" i="3" s="1"/>
  <c r="D238" i="3" s="1"/>
  <c r="D239" i="3" s="1"/>
  <c r="D240" i="3" s="1"/>
  <c r="D241" i="3" s="1"/>
  <c r="D227" i="3"/>
  <c r="D228" i="3" s="1"/>
  <c r="D229" i="3" s="1"/>
  <c r="D230" i="3" s="1"/>
  <c r="D231" i="3" s="1"/>
  <c r="D232" i="3" s="1"/>
  <c r="D233" i="3" s="1"/>
  <c r="D234" i="3" s="1"/>
  <c r="D218" i="3"/>
  <c r="D219" i="3" s="1"/>
  <c r="D220" i="3" s="1"/>
  <c r="D221" i="3" s="1"/>
  <c r="D222" i="3" s="1"/>
  <c r="D223" i="3" s="1"/>
  <c r="D224" i="3" s="1"/>
  <c r="D225" i="3" s="1"/>
  <c r="C209" i="3"/>
  <c r="C210" i="3" s="1"/>
  <c r="C211" i="3" s="1"/>
  <c r="C212" i="3" s="1"/>
  <c r="C213" i="3" s="1"/>
  <c r="C214" i="3" s="1"/>
  <c r="C215" i="3" s="1"/>
  <c r="C195" i="3"/>
  <c r="C196" i="3" s="1"/>
  <c r="C197" i="3" s="1"/>
  <c r="C198" i="3" s="1"/>
  <c r="C199" i="3" s="1"/>
  <c r="C200" i="3" s="1"/>
  <c r="C201" i="3" s="1"/>
  <c r="C188" i="3"/>
  <c r="C189" i="3" s="1"/>
  <c r="C190" i="3" s="1"/>
  <c r="C191" i="3" s="1"/>
  <c r="C192" i="3" s="1"/>
  <c r="C193" i="3" s="1"/>
  <c r="C194" i="3" s="1"/>
  <c r="C181" i="3"/>
  <c r="C182" i="3" s="1"/>
  <c r="C183" i="3" s="1"/>
  <c r="C184" i="3" s="1"/>
  <c r="C185" i="3" s="1"/>
  <c r="C186" i="3" s="1"/>
  <c r="C187" i="3" s="1"/>
  <c r="C174" i="3"/>
  <c r="C175" i="3" s="1"/>
  <c r="C176" i="3" s="1"/>
  <c r="C177" i="3" s="1"/>
  <c r="C178" i="3" s="1"/>
  <c r="C179" i="3" s="1"/>
  <c r="C180" i="3" s="1"/>
  <c r="C202" i="3"/>
  <c r="C203" i="3" s="1"/>
  <c r="C204" i="3" s="1"/>
  <c r="C205" i="3" s="1"/>
  <c r="C206" i="3" s="1"/>
  <c r="C207" i="3" s="1"/>
  <c r="C208" i="3" s="1"/>
  <c r="C167" i="3"/>
  <c r="C168" i="3" s="1"/>
  <c r="C169" i="3" s="1"/>
  <c r="C170" i="3" s="1"/>
  <c r="C171" i="3" s="1"/>
  <c r="C172" i="3" s="1"/>
  <c r="C173" i="3" s="1"/>
  <c r="C161" i="3"/>
  <c r="C162" i="3" s="1"/>
  <c r="C163" i="3" s="1"/>
  <c r="C164" i="3" s="1"/>
  <c r="C165" i="3" s="1"/>
  <c r="C166" i="3" s="1"/>
  <c r="C152" i="3"/>
  <c r="C153" i="3" s="1"/>
  <c r="C154" i="3" s="1"/>
  <c r="C155" i="3" s="1"/>
  <c r="C156" i="3" s="1"/>
  <c r="C157" i="3" s="1"/>
  <c r="C158" i="3" s="1"/>
  <c r="C145" i="3"/>
  <c r="C146" i="3" s="1"/>
  <c r="C147" i="3" s="1"/>
  <c r="C148" i="3" s="1"/>
  <c r="C149" i="3" s="1"/>
  <c r="C150" i="3" s="1"/>
  <c r="C151" i="3" s="1"/>
  <c r="C139" i="3"/>
  <c r="C140" i="3" s="1"/>
  <c r="C141" i="3" s="1"/>
  <c r="C142" i="3" s="1"/>
  <c r="C143" i="3" s="1"/>
  <c r="C144" i="3" s="1"/>
  <c r="C132" i="3"/>
  <c r="C133" i="3" s="1"/>
  <c r="C134" i="3" s="1"/>
  <c r="C135" i="3" s="1"/>
  <c r="C136" i="3" s="1"/>
  <c r="C137" i="3" s="1"/>
  <c r="C138" i="3" s="1"/>
  <c r="C126" i="3"/>
  <c r="C127" i="3" s="1"/>
  <c r="C128" i="3" s="1"/>
  <c r="C129" i="3" s="1"/>
  <c r="C130" i="3" s="1"/>
  <c r="C131" i="3" s="1"/>
  <c r="C118" i="3"/>
  <c r="C119" i="3" s="1"/>
  <c r="C120" i="3" s="1"/>
  <c r="C121" i="3" s="1"/>
  <c r="C122" i="3" s="1"/>
  <c r="C123" i="3" s="1"/>
  <c r="C112" i="3"/>
  <c r="C113" i="3" s="1"/>
  <c r="C114" i="3" s="1"/>
  <c r="C115" i="3" s="1"/>
  <c r="C116" i="3" s="1"/>
  <c r="C117" i="3" s="1"/>
  <c r="C104" i="3"/>
  <c r="C105" i="3" s="1"/>
  <c r="C106" i="3" s="1"/>
  <c r="C107" i="3" s="1"/>
  <c r="C108" i="3" s="1"/>
  <c r="C109" i="3" s="1"/>
  <c r="C97" i="3"/>
  <c r="C98" i="3" s="1"/>
  <c r="C99" i="3" s="1"/>
  <c r="C100" i="3" s="1"/>
  <c r="C101" i="3" s="1"/>
  <c r="C102" i="3" s="1"/>
  <c r="C103" i="3" s="1"/>
  <c r="C90" i="3"/>
  <c r="C91" i="3" s="1"/>
  <c r="C92" i="3" s="1"/>
  <c r="C93" i="3" s="1"/>
  <c r="C94" i="3" s="1"/>
  <c r="C95" i="3" s="1"/>
  <c r="C96" i="3" s="1"/>
  <c r="C82" i="3"/>
  <c r="C83" i="3" s="1"/>
  <c r="C84" i="3" s="1"/>
  <c r="C85" i="3" s="1"/>
  <c r="C86" i="3" s="1"/>
  <c r="C87" i="3" s="1"/>
  <c r="C88" i="3" s="1"/>
  <c r="C89" i="3" s="1"/>
  <c r="C74" i="3"/>
  <c r="C75" i="3" s="1"/>
  <c r="C76" i="3" s="1"/>
  <c r="C77" i="3" s="1"/>
  <c r="C78" i="3" s="1"/>
  <c r="C79" i="3" s="1"/>
  <c r="C67" i="3"/>
  <c r="C68" i="3" s="1"/>
  <c r="C69" i="3" s="1"/>
  <c r="C70" i="3" s="1"/>
  <c r="C71" i="3" s="1"/>
  <c r="C72" i="3" s="1"/>
  <c r="C73" i="3" s="1"/>
  <c r="C60" i="3"/>
  <c r="C61" i="3" s="1"/>
  <c r="C62" i="3" s="1"/>
  <c r="C63" i="3" s="1"/>
  <c r="C64" i="3" s="1"/>
  <c r="C65" i="3" s="1"/>
  <c r="C66" i="3" s="1"/>
  <c r="C53" i="3"/>
  <c r="C54" i="3" s="1"/>
  <c r="C55" i="3" s="1"/>
  <c r="C56" i="3" s="1"/>
  <c r="C57" i="3" s="1"/>
  <c r="C58" i="3" s="1"/>
  <c r="C59" i="3" s="1"/>
  <c r="C46" i="3"/>
  <c r="C47" i="3" s="1"/>
  <c r="C48" i="3" s="1"/>
  <c r="C49" i="3" s="1"/>
  <c r="C50" i="3" s="1"/>
  <c r="C51" i="3" s="1"/>
  <c r="C52" i="3" s="1"/>
  <c r="C39" i="3"/>
  <c r="C30" i="3"/>
  <c r="C31" i="3" s="1"/>
  <c r="C32" i="3" s="1"/>
  <c r="C33" i="3" s="1"/>
  <c r="C34" i="3" s="1"/>
  <c r="C35" i="3" s="1"/>
  <c r="C36" i="3" s="1"/>
  <c r="C37" i="3" s="1"/>
  <c r="C38" i="3" s="1"/>
  <c r="P6" i="1"/>
  <c r="B21" i="3"/>
  <c r="B22" i="3" s="1"/>
  <c r="B23" i="3" s="1"/>
  <c r="B24" i="3" s="1"/>
  <c r="B25" i="3" s="1"/>
  <c r="B26" i="3" s="1"/>
  <c r="B27" i="3" s="1"/>
  <c r="B14" i="3"/>
  <c r="B15" i="3" s="1"/>
  <c r="B16" i="3" s="1"/>
  <c r="B17" i="3" s="1"/>
  <c r="B18" i="3" s="1"/>
  <c r="B19" i="3" s="1"/>
  <c r="B20" i="3" s="1"/>
  <c r="P3" i="1"/>
  <c r="P49" i="1"/>
  <c r="P50" i="1"/>
  <c r="P47" i="1"/>
  <c r="P48" i="1"/>
  <c r="AG49" i="1"/>
  <c r="AG50" i="1"/>
  <c r="AG47" i="1"/>
  <c r="AG48" i="1"/>
  <c r="AG17" i="1"/>
  <c r="AG18" i="1"/>
  <c r="AG27" i="1"/>
  <c r="AG28" i="1"/>
  <c r="AG29" i="1"/>
  <c r="AG25" i="1"/>
  <c r="AG26" i="1"/>
  <c r="AG22" i="1"/>
  <c r="AG23" i="1"/>
  <c r="AG24" i="1"/>
  <c r="P29" i="1"/>
  <c r="P28" i="1"/>
  <c r="P25" i="1"/>
  <c r="P26" i="1"/>
  <c r="P27" i="1"/>
  <c r="P22" i="1"/>
  <c r="P23" i="1"/>
  <c r="P24" i="1"/>
  <c r="P17" i="1"/>
  <c r="P18" i="1"/>
  <c r="AG12" i="1"/>
  <c r="P12" i="1"/>
  <c r="AG10" i="1"/>
  <c r="P10" i="1"/>
  <c r="AG21" i="1"/>
  <c r="P21" i="1"/>
  <c r="AG20" i="1"/>
  <c r="P20" i="1"/>
  <c r="AG19" i="1"/>
  <c r="P19" i="1"/>
  <c r="AG16" i="1"/>
  <c r="P16" i="1"/>
  <c r="AG11" i="1"/>
  <c r="P11" i="1"/>
  <c r="AG9" i="1"/>
  <c r="P9" i="1"/>
  <c r="AG14" i="1"/>
  <c r="P14" i="1"/>
  <c r="AG15" i="1"/>
  <c r="P15" i="1"/>
  <c r="AG30" i="1"/>
  <c r="P30" i="1"/>
  <c r="AG31" i="1"/>
  <c r="P31" i="1"/>
  <c r="AG13" i="1"/>
  <c r="P13" i="1"/>
  <c r="AG8" i="1"/>
  <c r="P8" i="1"/>
  <c r="AG7" i="1"/>
  <c r="AG6" i="1"/>
  <c r="P7" i="1"/>
  <c r="AG46" i="1"/>
  <c r="AG45" i="1"/>
  <c r="AG44" i="1"/>
  <c r="AG43" i="1"/>
  <c r="AG42" i="1"/>
  <c r="AG41" i="1"/>
  <c r="AG40" i="1"/>
  <c r="AG39" i="1"/>
  <c r="AG38" i="1"/>
  <c r="AG36" i="1"/>
  <c r="AG37" i="1"/>
  <c r="AG35" i="1"/>
  <c r="P35" i="1"/>
  <c r="AG33" i="1"/>
  <c r="AG32" i="1"/>
  <c r="P46" i="1"/>
  <c r="P45" i="1"/>
  <c r="P44" i="1"/>
  <c r="P43" i="1"/>
  <c r="P42" i="1"/>
  <c r="P41" i="1"/>
  <c r="P40" i="1"/>
  <c r="P39" i="1"/>
  <c r="P38" i="1"/>
  <c r="P37" i="1"/>
  <c r="P36" i="1"/>
  <c r="P34" i="1"/>
  <c r="P33" i="1"/>
  <c r="P32" i="1"/>
  <c r="AG3" i="1"/>
  <c r="AG4" i="1"/>
  <c r="AG5" i="1"/>
  <c r="P5" i="1"/>
  <c r="P4" i="1"/>
  <c r="J33" i="5" l="1"/>
  <c r="C113" i="5"/>
  <c r="C114" i="5" s="1"/>
  <c r="C115" i="5" s="1"/>
  <c r="C116" i="5" s="1"/>
  <c r="C117" i="5" s="1"/>
  <c r="F29" i="5"/>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J32" i="5"/>
  <c r="J31" i="5"/>
  <c r="J34" i="5"/>
  <c r="J35" i="5"/>
  <c r="J31" i="3"/>
  <c r="J227" i="5"/>
  <c r="J32" i="3"/>
  <c r="J226" i="5"/>
  <c r="J33" i="3"/>
  <c r="F218" i="5"/>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247" i="5" s="1"/>
  <c r="F248" i="5" s="1"/>
  <c r="F249" i="5" s="1"/>
  <c r="F250" i="5" s="1"/>
  <c r="F251" i="5" s="1"/>
  <c r="F252" i="5" s="1"/>
  <c r="F253" i="5" s="1"/>
  <c r="F254" i="5" s="1"/>
  <c r="F255" i="5" s="1"/>
  <c r="F256" i="5" s="1"/>
  <c r="F257" i="5" s="1"/>
  <c r="F258" i="5" s="1"/>
  <c r="F259" i="5" s="1"/>
  <c r="F260" i="5" s="1"/>
  <c r="F261" i="5" s="1"/>
  <c r="F262" i="5" s="1"/>
  <c r="F263" i="5" s="1"/>
  <c r="F264" i="5" s="1"/>
  <c r="F265" i="5" s="1"/>
  <c r="F266" i="5" s="1"/>
  <c r="F267" i="5" s="1"/>
  <c r="F268" i="5" s="1"/>
  <c r="F269" i="5" s="1"/>
  <c r="F270" i="5" s="1"/>
  <c r="F271" i="5" s="1"/>
  <c r="F272" i="5" s="1"/>
  <c r="F273" i="5" s="1"/>
  <c r="F274" i="5" s="1"/>
  <c r="F275" i="5" s="1"/>
  <c r="F276" i="5" s="1"/>
  <c r="F277" i="5" s="1"/>
  <c r="F278" i="5" s="1"/>
  <c r="F279" i="5" s="1"/>
  <c r="F280" i="5" s="1"/>
  <c r="F281" i="5" s="1"/>
  <c r="F282" i="5" s="1"/>
  <c r="F283" i="5" s="1"/>
  <c r="F284" i="5" s="1"/>
  <c r="F285" i="5" s="1"/>
  <c r="F286" i="5" s="1"/>
  <c r="F287" i="5" s="1"/>
  <c r="F288" i="5" s="1"/>
  <c r="F289" i="5" s="1"/>
  <c r="F290" i="5" s="1"/>
  <c r="F291" i="5" s="1"/>
  <c r="F292" i="5" s="1"/>
  <c r="F293" i="5" s="1"/>
  <c r="F294" i="5" s="1"/>
  <c r="F295" i="5" s="1"/>
  <c r="F296" i="5" s="1"/>
  <c r="F297" i="5" s="1"/>
  <c r="F298" i="5" s="1"/>
  <c r="F299" i="5" s="1"/>
  <c r="F300" i="5" s="1"/>
  <c r="F301" i="5" s="1"/>
  <c r="F302" i="5" s="1"/>
  <c r="F303" i="5" s="1"/>
  <c r="F304" i="5" s="1"/>
  <c r="F305" i="5" s="1"/>
  <c r="F306" i="5" s="1"/>
  <c r="F307" i="5" s="1"/>
  <c r="F308" i="5" s="1"/>
  <c r="F309" i="5" s="1"/>
  <c r="F310" i="5" s="1"/>
  <c r="F311" i="5" s="1"/>
  <c r="F312" i="5" s="1"/>
  <c r="F313" i="5" s="1"/>
  <c r="F314" i="5" s="1"/>
  <c r="F315" i="5" s="1"/>
  <c r="F316" i="5" s="1"/>
  <c r="F317" i="5" s="1"/>
  <c r="F318" i="5" s="1"/>
  <c r="F319" i="5" s="1"/>
  <c r="F320" i="5" s="1"/>
  <c r="F321" i="5" s="1"/>
  <c r="F322" i="5" s="1"/>
  <c r="F323" i="5" s="1"/>
  <c r="F324" i="5" s="1"/>
  <c r="F325" i="5" s="1"/>
  <c r="F326" i="5" s="1"/>
  <c r="F327" i="5" s="1"/>
  <c r="F328" i="5" s="1"/>
  <c r="F329" i="5" s="1"/>
  <c r="J34" i="3"/>
  <c r="J219" i="3"/>
  <c r="F29" i="3"/>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216" i="3" s="1"/>
  <c r="F217" i="3" s="1"/>
  <c r="F218" i="3"/>
  <c r="F219" i="3" s="1"/>
  <c r="F220" i="3" s="1"/>
  <c r="F221" i="3" s="1"/>
  <c r="F222" i="3" s="1"/>
  <c r="F223" i="3" s="1"/>
  <c r="F224" i="3" s="1"/>
  <c r="F225" i="3" s="1"/>
  <c r="F226" i="3" s="1"/>
  <c r="F227" i="3" s="1"/>
  <c r="F228" i="3" s="1"/>
  <c r="F229" i="3" s="1"/>
  <c r="F230" i="3" s="1"/>
  <c r="F231" i="3" s="1"/>
  <c r="F232" i="3" s="1"/>
  <c r="F233" i="3" s="1"/>
  <c r="F234" i="3" s="1"/>
  <c r="F235" i="3" s="1"/>
  <c r="F236" i="3" s="1"/>
  <c r="F237" i="3" s="1"/>
  <c r="F238" i="3" s="1"/>
  <c r="F239" i="3" s="1"/>
  <c r="F240" i="3" s="1"/>
  <c r="F241" i="3" s="1"/>
  <c r="F242" i="3" s="1"/>
  <c r="F243" i="3" s="1"/>
  <c r="F244" i="3" s="1"/>
  <c r="F245" i="3" s="1"/>
  <c r="F246" i="3" s="1"/>
  <c r="F247" i="3" s="1"/>
  <c r="F248" i="3" s="1"/>
  <c r="F249" i="3" s="1"/>
  <c r="F250" i="3" s="1"/>
  <c r="F251" i="3" s="1"/>
  <c r="F252" i="3" s="1"/>
  <c r="F253" i="3" s="1"/>
  <c r="F254" i="3" s="1"/>
  <c r="F255" i="3" s="1"/>
  <c r="F256" i="3" s="1"/>
  <c r="F257" i="3" s="1"/>
  <c r="F258" i="3" s="1"/>
  <c r="F259" i="3" s="1"/>
  <c r="F260" i="3" s="1"/>
  <c r="F261" i="3" s="1"/>
  <c r="F262" i="3" s="1"/>
  <c r="F263" i="3" s="1"/>
  <c r="F264" i="3" s="1"/>
  <c r="F265" i="3" s="1"/>
  <c r="F266" i="3" s="1"/>
  <c r="F267" i="3" s="1"/>
  <c r="F268" i="3" s="1"/>
  <c r="F269" i="3" s="1"/>
  <c r="F270" i="3" s="1"/>
  <c r="F271" i="3" s="1"/>
  <c r="F272" i="3" s="1"/>
  <c r="F273" i="3" s="1"/>
  <c r="F274" i="3" s="1"/>
  <c r="F275" i="3" s="1"/>
  <c r="F276" i="3" s="1"/>
  <c r="F277" i="3" s="1"/>
  <c r="F278" i="3" s="1"/>
  <c r="F279" i="3" s="1"/>
  <c r="F280" i="3" s="1"/>
  <c r="F281" i="3" s="1"/>
  <c r="F282" i="3" s="1"/>
  <c r="F283" i="3" s="1"/>
  <c r="F284" i="3" s="1"/>
  <c r="F285" i="3" s="1"/>
  <c r="F286" i="3" s="1"/>
  <c r="F287" i="3" s="1"/>
  <c r="F288" i="3" s="1"/>
  <c r="F289" i="3" s="1"/>
  <c r="F290" i="3" s="1"/>
  <c r="F291" i="3" s="1"/>
  <c r="F292" i="3" s="1"/>
  <c r="F293" i="3" s="1"/>
  <c r="F294" i="3" s="1"/>
  <c r="F295" i="3" s="1"/>
  <c r="F296" i="3" s="1"/>
  <c r="F297" i="3" s="1"/>
  <c r="F298" i="3" s="1"/>
  <c r="F299" i="3" s="1"/>
  <c r="F300" i="3" s="1"/>
  <c r="F301" i="3" s="1"/>
  <c r="F302" i="3" s="1"/>
  <c r="F303" i="3" s="1"/>
  <c r="F304" i="3" s="1"/>
  <c r="F305" i="3" s="1"/>
  <c r="F306" i="3" s="1"/>
  <c r="F307" i="3" s="1"/>
  <c r="F308" i="3" s="1"/>
  <c r="F309" i="3" s="1"/>
  <c r="F310" i="3" s="1"/>
  <c r="F311" i="3" s="1"/>
  <c r="F312" i="3" s="1"/>
  <c r="F313" i="3" s="1"/>
  <c r="F314" i="3" s="1"/>
  <c r="F315" i="3" s="1"/>
  <c r="F316" i="3" s="1"/>
  <c r="F317" i="3" s="1"/>
  <c r="F318" i="3" s="1"/>
  <c r="F319" i="3" s="1"/>
  <c r="F320" i="3" s="1"/>
  <c r="F321" i="3" s="1"/>
  <c r="F322" i="3" s="1"/>
  <c r="F323" i="3" s="1"/>
  <c r="F324" i="3" s="1"/>
  <c r="F325" i="3" s="1"/>
  <c r="F326" i="3" s="1"/>
  <c r="F327" i="3" s="1"/>
  <c r="F328" i="3" s="1"/>
  <c r="F329" i="3" s="1"/>
  <c r="J35" i="3"/>
  <c r="J220" i="3"/>
  <c r="F330" i="3"/>
  <c r="F331" i="3" s="1"/>
  <c r="F332" i="3" s="1"/>
  <c r="F333" i="3" s="1"/>
  <c r="F334" i="3" s="1"/>
  <c r="F335" i="3" s="1"/>
  <c r="F336" i="3" s="1"/>
  <c r="F337" i="3" s="1"/>
  <c r="F338" i="3" s="1"/>
  <c r="F339" i="3" s="1"/>
  <c r="F340" i="3" s="1"/>
  <c r="F341" i="3" s="1"/>
  <c r="F342" i="3" s="1"/>
  <c r="F343" i="3" s="1"/>
  <c r="F344" i="3" s="1"/>
  <c r="F345" i="3" s="1"/>
  <c r="F346" i="3" s="1"/>
  <c r="F347" i="3" s="1"/>
  <c r="F348" i="3" s="1"/>
  <c r="F349" i="3" s="1"/>
  <c r="F350" i="3" s="1"/>
  <c r="F351" i="3" s="1"/>
  <c r="F352" i="3" s="1"/>
  <c r="F353" i="3" s="1"/>
  <c r="F354" i="3" s="1"/>
  <c r="F355" i="3" s="1"/>
  <c r="F356" i="3" s="1"/>
  <c r="F357" i="3" s="1"/>
  <c r="F358" i="3" s="1"/>
  <c r="F359" i="3" s="1"/>
  <c r="F360" i="3" s="1"/>
  <c r="F361" i="3" s="1"/>
  <c r="C83" i="5"/>
  <c r="C84" i="5" s="1"/>
  <c r="C85" i="5" s="1"/>
  <c r="C86" i="5" s="1"/>
  <c r="C87" i="5" s="1"/>
  <c r="C88" i="5" s="1"/>
  <c r="C89" i="5" s="1"/>
  <c r="F2" i="5"/>
  <c r="F3" i="5" s="1"/>
  <c r="F4" i="5" s="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B22" i="5"/>
  <c r="B23" i="5" s="1"/>
  <c r="B24" i="5" s="1"/>
  <c r="B25" i="5" s="1"/>
  <c r="B26" i="5" s="1"/>
  <c r="B27" i="5" s="1"/>
  <c r="E331" i="5"/>
  <c r="E332" i="5" s="1"/>
  <c r="E333" i="5" s="1"/>
  <c r="E334" i="5" s="1"/>
  <c r="E335" i="5" s="1"/>
  <c r="E336" i="5" s="1"/>
  <c r="F330" i="5"/>
  <c r="F331" i="5" s="1"/>
  <c r="F332" i="5" s="1"/>
  <c r="F333" i="5" s="1"/>
  <c r="F334" i="5" s="1"/>
  <c r="F335" i="5" s="1"/>
  <c r="F336" i="5" s="1"/>
  <c r="F337" i="5" s="1"/>
  <c r="F338" i="5" s="1"/>
  <c r="F339" i="5" s="1"/>
  <c r="F340" i="5" s="1"/>
  <c r="F341" i="5" s="1"/>
  <c r="F342" i="5" s="1"/>
  <c r="F343" i="5" s="1"/>
  <c r="F344" i="5" s="1"/>
  <c r="F345" i="5" s="1"/>
  <c r="F346" i="5" s="1"/>
  <c r="F347" i="5" s="1"/>
  <c r="F348" i="5" s="1"/>
  <c r="F349" i="5" s="1"/>
  <c r="F350" i="5" s="1"/>
  <c r="F351" i="5" s="1"/>
  <c r="F352" i="5" s="1"/>
  <c r="F353" i="5" s="1"/>
  <c r="F354" i="5" s="1"/>
  <c r="F355" i="5" s="1"/>
  <c r="F356" i="5" s="1"/>
  <c r="F357" i="5" s="1"/>
  <c r="F358" i="5" s="1"/>
  <c r="F359" i="5" s="1"/>
  <c r="F360" i="5" s="1"/>
  <c r="F361" i="5" s="1"/>
  <c r="D301" i="3"/>
  <c r="D302" i="3" s="1"/>
  <c r="D303" i="3" s="1"/>
  <c r="D304" i="3" s="1"/>
  <c r="D305" i="3" s="1"/>
  <c r="D306" i="3" s="1"/>
  <c r="D294" i="3"/>
  <c r="D295" i="3" s="1"/>
  <c r="D296" i="3" s="1"/>
  <c r="D297" i="3" s="1"/>
  <c r="D298" i="3" s="1"/>
  <c r="D299" i="3" s="1"/>
  <c r="C40" i="3"/>
  <c r="C41" i="3" s="1"/>
  <c r="C42" i="3" s="1"/>
  <c r="C43" i="3" s="1"/>
  <c r="C44" i="3" s="1"/>
  <c r="C45" i="3" s="1"/>
  <c r="F2" i="3"/>
  <c r="F3" i="3" s="1"/>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alcChain>
</file>

<file path=xl/sharedStrings.xml><?xml version="1.0" encoding="utf-8"?>
<sst xmlns="http://schemas.openxmlformats.org/spreadsheetml/2006/main" count="896" uniqueCount="708">
  <si>
    <t>RESPONDENT ID/ CODES</t>
  </si>
  <si>
    <t>G01-Sustainability Vision</t>
  </si>
  <si>
    <t>G02-Time Allocation</t>
  </si>
  <si>
    <t>S01-Green Effort Visibility and Recognition</t>
  </si>
  <si>
    <t>S01-Staff Awareness of Healthcare Impact</t>
  </si>
  <si>
    <t>S01-Communication Lines b/w Initiative leaders &amp; others</t>
  </si>
  <si>
    <t>S01-Green Practices Knowledge Sharing</t>
  </si>
  <si>
    <t>S01-Intrinsic Motivation to Reduce Impact</t>
  </si>
  <si>
    <t>S01-Multidisciplinary Teamwork</t>
  </si>
  <si>
    <t>S01-People Leading Green Initiatives Mgt of Change Skills</t>
  </si>
  <si>
    <t>S02-Building Design Suitable for Green Use</t>
  </si>
  <si>
    <t xml:space="preserve">S02-Facilities for Reusability </t>
  </si>
  <si>
    <t>S02-LED Lights</t>
  </si>
  <si>
    <t>S02-Use of HVAC</t>
  </si>
  <si>
    <t>S03-Green Actions as part of daily work</t>
  </si>
  <si>
    <t>S03-Sustainability in Standard Tasks</t>
  </si>
  <si>
    <t>S04-Green Dashboard</t>
  </si>
  <si>
    <t>S04-Knowledge Platform</t>
  </si>
  <si>
    <t xml:space="preserve">S04-Sustainability Scan </t>
  </si>
  <si>
    <t>S04-Waste Segregation Level</t>
  </si>
  <si>
    <t>S05-Availability of Green Rules &amp; Procedures</t>
  </si>
  <si>
    <t>S05-Formal Communication Structure</t>
  </si>
  <si>
    <t>S05-Personal Involvement (participation)</t>
  </si>
  <si>
    <t>S05-Green Initiatives Priority</t>
  </si>
  <si>
    <t>S05-Green Training</t>
  </si>
  <si>
    <t>S05-Management Commitment</t>
  </si>
  <si>
    <t>S05-Place &amp; time for green communication</t>
  </si>
  <si>
    <t>S05-Sharing Results of Initiatives</t>
  </si>
  <si>
    <t>S05-Training &amp; Awareness Plan</t>
  </si>
  <si>
    <t>P01-Green Project Initiation &amp; Support</t>
  </si>
  <si>
    <t>P02-Waste Mgt for impact reduction</t>
  </si>
  <si>
    <t>P03-Air Pollution Mgt</t>
  </si>
  <si>
    <t>P04-Land Pollution Mgt</t>
  </si>
  <si>
    <t>P05-Water Pollution Mgt</t>
  </si>
  <si>
    <t>P06-Food Waste Reduction Focus</t>
  </si>
  <si>
    <t>P07-Energy Mgt Process</t>
  </si>
  <si>
    <t>P08-E-consults to replace physical consults</t>
  </si>
  <si>
    <t>P08-Staff Travel Mgt Process</t>
  </si>
  <si>
    <t>P09-Reduce Procurement of Content (incl repair)</t>
  </si>
  <si>
    <t>P09-Use of reused/ recycled/ remanufactured content</t>
  </si>
  <si>
    <t>C01-Outcomes Measuring</t>
  </si>
  <si>
    <t>C02-Outcomes Monitoring</t>
  </si>
  <si>
    <t>C03-Outcomes Evaluation</t>
  </si>
  <si>
    <t>C04-Outcomes Improvement Cycle</t>
  </si>
  <si>
    <t>Other Findings</t>
  </si>
  <si>
    <t>DR-H1-01</t>
  </si>
  <si>
    <t>DR-H1-02</t>
  </si>
  <si>
    <t>NR-H1-01</t>
  </si>
  <si>
    <t>NR-H1-02</t>
  </si>
  <si>
    <t>NR-H1-03</t>
  </si>
  <si>
    <t>RS-H1-01</t>
  </si>
  <si>
    <t>RS-H1-02</t>
  </si>
  <si>
    <t>RS-H1-03</t>
  </si>
  <si>
    <t>FM-H1-01</t>
  </si>
  <si>
    <t>EC-H1-01</t>
  </si>
  <si>
    <t>GT-H1-01</t>
  </si>
  <si>
    <t>QM-H1-01</t>
  </si>
  <si>
    <t>WM-H1-01</t>
  </si>
  <si>
    <t>AD-H1-01</t>
  </si>
  <si>
    <t>AD-H2-01</t>
  </si>
  <si>
    <t>DR-H2-01</t>
  </si>
  <si>
    <t>DR-H2-02</t>
  </si>
  <si>
    <t>NR-H2-01</t>
  </si>
  <si>
    <t>NR-H2-02</t>
  </si>
  <si>
    <t>NR-H2-03</t>
  </si>
  <si>
    <t>RS-H2-01</t>
  </si>
  <si>
    <t>RS-H2-02</t>
  </si>
  <si>
    <t>RS-H2-03</t>
  </si>
  <si>
    <t>FM-H2-01</t>
  </si>
  <si>
    <t>EC-H2-01</t>
  </si>
  <si>
    <t>GT-H2-01</t>
  </si>
  <si>
    <t>QM-H2-01</t>
  </si>
  <si>
    <t>WM-H2-01</t>
  </si>
  <si>
    <t xml:space="preserve">More you talk about sustainability, it grows in the mindset of department. </t>
  </si>
  <si>
    <t>Lacking. Mostly nurses are seen discussing informally than doctors.</t>
  </si>
  <si>
    <t>Centralized Approach</t>
  </si>
  <si>
    <t>Decentralized Approach</t>
  </si>
  <si>
    <t>HOSPITAL NAME</t>
  </si>
  <si>
    <t>AMSTERDAM UMC (H1)</t>
  </si>
  <si>
    <t>ALKMAAR NOORDWEST ZIEKENHUISGROEP (H2)</t>
  </si>
  <si>
    <t>P10-Efficient use to reduce waste &amp; procurement volume</t>
  </si>
  <si>
    <t>Goal to increase plant proteins to 50% by 2025.</t>
  </si>
  <si>
    <t>P11-Sustainable choices during procurement</t>
  </si>
  <si>
    <t>P09-Reuse, refurbish, recycle (to extend longevity of product/ equipment)</t>
  </si>
  <si>
    <t>Transitioning to 50% plant proteins as part of green initiative.</t>
  </si>
  <si>
    <t>Order advice linked to waste levels.</t>
  </si>
  <si>
    <t>Sticker system used to track and reduce expired products. Freezer storage allows food to be kept for up to a year.</t>
  </si>
  <si>
    <t xml:space="preserve">Food, plastics, coffee, paper, cardboard, general waste. </t>
  </si>
  <si>
    <t>Waste is composted or repurposed as animal food.</t>
  </si>
  <si>
    <t>Discuss ordering issues with responsible manager. Food waste data reviewed monthly for decision-making.</t>
  </si>
  <si>
    <t>Annual training of floor staff covers waste reduction strategies.</t>
  </si>
  <si>
    <t xml:space="preserve">Floor staff leaders educate staff to drive positive changes. </t>
  </si>
  <si>
    <t xml:space="preserve">Monthly meetings facilitate communication on food wastes. </t>
  </si>
  <si>
    <t>Results from waste reduction initiatives discussed annually.</t>
  </si>
  <si>
    <t>Annual lessons shared on past waste and future reduction strategies.</t>
  </si>
  <si>
    <t xml:space="preserve">Management reviews waste data monthly to adjust ordering practices. Management provides advice on orders to limit food waste. Management educates all staff annually. </t>
  </si>
  <si>
    <t xml:space="preserve">Monthly meetings between floor staff and floor leaders. Weekly review meetings between floor leaders and management about food waste data. </t>
  </si>
  <si>
    <t>Cultural norms (of floor staff) for full plates influences food service practices.</t>
  </si>
  <si>
    <t>Large portion sizes were removed due to patient preferences and food waste. Portioned casseroles introduced after waste reviews.</t>
  </si>
  <si>
    <t>Standard tasks adjusted for portion size sustainability. Portioned casseroles &amp; pans.</t>
  </si>
  <si>
    <t>Wastage tracked by floor staff and reported for accountability. Discrepancy between expected and actual food amounts measured.</t>
  </si>
  <si>
    <t>Wholesaler alerts for order discrepancies to reduce waste. Ongoing monitoring of food quantities to ensure compliance.</t>
  </si>
  <si>
    <t xml:space="preserve">Food services focus centralized at AMC location. Centralized decision-making of food waste monitoring results occurs monthly. Information on waste passed down hierarchially from management to floor leader to floor staff. Decision-making for food proteins done by Zorgenbord. </t>
  </si>
  <si>
    <t>Collaboration with floor staff to track and discuss waste. Collaboration with wholesaler aids in waste prevention. Collaboration emphasized in discussions about achieving waste reduction targets (&lt;7%). Hospital green team is part of Zorgenbord.</t>
  </si>
  <si>
    <t>Staff engaged in discussions about their environmental impact.</t>
  </si>
  <si>
    <t>Intrinsic motivation drives commitment to achieving waste reduction goals. Team discussions reflect intrinsic motivation. Management supports Zorgenbord team recommendations for sustainable practices.</t>
  </si>
  <si>
    <t>Sustainability topics occasionally discussed during general meetings (Tuesday).</t>
  </si>
  <si>
    <t>Project funding is drawn from a general department budget when needed.</t>
  </si>
  <si>
    <t>No form of visibility</t>
  </si>
  <si>
    <t>Initiatives always carried out in teams.</t>
  </si>
  <si>
    <t>Awareness varies among staff, but discussions promote overall awareness.Staff aware of the environmental impact, leading to immediate action.</t>
  </si>
  <si>
    <t>Centralized HVAC system is difficult to control effectively.</t>
  </si>
  <si>
    <t>Centralized heating and cooling management faces challenges.</t>
  </si>
  <si>
    <t>In-house sterilization for equipment; gowns and coats outsourced.</t>
  </si>
  <si>
    <t>Sustainability incorporated into routine tasks, like limiting blue mat use.Training emphasizes reusable instruments over disposables.</t>
  </si>
  <si>
    <t>Training residents on sustainable practices using reusable instruments.</t>
  </si>
  <si>
    <t>General waste in ORs/labour rooms. Outside these rooms, plastic bin, cardboard bin at waste stations.</t>
  </si>
  <si>
    <t>No waste separation at OR/labour rooms due to contamination concerns.</t>
  </si>
  <si>
    <t>Reduced unnecessary items and plastic from procedure trays.</t>
  </si>
  <si>
    <t>Microsoft teams tile (green team tile).</t>
  </si>
  <si>
    <t>Staff share green practices and solutions on knowledge platform.</t>
  </si>
  <si>
    <t>Community members share feedback and suggestions on what works.</t>
  </si>
  <si>
    <t>Green team active in taking input, but interaction with staff is limited. Email, coffee - informal  forms of communication. Sustainability projects info are shared during morning discussions or Tuesday meetings.</t>
  </si>
  <si>
    <t>Community updates and file sharing through team emails and knowledge platform. Sustainability initiatives communicated via email and team meetings.</t>
  </si>
  <si>
    <t>Bottom-up green project initiation to assess environmental impact of reusable vs disposable specula. Green projects initiated by the person with the idea, often students or investigators.</t>
  </si>
  <si>
    <t>Lack of training for new joinee. Rules are mentioned during work or informal discussions.</t>
  </si>
  <si>
    <t>Gynecologic department independently manages funding. Department manages its own budget and ordering process, needing head approval.</t>
  </si>
  <si>
    <t>Consideration of both sustainability and cost in decision-making.</t>
  </si>
  <si>
    <t>Choosing equipment based on sustainability and cost-effectiveness, resulting in a win-win situation.</t>
  </si>
  <si>
    <t>Surgeries done with reusable instruments. Both reusable and disposable trays are in use (specula). Efforts to make procedure trays as lean as possible. Preference for equipment that minimizes waste and allows for reuse. Repurposing equipment from a bankrupt hospital.</t>
  </si>
  <si>
    <t>Hospital management sets annual priorities, including sustainability, for all departments. Department support for green rules improves when directives come from leadership/ authority.</t>
  </si>
  <si>
    <t xml:space="preserve">Engaging residents in sustainability through hands-on training. 60 gynecologists involved in travel emissions reduction initaitive. </t>
  </si>
  <si>
    <t>Shifting focus to local or online conferences to minimize travel emissions.</t>
  </si>
  <si>
    <t xml:space="preserve">Green team supports sustainability changes, but interaction is limited with staff. </t>
  </si>
  <si>
    <t>Travel is restricted to destinations within 5-8 hours, requiring train use and no reimbursement for costly travel.</t>
  </si>
  <si>
    <t>E-consults are encouraged, especially for follow-up conversations post-physical appointments.</t>
  </si>
  <si>
    <t>Hesitation to create strict protocols for large routine tasks due to legal flexibility concerns. Standard operating procedure for small routine tasks is developed. Emphasis on the need for proven guidelines to balance infection prevention and sustainability across the hospital.</t>
  </si>
  <si>
    <t>Sustainability discussions are unscheduled and infrequent. Improvement requires significant time and personnel.</t>
  </si>
  <si>
    <t>Focus on reusing items like towels instead of disposing of them.</t>
  </si>
  <si>
    <t>Learning moments among nurses enhance knowledge sharing.</t>
  </si>
  <si>
    <t>Increased participation in sustainability discussions among nurses.</t>
  </si>
  <si>
    <t>Time spent in team meetings is crucial for integrating sustainability into daily practices. Discussions on sustainability occur sometimes (Tuesday meetings).</t>
  </si>
  <si>
    <t>Designated times for discussing sustainability sometimes (Tuesday meetings).</t>
  </si>
  <si>
    <t>Verbal recognition occurs only when issues in existing protocols are identified.</t>
  </si>
  <si>
    <t>Lack of formal training; awareness develops informally through task performance.</t>
  </si>
  <si>
    <t>Lack of visibility and communication with the green team in the department.</t>
  </si>
  <si>
    <t>Possible shift towards app-based processes, though not widely observed yet.</t>
  </si>
  <si>
    <t>Increased awareness leading to reduced use of gloves.</t>
  </si>
  <si>
    <t>Reusing towels is integrated into daily tasks to minimize waste. Awareness of glove usage integrated into daily routines.</t>
  </si>
  <si>
    <t>Labour Rooms - sharp, general waste, washable things. Most waste is contaminated, making segregation ineffective in labour.</t>
  </si>
  <si>
    <t>Recent course on sustainability reflects a growing focus on green training.</t>
  </si>
  <si>
    <t>Staff recognize the waste from pre-prepared suture kits but find it challenging to address.Increased awareness among nurses and young doctors regarding sustainability. Resident recognizes the excessive waste and plastic use in the OR.</t>
  </si>
  <si>
    <t>The sustainability vision is conveyed implicitly through passionate individuals in daily work.</t>
  </si>
  <si>
    <t>Approximately 80% of residents are aware, but overall awareness among all staff may be around 30%.</t>
  </si>
  <si>
    <t>Influence of leadership examples in promoting sustainability within the gynaecology department.</t>
  </si>
  <si>
    <t>Previously dedicated time for sustainability discussions during transfer shift meetings, now no longer regular.</t>
  </si>
  <si>
    <t>Informal verbal recognition exists but lacks consistent daily action.</t>
  </si>
  <si>
    <t>Focusing on glove efficiency as a key green initiative after summer. Focus on sustainability through initiatives led by residents.</t>
  </si>
  <si>
    <t>Sustainability initiatives are decided by department doctors.</t>
  </si>
  <si>
    <t>Dismissive response from the hospital green team discouraging resident involvement. Positive perception of the department green team's effectiveness in driving change.</t>
  </si>
  <si>
    <t>Post-summer implementation of efficient glove usage. Repositioning paper rolls on outpatient clinic chairs to use less material.</t>
  </si>
  <si>
    <t>Adopting metal speculums indicates a shift towards reusable materials.</t>
  </si>
  <si>
    <t>Shift towards procuring reusable products (specula).</t>
  </si>
  <si>
    <t>Integrating efficient glove usage into daily practices post-summer. Reduced availability of ultrasound gel packages to limit waste. Incorporates metal alternatives (specula) into routine work. Resident believes green actions are integrated into daily tasks.</t>
  </si>
  <si>
    <t xml:space="preserve">Sharps, washable textiles, general waste (medical). </t>
  </si>
  <si>
    <t>Blue OR covers now reused to extend their lifecycle. Textiles are washed for reuse.</t>
  </si>
  <si>
    <t>Plastic brushes removed from OR to reduce plastic waste. Segregating and reusing materials (blue covers of sterile instruments) in the OR to minimize waste. Limited recycling; most plastic waste is discarded post surgeries.</t>
  </si>
  <si>
    <t>Participated in organizing a glove awareness week. Collaborating with an NGO to drive change in banking practices. Member of the Green Team Denk Tank within the national association of gynecologists.</t>
  </si>
  <si>
    <t>Educating staff on sustainability during dedicated education days. Awareness week held in the past (between transfer shifts) to discuss sustainable practices, currently not ongoing. Conducted glove awareness week to share best practices on glove usage. Sharing national green tips through gynecologists' green team coordinators across hospitals.</t>
  </si>
  <si>
    <t>Implementing energy-saving measures by limiting air renewal in the OR.</t>
  </si>
  <si>
    <t>Changes in procedures (removal of plastic brushes in OR) to minimize plastic use. Transitioning from disposable to reusable metal speculums. Incorporating material reuse (blue covers of steril instr) as a standard practice in the OR. Adjusting air renewal times in the OR to enhance energy efficiency.</t>
  </si>
  <si>
    <t>National green tips shared via newsletters; sustainability initiatives communicated during bi-monthly education days for residents.</t>
  </si>
  <si>
    <t>Education supervisors engage in discussions on incorporating sustainability into residency training. Management encouraging residents for pitches on sustainable topics.Residents are asked to implement sustainable actions in the form of challenges. Bi-monthly education days demonstrate management's commitment.</t>
  </si>
  <si>
    <t>Collaborated with colleagues for effective glove usage initiative. Collaboration among residents and Green Team coordinators for projects.</t>
  </si>
  <si>
    <t>Sustainability efforts influenced by patient preferences (specula). Shift in staff behavior, with some feeling ashamed of using plastic cups for coffee. Department is open to new sustainable plans/ rules if supported by clear calculations.</t>
  </si>
  <si>
    <t>Sustainable actions integrated into education and extracurricular assignments. Interns and students receive similar sustainability training as residents, with some promotion.</t>
  </si>
  <si>
    <t>Hosting training/ education days focused on sustainability education. Awarenes &amp; training was previously incorporated into shift meetings but is no longer a regular event. Spread awarness on glove usage guidelines specific to gynecology. Sustainability-focused training included in bi-monthly education days for residents. No structured plans for new joinees. Resident proposes regular awareness days to maintain sustainability focus.</t>
  </si>
  <si>
    <t>Green initiatives are multifaceted; infection prevention and cost are prioritized, with sustainability emphasized when risks are low.</t>
  </si>
  <si>
    <t>Not all projects measured due to resource constraints; focus on key goals. Measuring sustainability outcomes varies by project, using methods like surveys, observations. Measuring outcomes follows organizational policies with decision latitude.</t>
  </si>
  <si>
    <t>Evaluation is not continous; only done for a few things &amp; occurs every 2-3 months for key indicators using both qualitative and quantitative data. Evaluation processes are based on organizational policies, allowing for feedback on their effectiveness.</t>
  </si>
  <si>
    <t>No formal recognition; support and recognition for green teams within the organization.</t>
  </si>
  <si>
    <t>Shifting food composition from 60% animal to 60% plant-based proteins.</t>
  </si>
  <si>
    <t>Dashboards will provide real-time data on sustainability projects, but not public yet.</t>
  </si>
  <si>
    <t xml:space="preserve">Monitoring depends on project goals; various methods are used to track the implementation of the change and results. Monitoring processes are guided by organizational policies; feedback is provided if ineffective. Developing a dashboard for continuous sustainability monitoring. </t>
  </si>
  <si>
    <t>Sustainability efforts communicated through newsletters and green team involvement.</t>
  </si>
  <si>
    <t>Attention given to HVAC management and efficiency improvements.</t>
  </si>
  <si>
    <t>Issues with lighting and heating can be reported through a form for repair.</t>
  </si>
  <si>
    <t>Management prioritizes sustainability in organizational projects. Management emphasizes educating doctors on the consequences of their mistakes. Management ensures sustainability initiatives are balanced with patient needs and staff comfort.  Management prioritizes sustainability with a monitoring dashboard. Management focused on optimizing energy and water use across facilities.</t>
  </si>
  <si>
    <t>Sustainability is gaining attention but not yet in management contracts. New Travel Policy for employees with sustainabiility incorporated.</t>
  </si>
  <si>
    <t xml:space="preserve">Quality management is decentralized; each department manages its processes with advisory support and oversight from a central figure. Quality management evaluated at the organizational level, with managers for each department, focussing on quality in their own specialties. </t>
  </si>
  <si>
    <t>Sustainability driven by the need for a better planet and reducing inequities. Hospital has committed to JCI accreditation, and they have included sustainability as a chapter for next year.</t>
  </si>
  <si>
    <t>Sustainability considerations are incorporated into daily projects. Solutions aimed at quality must also be sustainable and user-friendly.</t>
  </si>
  <si>
    <t>Outcome measurement, monitoring and evaluation processes are set by the organization, with feedback allowed for necessary changes. Monitoring is done centrally with focus on aspects important for organization. Monitoring resources is guided by organizational policy, not specific to gynecology. Audit results discussed in an organization-wide team improvement.</t>
  </si>
  <si>
    <t xml:space="preserve">Management reviews and discussions are conducted to assess the effectiveness of indicators and policies, with a focus on quality and safety improvements. Challenges in aligning sustainability with national guidelines in infection prevention. Audits for sustainability improvement occur if sustainability is part of hospital policy. </t>
  </si>
  <si>
    <t>New travel policy limits air travel to long journeys; no business class for sustainability. QM Desire to reduce air travel and explore online alternatives, if travel is required for event.</t>
  </si>
  <si>
    <t>Efforts to collaborate with the pharmacy on efficient medication use and reducing waste. Assessing supply amounts in departments to minimize waste and unnecessary procurement. Evaluate if supplies can be used more efficiently to reduce waste.</t>
  </si>
  <si>
    <t>P09-Inventory Mgt to reduce expired products</t>
  </si>
  <si>
    <t>Review focuses primarily on financial support; other issues (like sustainability) addressed if time permits. JCI adding sustainability chapter; accreditation expected next year. Sustainability linked to resource management and cost.</t>
  </si>
  <si>
    <t>Doctors are informed about the impact of their mistakes as part of change management. Emphasizes the need for communication specialists to influence behavior change towards sustainability.</t>
  </si>
  <si>
    <t>Organization recognizes sustainability as an important issue and integrates it into project planning. Staff aware of sustainability issues and balancing infection risks with waste reduction. Employees recognize global obligations due to risks like war and famine.</t>
  </si>
  <si>
    <t>Difficulty in separating paper and plastic packaging for waste, since some supplies come in combination of both.</t>
  </si>
  <si>
    <t>Sterilization facilities are in-house; instruments reused.</t>
  </si>
  <si>
    <t>Some uniforms and operating room clothing are outsourced for washing.</t>
  </si>
  <si>
    <t xml:space="preserve">Some available time between transfer shifts; but limited due to busy schedule. </t>
  </si>
  <si>
    <t>Sustainability discussions are hindered by busy patient transfer schedules.</t>
  </si>
  <si>
    <t>Sustainable actions are common and not specifically recognized by management.</t>
  </si>
  <si>
    <t xml:space="preserve">Green projects are carried out by green team, where multiple disciplines are in the team. </t>
  </si>
  <si>
    <t>Green team is small, with limited capacity to influence department-wide changes.</t>
  </si>
  <si>
    <t>Collecting caps is a prioritized green initiative.</t>
  </si>
  <si>
    <t>Green team is receptive to feedback and listens to input from others; but limited interactions with staff. Open communication; can directly talk or email to green team members.</t>
  </si>
  <si>
    <t>Sustainability not yet integrated into daily procedures or guidelines.</t>
  </si>
  <si>
    <t>Reusable equipment in standard delivery tasks has become common practice.</t>
  </si>
  <si>
    <t>Waste segregation not possible due to small medication rooms; only 1 bin available. General waste (1 bin) in labour and maternity wards.</t>
  </si>
  <si>
    <t>Bedsheets are reused (after washing).</t>
  </si>
  <si>
    <t xml:space="preserve">Not available. </t>
  </si>
  <si>
    <t>Not available.</t>
  </si>
  <si>
    <t>Uncertainty about project success sharing; may be mentioned in newsletters, but not memorable.</t>
  </si>
  <si>
    <t>Sustainability information can be shared via the ward newsletter (but is not done).</t>
  </si>
  <si>
    <t>New nurses learn by shadowing; no formal training courses provided.</t>
  </si>
  <si>
    <t>Respondent declined joining the green team due to existing commitments. Staff actively participate in collecting caps for charity. Staff shows passive acceptance of new projects, lacking proactive personal involvement.</t>
  </si>
  <si>
    <t>HVAC primarily focused on patient comfort, but centralized control limits adjustments. Thermostat adjustments are difficult; HVAC system is centralized and slow to respond.</t>
  </si>
  <si>
    <t>Public transport impractical for nurses; car travel preferred due to time constraints.</t>
  </si>
  <si>
    <t xml:space="preserve">Reusable (sterilized) tools used, but specula remain disposable. Most equipment in delivery room is reusable, including formerly disposable items. </t>
  </si>
  <si>
    <t>Management supports initiatives like bottle cap collection for sustainability.Management supported transition to reusable equipment in deliveries. Department is working on prioritizing reusable equipment.</t>
  </si>
  <si>
    <t>Despite cost, there's a preference for reusable items due to sustainability.</t>
  </si>
  <si>
    <t>Sustainability prioritized; clean gloves reused if not dirty. Medication waste reduction incorporated by respondent into daily discharge practices.</t>
  </si>
  <si>
    <t>Excess medications from central pharmacy often go unused and expire, leading to waste, despite shadow stock usage. Special medication that won't be reused is sent with patients (if prescribed) to reduce stock expiration.</t>
  </si>
  <si>
    <t>Presence of waste bins will encourage compliance to segregate and reduce impact. The healthcare system forces the hospital to cover medication costs even if patients bring their own, leading to inefficiencies and increased expenses. No take-back programs for partial medication strips; only full strips accepted.</t>
  </si>
  <si>
    <t>Professor with sustainability focus is leading efforts, helping guide the department toward sustainability practices.</t>
  </si>
  <si>
    <t>New professor's primary focus on sustainability supports department’s green initiatives.</t>
  </si>
  <si>
    <t>Approximately 80% of the staff are motivated and aware.</t>
  </si>
  <si>
    <t>No designated place or time set; they occur occasionally during teaching moments.</t>
  </si>
  <si>
    <t>Sustainability is discussed approximately four times a year during teaching moments - ad hoc.</t>
  </si>
  <si>
    <t>Peer pressure influences sustainable practices.</t>
  </si>
  <si>
    <t>Sustainability efforts are seen in small actions, like reusing coffee cups, but appreciation for sustainable practices during healthcare is lacking.</t>
  </si>
  <si>
    <t>Lack of formal communication structure; either happens via email or does not happen at all.</t>
  </si>
  <si>
    <t>Removal of scrub brushes from OR.</t>
  </si>
  <si>
    <t>Updates on decisions are shared around 4 times a year, though not always clearly communicated. Informal communication is open, but formal communication is often top-down from green team or hospital leadership. Communication with the green team is more informal, though formal channels may exist.</t>
  </si>
  <si>
    <t>Using one glove instead of two for ultrasounds; reducing paper and materials during procedures.</t>
  </si>
  <si>
    <t>Incorporating sustainability into daily practices, like reducing materials and opting for reusable items.</t>
  </si>
  <si>
    <t>New sustainability measures are sometimes shared, but communication is inconsistent (only in teaching moments). Team members share knowledge and learn from each other's practices (informal).</t>
  </si>
  <si>
    <t>Labour - needles, general; OPD - paper, general.</t>
  </si>
  <si>
    <t>Removal of scrub brushes from Ors, due to amount of plastic &amp; hygiene purposes. Medical unseparated waste incinerated.</t>
  </si>
  <si>
    <t>Communication regarding sustainability is primarily handled at the department level</t>
  </si>
  <si>
    <t>Lacking; Assumption that staff know about sustainability.</t>
  </si>
  <si>
    <t>Lack of any formal green training or awareness efforts; only in teaching moments.</t>
  </si>
  <si>
    <t>Green initiatives always happen in teams.</t>
  </si>
  <si>
    <t>Green actions are not formal rules in the department; they are more of a personal initiative. Staff believes rules on sustainability are necessary; they prefer having guidelines to follow for effective implementation.</t>
  </si>
  <si>
    <t>Formal communication tends to follow a top-down approach, originating from hospital or green team leadership. Department is open to following new sustainability rules, indicating a willingness to adopt centralized guidelines. Suggests enforcing sustainability on people to ensure action, as relying on voluntary decisions is ineffective.</t>
  </si>
  <si>
    <t>Department frequently has new projects, indicating a continuous focus on sustainability.</t>
  </si>
  <si>
    <t>Staff is enthusiastic about participating in new projects, despite time limitations.</t>
  </si>
  <si>
    <t>Beginning to focus on sustainability, with ongoing research and efforts to become as green as possible.</t>
  </si>
  <si>
    <t>Most staff (about 90%) are aware of environmental issues</t>
  </si>
  <si>
    <t>No Active sabotaging, but laziness to do things sustainably.</t>
  </si>
  <si>
    <t>Not aware of any time for discussing sustainability.</t>
  </si>
  <si>
    <t>Not aware of any budget for projects.</t>
  </si>
  <si>
    <t>Informal verbal appreciation for efforts like turning off lights.</t>
  </si>
  <si>
    <t>Believes that input on sustainability is welcomed by green team, reflecting motivation to improve.</t>
  </si>
  <si>
    <t>Limited communication and collaboration observed among initiative leaders and others. Informal communication between leaders and others (in hallways/ coffee).</t>
  </si>
  <si>
    <t>Installation of new bins to improve waste segregation.</t>
  </si>
  <si>
    <t>Management committed to manage wastes efficiently; installed new bins with pictures and words for improved segregation.</t>
  </si>
  <si>
    <t>Four types - plastic, paper, sharp objects, and organic waste, though OPD uses regular bin for all.</t>
  </si>
  <si>
    <t>Presence of hospital-wide newsletter, but sustainability is not a part of it.</t>
  </si>
  <si>
    <t>No available dashboard.</t>
  </si>
  <si>
    <t>Results are not shared.</t>
  </si>
  <si>
    <t>No formal training or structured knowledge transfer on sustainability for new employees; information is learned informally, despite presence of reading material on joining.</t>
  </si>
  <si>
    <t xml:space="preserve">Not available </t>
  </si>
  <si>
    <t>Expresses willingness to contribute but hasn't attempted to engage with the Green Team. Staff may struggle with new green projects initially due to adjustment phase; eventual openness is expected.</t>
  </si>
  <si>
    <t>Initial reactions to green projects might be mixed,staff are likely to prioritize sustainability over time.</t>
  </si>
  <si>
    <t>Not aware of project initiation approach.</t>
  </si>
  <si>
    <t>Not all staff are involved; communication occurs via emails about projects, indicating some team efforts. Some gynecologists and interested doctors actively participate in green projects.</t>
  </si>
  <si>
    <t xml:space="preserve">E-consultation is present on patient choice. It is not actively promoted. Also in the OPD, doctors don't think about sustainability when it comes to follow-up so much. Therefore, its not actively promoted for. </t>
  </si>
  <si>
    <t>Rules exist for travel, promoting train use over flights for conferences.</t>
  </si>
  <si>
    <t xml:space="preserve">Lack of green actions in staff in terms of energy conservation, thermostat sometimes left on whole night. Respondent does not use reusable specula actively. Staff does not actively think of sustainability during tasks. Disposable mats instead of reusable towels for blood loss are prefered. </t>
  </si>
  <si>
    <t>Identified opportunities for using more reusable items instead of disposable ones, indicating wastefulness. Reusing items instead of using paper towels can significantly reduce waste.</t>
  </si>
  <si>
    <t>Visualizing waste per patient can help identify areas for improvement.</t>
  </si>
  <si>
    <t>Lack of formal or informal discussions on green practices. Sharing insights on waste measurement can enhance awareness</t>
  </si>
  <si>
    <t xml:space="preserve">Department primarily uses disposable specula; reusable options are available but rarely used, indicating limited adoption of reusable practices. Most stuff used are disposables, including mats for blood loss despite presence of reusable towels. </t>
  </si>
  <si>
    <t>HVAC used without sustainability; comfort is priority. Thermostat settings are inconsistently managed, especially during night shifts. Patients can individually control heating in their rooms, leading to potential energy inefficiency.</t>
  </si>
  <si>
    <t>Energy usage is not tracked, leading to inefficient thermostat management. Emphasizes that lights are on most of the time everywhere; improvement required.</t>
  </si>
  <si>
    <t>Sustainability is given a lot of thought, but no mention of long-term vision.</t>
  </si>
  <si>
    <t>Trial study to move to hand-pumping to reduce plastic waste; not implemented completely.</t>
  </si>
  <si>
    <t xml:space="preserve">Respondent aware of the high amount of waste. 30% on-board with sustainability initiative of hand-pumping. </t>
  </si>
  <si>
    <t>No time to discuss sustainability due to busy schedules.</t>
  </si>
  <si>
    <t>No recognition or appreciation for efforts.</t>
  </si>
  <si>
    <t>Initiatives are carried out single-handedly.</t>
  </si>
  <si>
    <t>Presence of multiple green teams for projects; respondent indicates lack of cohesion between the teams (no authority overlooking the teams).</t>
  </si>
  <si>
    <t>Lack of support from higher management for initiatives; low commitment.</t>
  </si>
  <si>
    <t>Initiation mostly bottom-up, but lacking support from top.</t>
  </si>
  <si>
    <t>Respondent emphasizes that top management support will help drive change towards sustainability.</t>
  </si>
  <si>
    <t>Lack of communication; unclear what sustainability leaders are doing. Inputs from others given via email, if needed.</t>
  </si>
  <si>
    <t>Sustainability not considered; patient comfort. Heating is inconsistent within the department.</t>
  </si>
  <si>
    <t>Green actions are not done; staff feel being sustainable is time-consuming for daily work. Sustainability efforts feel like an additional job beyond normal daily tasks. Unconscious use of gloves by highlights low motivation.</t>
  </si>
  <si>
    <t>Lack of efficient use of gloves by staff.</t>
  </si>
  <si>
    <t>One bin only (general waste).</t>
  </si>
  <si>
    <t>Not done.</t>
  </si>
  <si>
    <t>Not present.</t>
  </si>
  <si>
    <t>Knowledge sharing is not done between others and initiative leaders. Collected materials over a week, documented with pictures, and shared with colleagues to raise awareness.</t>
  </si>
  <si>
    <t>Ideas are heard by leaders; but no active action on it. Green team lacks communication and visibility; respondent suggests assigning a dedicated role to focus solely on sustainability. Green team does not collborate with others; changes are not driven. Respondent demonstrates leadership by organizing and sharing waste materials to engage colleagues.</t>
  </si>
  <si>
    <t>Poll showed low participation, with only 8% willing to engage in sustainability efforts. Respondent actively involved in sustainability efforts by documenting and displaying collected materials for others to see.</t>
  </si>
  <si>
    <t>Not present; new one learns by shadowing.</t>
  </si>
  <si>
    <t>Lack of green rules &amp; procedures</t>
  </si>
  <si>
    <t>Everything is disposable, including the blue apron to be worn by nurses.</t>
  </si>
  <si>
    <t>Special medication ordered less to reduce waste; if remaining after discharge, it goes back to inventory.</t>
  </si>
  <si>
    <t>Possible transition to going to reusable equipment/ instruments. Sustainability is not considered while ordering medications.</t>
  </si>
  <si>
    <t>No mention of any long-term vision</t>
  </si>
  <si>
    <t>Staff is aware; but sustainability is not first priority.</t>
  </si>
  <si>
    <t>Pillows are washed after every patient due to lack of covers; energy &amp; water waste highlighted.</t>
  </si>
  <si>
    <t>Informal time given, ad-hoc.</t>
  </si>
  <si>
    <t>Informal sharing over lunch or coffee.</t>
  </si>
  <si>
    <t>No visibility or appreciation.</t>
  </si>
  <si>
    <t>Initiatives carried out both single handedly and in teams.</t>
  </si>
  <si>
    <t>Sustainability teaching in the form of assignments for medical students.</t>
  </si>
  <si>
    <t>Lack of commitment from management to enforce simple change in rules (pillow covers). Management commitment to integrating sustainability for medical students in coursework.</t>
  </si>
  <si>
    <t>Sustainability is not prioritized presently; other issues to resolve.</t>
  </si>
  <si>
    <t>Informal communication, via email.</t>
  </si>
  <si>
    <t>Absence of green team, since newly formed unit and no priority to initiatives.</t>
  </si>
  <si>
    <t>Centralized heating, no control within patient rooms; control only in dept rooms.</t>
  </si>
  <si>
    <t xml:space="preserve">Trials on medication packaging (reuse, other materials, recyclability). Trial investigation to use reusable cotton jackets instead of disposable. </t>
  </si>
  <si>
    <t>Staff actively involved in reducing medication waste; ongoing trial on packagaing. Respondent suggests moving to digital prescriptions to reduce wastes.</t>
  </si>
  <si>
    <t>Respondent makes less use of paper during daily tasks. Green actions are seen as a side job by staff.</t>
  </si>
  <si>
    <t>Patient rooms - 1 bin; ward entrance - 4 (green, yellow, blue, coffee cups); other rooms - 4 (green waste, plastic, coffee cups, general).</t>
  </si>
  <si>
    <t>Not done, newly formed dept.</t>
  </si>
  <si>
    <t>Green efforts (waste segregation) is initiated and implemented by department, hospital has no role in this.</t>
  </si>
  <si>
    <t>Costs are given equal priority as sustainability. Sustainability must be made easy so that it can reduce workload of nurses, else lack of engagement from staff.</t>
  </si>
  <si>
    <t>Lack of any projects since newly formed team.</t>
  </si>
  <si>
    <t>Hospital HR dept has some level of coverage for stimulating staff to use public transport; but not everyone follows.</t>
  </si>
  <si>
    <t>Patient clothes and equipment are reusable. Absence of any disposable equipment within dept.</t>
  </si>
  <si>
    <t>Medication ordered in small amounts only when not available at ward.</t>
  </si>
  <si>
    <t xml:space="preserve">This does not happen since central pharmacy always sends strips of 5 even if patient is present for 2 days only. </t>
  </si>
  <si>
    <t>Few to 3 pills are ordered when patient is there (considered for special medications only).</t>
  </si>
  <si>
    <t>Small amounts of medication is ordered, but sometimes pharmacy sends more than the order.</t>
  </si>
  <si>
    <t>Partly available.</t>
  </si>
  <si>
    <t>Marco's leadership drives sustainability efforts, helping departments transition to sustainable practices.</t>
  </si>
  <si>
    <t xml:space="preserve">Figures provided about waste every year. </t>
  </si>
  <si>
    <t>Regular (annual) tracking of the wastes to monitor the amounts (to seek for improvement opportunities)</t>
  </si>
  <si>
    <t>Improvements like discontinuation of paper used under patient after evaluation of annual waste numbers.</t>
  </si>
  <si>
    <t>Annual waste figures evaluated along with post improvement cycle evaluation of the savings from the improvement.</t>
  </si>
  <si>
    <t>Sustainability is prioritized and on the hospital's agenda.</t>
  </si>
  <si>
    <t>Monthly reports and yearly posters on sustainability efforts and initiatives.</t>
  </si>
  <si>
    <t>No paper coffee cups (only glass) and no printing of prescriptions (digital). Discontinuing unnecessary items (e.g., under-patient materials) to reduce waste. Sustainability not a quality indicator, but considered while revising procedures (informal consideration).</t>
  </si>
  <si>
    <t>Uncertainity of sustainability inclusion within Qualicor accredititation standards.</t>
  </si>
  <si>
    <t>Best ideas for initiatives come from depts (bottom-up)</t>
  </si>
  <si>
    <t>Bi-annual meetings (within hospital) with discussion on what has been implemented.</t>
  </si>
  <si>
    <t>Designated time (bi-annual meetings), but no designated place for green communication</t>
  </si>
  <si>
    <t>Results of initiatives discussed within hospital in bi-annual meetings</t>
  </si>
  <si>
    <t>Each department has a few sustainability contact persons, with Marco overseeing overall sustainability efforts. QM is managed for the whole hospital. QM oversees each dept (for audits) including sustainability efforts; forcing depts to improve continuously.</t>
  </si>
  <si>
    <t>Management ensures sustainability is considered when revising procedures, reflecting commitment. Hospital audits now aim to incorporate sustainability reviews in patient care, showing management's commitment.</t>
  </si>
  <si>
    <t>Knowledge gained from implementation of initiatives shared within hospital in bi-annual meetings. Knowledge sharing happens also from hospial wide people to departments about sustainability.</t>
  </si>
  <si>
    <t>Hospital network holds 3 online and 1 in-person meeting (for conferences) to reduce environmental impact.</t>
  </si>
  <si>
    <t>Dept aims to be more sustainable as much as possible; established green team to guide efforts.</t>
  </si>
  <si>
    <t>Reusable mats for blood loss partly implemented.</t>
  </si>
  <si>
    <t>Time from working hours allocated for green team meetings within dept</t>
  </si>
  <si>
    <t>Designated time planned for green communication within dept (meetings).</t>
  </si>
  <si>
    <t>Initiatives are mostly in teams, and each discipline representative present.</t>
  </si>
  <si>
    <t>No appreciation within the department (informal or formal)</t>
  </si>
  <si>
    <t>Everyone in dept gives opinion on implemented initiatives to see if its working or not. Respondent running project of collecting reusable kiwis.</t>
  </si>
  <si>
    <t>Emails are sent to the staff when new initiatives are implemented.</t>
  </si>
  <si>
    <t>Knowledge on new initiatives &amp; green practices shared via emails to staff</t>
  </si>
  <si>
    <t>Several ideas implemented mostly from the dept green team (bottom up). Running trial on replacing blue mats with reusable towels for blood loss.</t>
  </si>
  <si>
    <t xml:space="preserve">Successfully implemented reusable towels for blood loss in 3 ward rooms. At OPD, successful implementation of chairs having single cushion and not fully across the back of seat. </t>
  </si>
  <si>
    <t>Emphasized that green actions are seen as part of daily work</t>
  </si>
  <si>
    <t>Patient rooms - 3 (plastci, paper, coffee cups); Healtcare side - 1 bin. Real medical waste &amp; sharps separated.</t>
  </si>
  <si>
    <t>Dept green teams are under supervision of Marco. Information is communicated to new employees via top-down emails from management.</t>
  </si>
  <si>
    <t>Lack of training and awareness plans. Respondent suggests including sustainability in introductions (for new staff) &amp; training.</t>
  </si>
  <si>
    <t>Sustainability is not only related to costs but also to community duty.</t>
  </si>
  <si>
    <t>1 Total hospital budget, part of it goes to sustainability initiatives.</t>
  </si>
  <si>
    <t>Ssutainabililty vision present; managing wastes from both office and depts side.</t>
  </si>
  <si>
    <t>Intranet publication of excellent projects, and local newspaper publication for big &amp; impactful initiatives. Northwest awards for outstanding initiatives (for teams &amp; individual).</t>
  </si>
  <si>
    <t>Results of successful initiatives shared on intranet and during green team meetings.</t>
  </si>
  <si>
    <t>Intranet (hospital-wide)</t>
  </si>
  <si>
    <t>Information on running/ upcoming initiatives sometimes published on hospital-wide intranet or sent to staff by email.</t>
  </si>
  <si>
    <t>Management communicates sustainability updates via email and intranet messages to ensure all dept managers inform their teams. (top-down mostly).</t>
  </si>
  <si>
    <t>Mostly things in hospital building needs to be replaced; sustainable choice considered.</t>
  </si>
  <si>
    <t>Centralized heating; last year hospital decreased temp from 21 to 20 to reduce energy waste.</t>
  </si>
  <si>
    <t>Eenrgy reduction implemented last year from 21 to 20 in heating.</t>
  </si>
  <si>
    <t>In-house sterilization facilities for equipment &amp; instruments; laundry is external.</t>
  </si>
  <si>
    <t>Paracetamol challenge (routes other than IV) to reduce on IV equipment usage (plastic), medication waste and other wastes. Wastes were documented with each route.</t>
  </si>
  <si>
    <t>Knowledge is shared about project implementations during green team meetings. Knowledge on green practices for paracetamol initiative was circulated in whole hospital.</t>
  </si>
  <si>
    <t>Part of Northwest strategy to use as less resources as possible to minimize wastes.</t>
  </si>
  <si>
    <t xml:space="preserve">Marco actively involves in promoting for doctors to have more knowledge on sustainability in healthcare. The decision of the hospital in changing the doctor coats to a more sustainable option despite staff not being happy with it, suggests management is committed to achieve compliance and adherance.
</t>
  </si>
  <si>
    <t>Not present (in terms of sustainability) yet.</t>
  </si>
  <si>
    <t>If project benefits all depts, then idea must be pitched to hospital mgt for approval to implement. For new equipment, business case must be presented to hospital for decision-making on budgets.</t>
  </si>
  <si>
    <t>Food is prepared in-house exactly for the number of admits present.</t>
  </si>
  <si>
    <t>Efforts to try and reduce paper usage for prescriptions as less as possible. AD suggests that more can be done in small aspects like turning off computer/ lights after use.</t>
  </si>
  <si>
    <t>Sustainability considered in waste mgt; waste company assesses and advices hospital on proper waste stream allocation including recycling options.</t>
  </si>
  <si>
    <t xml:space="preserve">Frequent new projects regarding waste management takes place. </t>
  </si>
  <si>
    <t>Staff aware of impact of big pile of non-recyclable waste and ready to cooperate in lowering it.</t>
  </si>
  <si>
    <t>Staff is aware, with many wanting to cooperate after realizing the high amount of waste produced.</t>
  </si>
  <si>
    <t xml:space="preserve">Results of waste management initiatives shared across hospital staff. </t>
  </si>
  <si>
    <t xml:space="preserve">Sustainability performance of hospital is showcased in a visual dashboard. </t>
  </si>
  <si>
    <t>Visuals created by Marco reflect mgt commitment towards improving their performance through tracking. Hospital mgt responsible to pass down waste mgt knowledge to dept staff.</t>
  </si>
  <si>
    <t>Waste mgt initiative results shared on hospital digital intranet.</t>
  </si>
  <si>
    <t>Information on waste mgt initiatives (incl results) shared to hospital staff via digital intranet.</t>
  </si>
  <si>
    <t>Green teams make sure that ideas are passed both ways, top down and bottom up. Informal communication, mostly hallways/ coffee or email.</t>
  </si>
  <si>
    <t>Procurement for waste dept is always ordered with sustainability in mind.</t>
  </si>
  <si>
    <t xml:space="preserve">Green actions seen as part of daily work; waste streams separation efforts is done as good as possible. </t>
  </si>
  <si>
    <t xml:space="preserve">General, plastic, cardboard, paper, glass, specific hospital waste (infectious), needles, batteries. </t>
  </si>
  <si>
    <t xml:space="preserve">Partner company weighs daily waste and reports back with results and advice. </t>
  </si>
  <si>
    <t xml:space="preserve">Sustinability needs to be introduced with the right and steady pace. It should not be pushed, else you can lose people. Strict rules for hospitals sometimes make it difficult to reduce wastes. </t>
  </si>
  <si>
    <t>Efforts to reduce the overall volume of waste as much as possible by separation of recyclable and non-recyclable, and making sure recyclable pile is more. Waste mgt strategy for particular waste streams is decided by the amount of pollution (mixed things) in it. Waste scan will be introduced to give proper amounts of mixed things in a stream for improvement.</t>
  </si>
  <si>
    <t>Waste scan under planning to scan amount of other waste mixed with a particular types of stream to reduce amount of burned waste.</t>
  </si>
  <si>
    <t>No training or awareness plan, new staff learns by shadowing.</t>
  </si>
  <si>
    <t>Marco creates visual to demonstrate hospital's sustainability performance aiding transition for unaware people. When change is decided, leaders provide evidence with introduction to change for smooth transition.</t>
  </si>
  <si>
    <t>Hospital involves and aims to optimize turning waste into reusable raw materials. 10-20% waste recycled. Plastic, cardboard, glass recycled to make new ones; tray wraps were recycled to make new chairs.</t>
  </si>
  <si>
    <t>New opportunities are chased to reduce waste as much as possible.</t>
  </si>
  <si>
    <t>Information of waste mgt results is passed down to dept staff via Marco or Lara (hospital green committee) to dept green teams which is then passed to dept staff. For implementation of big projects, higher mgt is involved to talk to depts about them. Strategy set by top mgt and followed by departments.</t>
  </si>
  <si>
    <t>Best ideas emerge and implemented by dept green teams (bottom up)</t>
  </si>
  <si>
    <t>Visuals on hospital's sustainability performance are shared. Knowledge on waste mgt initiatives shared across hospital staff. Feedback from floor staff is shared to waste mgt staff during rounds.</t>
  </si>
  <si>
    <t>Waste mgt staff take rounds on floor to gain feedback from floor staff.</t>
  </si>
  <si>
    <t>Collaboration between hospital, logistics staff &amp; partner company for waste reduction. Collaboration between waste mgt staff &amp; floor staff in efforts to manage waste better.</t>
  </si>
  <si>
    <t>Gynecology staff are sincerely focused on sustainability, both professionally and personally.</t>
  </si>
  <si>
    <t>Only 3-4 out of 15 gynecologists actively mention sustainability, with some connected to the hospital-wide sustainability commission.</t>
  </si>
  <si>
    <t xml:space="preserve">Budget given by hospital for initiatives. </t>
  </si>
  <si>
    <t>Allocating 50% of savings from sustainability initiatives into initiatives that cost money but do not give financial returns. Activities like sustainability week and green market arranged by Marco highlights commitment of mgt.</t>
  </si>
  <si>
    <t>Different roles involved in green team; projects are divided based on role expertise and they can involve people they might need in the project.</t>
  </si>
  <si>
    <t>Action platform in teams consisting of idea list, to-do list, doing list &amp; done list for initiatives, but only accessible to green team members.</t>
  </si>
  <si>
    <t>For small projects, email by dept. For big project, hospital mgt, and for hospital-wide change, board of directors. Also information is given in the action platform (but not accessible to everyone).</t>
  </si>
  <si>
    <t xml:space="preserve">Successful completed initiative information on action platform (green team only access) and also emailed to whole dept or informed verbally during dept meetings. </t>
  </si>
  <si>
    <t>Verbal appreciation by peers; hospital-wide award for best idea and green team. Visibility obtained implicitly also by stating person's name and idea in action platform.</t>
  </si>
  <si>
    <t>No explicit mention of skills.</t>
  </si>
  <si>
    <t>Patient comfort and safety prioritized first and then sustainability is considered. No fixed limit; dept wants to lower it as much as possible.</t>
  </si>
  <si>
    <t>Green actions performed during operations (cesarean) like reusing certain materials, using less of suture threads.</t>
  </si>
  <si>
    <t>Labour rooms - general; patient wards - plastic, paper, general; OPD - paper, general; hallways - paper, general; green (plants).</t>
  </si>
  <si>
    <t xml:space="preserve">Knowledge about initiatives and its status is shared on action platform, but only accessible to green team.Knowledge on initatives goes to dept staff via green team. </t>
  </si>
  <si>
    <t>Email or direct communication (hallway, coffee, lunch etc). Information about initiatives goes to dept staff via green team (for small projects). For big projects, it goes via hospital mgt.</t>
  </si>
  <si>
    <t>Not available. Information is given out verbally or by shadowing.</t>
  </si>
  <si>
    <t xml:space="preserve">Successful implementations become undocumented rules within the dept. </t>
  </si>
  <si>
    <t>Blue disposable mats partly replaced with reusable mats.</t>
  </si>
  <si>
    <t>Involved in green team of dept and durzaam team of hospital.  Participated in hospital wide paracetamol challenge.</t>
  </si>
  <si>
    <t>No specific allocated time. Green team meetings held every 4-6 weeks to discuss new ideas.</t>
  </si>
  <si>
    <t>Designated time (every 4-6 weeks) for green team meetings where new ideas are discussed.</t>
  </si>
  <si>
    <t xml:space="preserve">Green team initiate small projects within department through their meetings every 4-6 weeks. </t>
  </si>
  <si>
    <t>Highly prioritized with initiatives and status recorded in action platform (4 lists). Small projects initiated every 6 weeks.</t>
  </si>
  <si>
    <t>Done commonly after 1st visit and actively promoted.</t>
  </si>
  <si>
    <t xml:space="preserve">Travel guidelines decided by hospital, uncertain about this. </t>
  </si>
  <si>
    <t xml:space="preserve">Initiatives that require money have to be discussed with hospital management (Marco) and then get it approved by them. New machines or equipment needed by department is decided and paid by hospital. </t>
  </si>
  <si>
    <t>Sustainable choice for machine/ equipment procurement is always considered.</t>
  </si>
  <si>
    <t>Repair is prioritized as much as possible before replacing.</t>
  </si>
  <si>
    <t>All specula used as disposables.</t>
  </si>
  <si>
    <t xml:space="preserve">No specific time to discuss sustainability; informal discussions between colleagues happen. </t>
  </si>
  <si>
    <t>Small number of people aware and actively follow sustainability; about 25%.</t>
  </si>
  <si>
    <t>Informal verbal appreciation by peers and colleagues; no awards or financial incentives, or sometimes no appreciation.</t>
  </si>
  <si>
    <t>Efficient use of suture threads to minimize waste during cesarean operations.</t>
  </si>
  <si>
    <t>Efficient use of blue disposable mat (only used for patients with blood loss) &amp; sterile gloves.</t>
  </si>
  <si>
    <t xml:space="preserve">Green team consists of people from different roles; active participation by everyone for projects. </t>
  </si>
  <si>
    <t>Respondent strategy explained; introduction to assess number of 1st  rejections, continuous attempts over time until full implementation. Before introduction, assess which roles is it mostly going to impact, get them on board first.</t>
  </si>
  <si>
    <t>Difficult to consider sustainability, since its centralized.</t>
  </si>
  <si>
    <t>Initiatives that cost money are pitched to hospital green committee and based on their decision on funding, initiatives are started. Acting on an idea (hospital-wide) is difficult and slow due to many official canals to clear for approval.</t>
  </si>
  <si>
    <t xml:space="preserve">Sustainability consideration is difficult since it is hospital-wide. Small efforts to reduce energy usage in dept is present, but not prioritized seriously. </t>
  </si>
  <si>
    <t>Management was not enthusiastic on acting with lamp reduction idea proposed by respondent. Resistance faced through many official canals of people. Hospital sends out emails to staff about sustainable energy saving practices.</t>
  </si>
  <si>
    <t>Blue mats not used for every visiting patient, reduced usage of sterile gloves. Green actions seen more as side-job by most people in dept.</t>
  </si>
  <si>
    <t>Halls - paper, plastic, general; OPD - same; OR - same; labor - general.</t>
  </si>
  <si>
    <t>Projects that will have an impact only within the department can be started within the department itself and does not require hospital committee approval (eg: waste separation for labor rooms)</t>
  </si>
  <si>
    <t>Uncertain about the existence of this.</t>
  </si>
  <si>
    <t>Uncertain about the existence of this (action platform).</t>
  </si>
  <si>
    <t xml:space="preserve">Not shared; since no personnel present to measure results. </t>
  </si>
  <si>
    <t xml:space="preserve">Email, hallway and coffee table talk. Ideas of others shared in monthly meetings of gynecologists. </t>
  </si>
  <si>
    <t>Not available. New staff learns by shadowing or verbal information.</t>
  </si>
  <si>
    <t xml:space="preserve">No available green protocols that are documented. </t>
  </si>
  <si>
    <t>Small within dept initiatives frequently take place (no mention of time period).</t>
  </si>
  <si>
    <t>Suggested energy mgt strategies to hospital board of directors by reducing amount of lamps in hallways. Suggested for waste separation in labor rooms. Dept participation in paracetamol challenge.</t>
  </si>
  <si>
    <t>Patients mostly after 1st visit and postpartum patients are video/ audio consults. Its officialized.</t>
  </si>
  <si>
    <t>No parking spot given if you live within 7 kms from hospital. Coming by car is highly discouraged.</t>
  </si>
  <si>
    <t>Most projects are started bottom up; even big ones like discontinuation of disposable trays, support from hospital (through funding)</t>
  </si>
  <si>
    <t xml:space="preserve">Refurbished content is not considered. </t>
  </si>
  <si>
    <t>no more printing of OPD schedule of patients or prescriptions; all digital. Standard to schedule patients from 1st visit onwards for E-consult. Discontinuation of disposable trays and disposable sutures for labour wards.</t>
  </si>
  <si>
    <t xml:space="preserve">Specula made out of biodegradable material would be adopted despite being expensive, but didn't happen due to the absence of collection of such kind of waste by any company. </t>
  </si>
  <si>
    <t xml:space="preserve">Resuable trays and reusable suture trays used for labour wards. Disposable specula still used. Labor sets are also resuable. Some surgical procedures use disposable equipment (NovaShore) due to patient safety. </t>
  </si>
  <si>
    <t>Trying to reduce wastes as much as possible; pilots on discontinuation of biggest source of waste (blue mat).</t>
  </si>
  <si>
    <t xml:space="preserve">Designated time (1-2 months) to talk about sustainability. </t>
  </si>
  <si>
    <t>Many new intiatives are emerging within department; sustainability prioritized.</t>
  </si>
  <si>
    <t xml:space="preserve">Dept highly enforces sustainability. </t>
  </si>
  <si>
    <t xml:space="preserve">Green team meetings every 1-2 months to discuss sustainability. </t>
  </si>
  <si>
    <t>Everyone at dept aware of impact; not everyone active in green teams.</t>
  </si>
  <si>
    <t xml:space="preserve">Almost everyone participate in emerging initiatives to try and reduce impact. General awareness of problem present. All residents are aware of implications of not being sustainable. </t>
  </si>
  <si>
    <t>Knowledge shared in green team meetings and presentations on sustainability within dept.</t>
  </si>
  <si>
    <t>Dept values towards sustainability helps unaware people get on board. Green team invites everyone to join in their meetings; makes unaware people feel involved.</t>
  </si>
  <si>
    <t xml:space="preserve">Respondent actively uses reusable cloths during ultrasound rather than disposables. </t>
  </si>
  <si>
    <t>Shift to reusables pilot so that biggest source of waste (blue mat) is discontined. Informal checks of waste bins by OPD assistants at OPD. Disposable surgical gowns still used; 2nd source of big waste.</t>
  </si>
  <si>
    <t>Resuable mats now used instead of disposable mat for fluid capture.</t>
  </si>
  <si>
    <t>Not available within dept.</t>
  </si>
  <si>
    <t>People get inspired from seeing other people practice sustainability. This peer pressure acts like a motivator. Some staff are unaware that green team exists for dept. Sustainability is difficult to practice due to busy schedule and patient focus.</t>
  </si>
  <si>
    <t>OPD - general; labor rooms - general. Non-patient rooms - paper, plastic, general.</t>
  </si>
  <si>
    <t xml:space="preserve">Others are informed about initiatives through emails (dept speicific). Input from others is given by email or direct informal contact. Hospital-wide project information and updates are posted on the digital portal. Green team responsible for this communication. </t>
  </si>
  <si>
    <t xml:space="preserve">Digital user portal present for hospital-wide sustainability efforts information and updates. </t>
  </si>
  <si>
    <t xml:space="preserve">Responsibility of initiative is with person who brought up idea; has freedom to connect and involve others for help/ advice/ collaboration. </t>
  </si>
  <si>
    <t>Staff not in green team participate willingly due to the values the dept enforces. Respondent participation in green team &amp; currently working on a project. Respondent actively uses reusables over disposables.Working on reducing waste from silicone rings used in prolapse treatment by exploring sterilization options.</t>
  </si>
  <si>
    <t>Discontinuation in disposable blue mat usage and shift to reusable mats. Prescriptions are all digital now. In non-patient rooms, waste separation has started; paper, plastic, general. Recent switch to reusable sterilizable instruments, integrating sustainability into routine tasks.</t>
  </si>
  <si>
    <t>Shift from disposable to sterilizable metal tongs and forceps, promoting reuse. Pilot study to introduce reusable washable mats; partly implemented. Surgical caps, masks &amp; OT gowns are disposables.</t>
  </si>
  <si>
    <t>Offering limited daily choices to keep food waste under 7% (Zorgenbord program). Daily food options reuse previous day’s selections to cut waste.Switch to smaller packages to reduce food waste. Minimal waste with fresh products. Dept ordering adjusted to minimize food waste. Food prepared only when ordered to minimize waste.</t>
  </si>
  <si>
    <r>
      <t xml:space="preserve">Efficient reuse of previous day meal options to reduce waste. Fresh ingredients repurposed in salads. </t>
    </r>
    <r>
      <rPr>
        <sz val="11"/>
        <color rgb="FFFF0000"/>
        <rFont val="Aptos Narrow"/>
        <family val="2"/>
        <scheme val="minor"/>
      </rPr>
      <t>Prepared but uneaten food is discarded.</t>
    </r>
    <r>
      <rPr>
        <sz val="11"/>
        <color theme="1"/>
        <rFont val="Aptos Narrow"/>
        <family val="2"/>
        <scheme val="minor"/>
      </rPr>
      <t xml:space="preserve"> Meals prepared based on specific orders to optimize resources.</t>
    </r>
  </si>
  <si>
    <t>AMC has a sustainability policy, primarily based on the Green Deal and is decided centrally.</t>
  </si>
  <si>
    <t>Vision decided centrally by the hospital. Budget for projects comes from the hospital, if department does not have enough to implement. If hospital-wide project, then budget is completely by hospital.</t>
  </si>
  <si>
    <t>Staff are happy to follow sustainability efforts, but motivation varies by department and person. Projects are supported if they require minimal time and money; otherwise, resistance increases.</t>
  </si>
  <si>
    <t>Regular meetings (central) every Thursday include time allocated to discuss sustainability and ongoing projects.</t>
  </si>
  <si>
    <t>Designated times for meetings with centre (every Thursday), and designated time (every week) for seminars on green communication.</t>
  </si>
  <si>
    <t>Depts have some budget for projects, but if needed more, the centre (hospital) provides.</t>
  </si>
  <si>
    <t>Not everybody communicates about their projects; not much visibility unless shared.</t>
  </si>
  <si>
    <t>Viva Engage app with 500 members used to share info about green team projects and sustainability initiatives. Centre for Sustainable Healthcare has a dedicated page on the Amsterdam UMC intranet accessible to all.</t>
  </si>
  <si>
    <t>Knowledge/ ideas are shared between hospital green team coordinator (Lonneke) and dept green teams. Weekly seminars held on green practices.</t>
  </si>
  <si>
    <t>Collaboration between dept green team &amp; centre; eg is lowering freezers temp to -70.</t>
  </si>
  <si>
    <t>Building design is not sustainable due to old concrete structure, causing issues with energy saving. New renovated building has motion sensor lighting. Solar panels installed in Building K and PSI, but more are desired. No motion sensor taps available. Building has insulation, wants energy-saving motors for heating/ventilation despite high costs.</t>
  </si>
  <si>
    <t>60-70% LED lights in building. Patient rooms and wards (also maternity wards) have LED lights.</t>
  </si>
  <si>
    <t xml:space="preserve">Mostly centralized, but in dept and patient rooms, it can be adjusted. Efforts to regulate energy for heating since its costly. </t>
  </si>
  <si>
    <t>No water in ICU due to bacteria/ fungi; they use wet wipes probably (confirm)</t>
  </si>
  <si>
    <t xml:space="preserve">Sterilization for equipments; laundry is outsourced. </t>
  </si>
  <si>
    <t>Waste is monitored and weighed, with approximately 60% burned and the remainder recycled.</t>
  </si>
  <si>
    <t>Not available, even if new employee joins..</t>
  </si>
  <si>
    <t>Freezers set to -70 degrees for 30% less energy consumption. Plans for solar panels, energy-saving motors for heating and ventilation to reduce energy consumption. Energy use is documented by hospital; yearly &amp; monthly figures generated. CO2 emissions are measured alongside energy usage; the energy plant primarily uses gas for electricity generation.</t>
  </si>
  <si>
    <t xml:space="preserve">There is an annual report on how sustainability is progressing (this shows the management's commitment), where results of all the measuring and montioring with improvements is also documented and shared. </t>
  </si>
  <si>
    <t xml:space="preserve">Results of initiatives are shared on the intranet page and on the app as well. In the annual report, the results of all the measuring and montioring with improvements is also documented and shared. </t>
  </si>
  <si>
    <t>Medication waste management is complicated by strict national rules on storage and repackaging.</t>
  </si>
  <si>
    <t>For medical machines, if its unrepairable, then a brand new one is considered over remanufactured/ recycled option.</t>
  </si>
  <si>
    <t>Use of a medicine robot reduces medication waste by providing precise pill quantities for each patient.</t>
  </si>
  <si>
    <t>Leftover pills can be returned to the pharmacy for evaluation and potential redistribution (if not ordered on patient name).</t>
  </si>
  <si>
    <t>Stock is expensive; depends on the kind of medication; steps are taken to manage inventory effectively.</t>
  </si>
  <si>
    <t>Cost influences the decision for medications; sustainable options tend to be more expensive.</t>
  </si>
  <si>
    <t>Current reimbursement for public transport is 75%, but new agreement requires UMC to cover 100% of costs.</t>
  </si>
  <si>
    <t>CO2 emissions are measured against energy revenues and usage. Measuring occurs annually.</t>
  </si>
  <si>
    <t>CO2 emissions from energy usage are measured &amp; monitored annually. Monitoring also includes food waste, medication, and water, though improvement is needed.</t>
  </si>
  <si>
    <t xml:space="preserve">Evaluation of all the measured &amp; monitored aspects occur annually. </t>
  </si>
  <si>
    <t xml:space="preserve">Improvements take place where rules are changed based on the results of the evaluation. This also happens annually; but food wastes probably takes place every 3 months. </t>
  </si>
  <si>
    <t xml:space="preserve">CO2 emissions from energy usage are measured &amp; monitored for improvements annually. </t>
  </si>
  <si>
    <t>Lack of knowledge on sustainable medication alternatives; some alternatives are not widely known or available. Legislation poses challenges for medication reuse; once prescribed on patient name, they can't be reused &amp; have to be thrown. A national database is being experimented with to exchange rarely used leftover medications, but it's still in early stages.</t>
  </si>
  <si>
    <t>When medication is packed by pharmacy, less packaging is used as much as possible. Medication is given in paper or plastic bags.</t>
  </si>
  <si>
    <t>Medication packaging (if packed by pharmacy) uses unbleached paper. Paracetamol is now given in pill form instead of fluid. Sustainability is a key factor in purchasing policy alongside price &amp; quality. Shorter time span for food ordering reduces waste by matching patient preferences more closely. New system lets patients choose meals when they are ready to eat, reducing food waste.</t>
  </si>
  <si>
    <t>Sustainability considered in medication ordering, where possible. Purchase policy includes sustainability as a factor, alongside price and quality; environmentally friendly suppliers and products prioritized.</t>
  </si>
  <si>
    <t>Pharmacy is focused on stock control, but medication labeled for a patient can't be reused. Medication is given to patients in small portions to avoid waste. Policy encourages careful prescribing and dispensing to reduce medication waste. New system allows patients to choose meals on spot. Patients can decide portion sizes for meals, so that more/ less food is not given to reduce wastes.</t>
  </si>
  <si>
    <t>Expired medications are regularly checked by the pharmacy in dept inventories and then destroyed.</t>
  </si>
  <si>
    <t>Experimenting with more environmentally friendly medicine cups shows involvement.Periodic tests, like walking around to check waste bins after implementing strategies.</t>
  </si>
  <si>
    <t>Medications can't be reused due to labeling laws. Food waste is separated and processed into compost for garden use.</t>
  </si>
  <si>
    <t>Repairing is prioritized first over replacing (buying) content.</t>
  </si>
  <si>
    <t>Shift to evening warm meals with shorter ordering times has led to less food waste as patients now decide what to eat in the morning for dinner. New systemfor breakfast &amp; lunch allows patients to choose meals at the time of service. Nurses can now order meals based on patient presence, minimizing unnecessary meal preparation and reducing waste. Unconsumed cold meals is discarded. Patients have the option to adjust portion sizes, allowing for better food management. Small packaging for condiments. Over-prepared and half-eaten food is returned to the kitchen and discarded, contributing to food waste.</t>
  </si>
  <si>
    <t>Currently, there are no systems to measure the amount of food waste from preparations; observations are made informally. Due to no tracking of food, emergency bread supplies from wards are sometimes taken for personal purposes by staff.</t>
  </si>
  <si>
    <t>Nutritious drinks for patients unable to eat are prepared separately at the ward level instead of the central kitchen. Most wards have green teams acting as ambassadors to monitor and communicate centralized sustainability initiatives results locally.</t>
  </si>
  <si>
    <t>Hospital has central kitchen, and all food is prepared there and then distributed to wards for patients. Wards also have some supplies for emergencies. Implementation of hospital-wide green initiatives includes monthly evaluations on the floor by the hospital mgt to assess effectiveness.</t>
  </si>
  <si>
    <t>Quarterly reviews of waste volumes by type, including plastics, glass, and hospital waste.</t>
  </si>
  <si>
    <t>Results of reviews are used for decision-making annually to assess progress towards goals set by the Green Deal.</t>
  </si>
  <si>
    <t>After implementation of initiatives (by hospital), a walk-around is conducted after a month or two to assess and evaluate effectiveness. Green teams, serving as ambassadors, monitor daily progress and communicate findings through local newsletters and discussions.</t>
  </si>
  <si>
    <t>Intranet document guides staff on which items to place in specific bins for proper disposal. Information is communicated through local newsletters and discussions among colleagues.</t>
  </si>
  <si>
    <t>Hospital mgt conducts follow-up checks on the floor after implementation of hospital-wide initiatives to assess effectiveness.</t>
  </si>
  <si>
    <t>Presence of local (dept) newsletter where information on hospital-wide initiatives are communicated.</t>
  </si>
  <si>
    <t>Maintaining open communication with food service staff is essential for obtaining valuable feedback - Respondent opinion, since its not done currently and this is desired.</t>
  </si>
  <si>
    <t>Committed to achieving the goals outlined in the Green Deal. Aiming to reduce waste as much as possible, with no specific limit set.</t>
  </si>
  <si>
    <t>Initiatives are hindered by financial constraints at the dept level. A year ago, board allocated extra funds to support larger projects. Significant budget is reserved for initiatives, with a specific portion set aside yearly as "green funds" to support departmental projects.</t>
  </si>
  <si>
    <t>Dept green teams have autonomy to choose their projects, as their insights within departments are best for enhancing sustainability.</t>
  </si>
  <si>
    <t>Project initiation is from dept &amp; financial support (if needed) is from hospital. Depts independently decide on sustainability projects. Central green team coordinator, meets weekly with teams to discuss their initiatives and how to address challenges. Centre supports dept green teams by making different websites to promote communication with each other for knowledge sharing.</t>
  </si>
  <si>
    <t>Dept need to coordinate with hospital on large initiatives for top-down financial support. Funding for large initiatives is given by hospital board after discussions. Part of sustainability fund (green funds) allocated centrally for dept initiatives. Depts need to consult waste dept (centralized) if they want to start separating wastes; very slow as long waiting list is there for this. Centralized efforts (making new websites) for dept green teams communication &amp; idea-sharing.</t>
  </si>
  <si>
    <t>Allocated additional funding from board for larger projects.Central green team coordinator engages weekly with green teams to discuss challenges. Organizes events &amp; campaigns to foster collaboration among staff. Encouraging green teams to share ideas and resources to avoid redundant efforts. Developing a SharePoint site to provide an overview of ongoing and completed projects. Creating a comprehensive overview of Amsterdam UMC's total carbon footprint to identify areas for improvement. Organized a campaign &amp; made poster to raise awareness about the differences between oral &amp; IV medications.</t>
  </si>
  <si>
    <t>Plans to implement waste bins for improving recycling paper, plastic, and other materials. Current recycling rate is approximately 30%, indicating room for improvement.</t>
  </si>
  <si>
    <t>Allocation of specific budget (green funds) for dept projects highlight prioritized effort for initiatives. Hospital encourages depts to focus on smaller, manageable projects within their influence. Organizes events for green teams to collaborate &amp; share ideas on initiatives.</t>
  </si>
  <si>
    <t>Centre organizes events for employees to foster interaction, brainstorming, and project support.</t>
  </si>
  <si>
    <t>Platform (Green Care Community) facilitates collaboration among green teams by info sharing. Websites are being created to share &amp; replicate sustainability projects. SharePoint page (linked to platform) serves as a central repository for sustainability documents &amp; templates for green teams. New SharePoint site is in development to provide an overview of current and completed projects by green teams.</t>
  </si>
  <si>
    <t>Platform connects green teams for collaboration on projects by information sharing. Websites are being developed for sharing &amp; replicating successful projects.New SharePoint site will provide an overview of current and completed projects.</t>
  </si>
  <si>
    <t>Ongoing initiative; all lights will be switched to LED by 2025.</t>
  </si>
  <si>
    <t>Solar panels and green roofs are present, but their contribution to total energy consumption is small; LED lights will be fully switched by 2025. Old buildings limit sustainability improvements, prompting consideration of relocating to a more sustainable facility.</t>
  </si>
  <si>
    <t>Hot water usage was reduced in certain departments to lower energy consumption and reduce the carbon footprint.</t>
  </si>
  <si>
    <t xml:space="preserve">Although centralized heating at some spots, staff can report temperature issues for adjustments. </t>
  </si>
  <si>
    <t>Hospital separates paper, coffee cups, plastic, lamps, and batteries for waste management.</t>
  </si>
  <si>
    <t>Not done yet, but ongoing efforts to share results for other departments to replicate. Developing a SharePoint site to provide an overview of projects to facilitate sharing.</t>
  </si>
  <si>
    <t>Lack of environmental impact data on medication limits ability to make sustainable choices. Efforts on policy-making to to replace old, energy-consuming freezers with more sustainable models.</t>
  </si>
  <si>
    <t>Organized a campaign promoting sustainable practices for medicine administration, including posters, an event, &amp; tips to reduce waste &amp; carbon footprint. Informing employees about sustainable practices in medication ordering &amp; usage, encouraging bottom-up accountability for reduction of wastes.</t>
  </si>
  <si>
    <t>Contracts with external parties handle washing of reusable items (laundry).  Hospital utilizes its own autoclave for equipment sterilization. Medication robots help in reusability of medications.</t>
  </si>
  <si>
    <t>Use of robots allows medication to be reused for other patients, reducing medical waste.</t>
  </si>
  <si>
    <t>Insurance covers most medication costs, so patients don’t receive money back on returning leftover medications to central pharmacy.</t>
  </si>
  <si>
    <t>Freezers being adjusted from -80°C to -70°C, now being converted into policy. Transitioning to reusables; eg, surgery room transitioning from disposable caps to reusable, washable caps starting in October.</t>
  </si>
  <si>
    <t>Switching from disposable to reusable washable caps in operating rooms (by October).</t>
  </si>
  <si>
    <t>Sustainability strategy is set and approved by the board, then communicated organization-wide. Top-down decisions for general sustainability aspects. Discussions on higher mgt levels for sustainability goals &amp; implementation. Information is shared by hospital across teams via an intranet page to streamline initiatives. Middle managers assess feasibility of initiatives, and assistance is provided by hospital if needed. Board communicates with staff monthly via Teams for updates. Status reports made by hospital sent to green team leaders and management monthly.</t>
  </si>
  <si>
    <t>General sustainability strategy has been ratified by board &amp; communicated organization-wide. Sustainability is established as a strategic pillar, distinct from cost reduction.</t>
  </si>
  <si>
    <t>31 green teams are distributed throughout the organization, representing a bottom-up approach.</t>
  </si>
  <si>
    <t xml:space="preserve">Sustainability is a strategic pillar &amp; initiatives are promoted. </t>
  </si>
  <si>
    <t>Sustainability is made a strategic pillar. Higher mgt teams discuss sustainability goals &amp; implementation. Support in additional funding for initiatives is provided. Middle managers involve in assessing feasilibility of dept projects &amp; additional hospital support is given if needed. Ongoing hospital-wide changes towards sustainability. Monthly meetings allow management to communicate directly with staff. Monthly status reports made by mgt are sent to green team leaders and staff.</t>
  </si>
  <si>
    <t>Strategic management team discusses sustainability goals &amp; implementation every 6 weeks. Monthly "talk to management" meetings via Teams b/w staff &amp; mgt. Frequent meetings at operational and tactical levels focused on sustainability.</t>
  </si>
  <si>
    <t>Involvements of different managements across the hospital for sustainability discussions (operational, tactical, strategic). Sustainability projects are a collaborative team effort on the floor. Middle managers support dept green teams by assessing feasibility &amp; communicating needs for additional support from hospital mgt if needed.</t>
  </si>
  <si>
    <t xml:space="preserve">Central budget present for sustainability; can be increased by "shared savings" (returns on sustainability movements). For dept projects that need more money than what dept has, money is given by this central budget. </t>
  </si>
  <si>
    <t>Sustainability award is given at green team meetings every eight weeks, allowing the recipient to nominate another winner. Winners could be teams, or a pair or a single person.</t>
  </si>
  <si>
    <t>An intranet page shares sustainable impact and cost information.</t>
  </si>
  <si>
    <t xml:space="preserve">Intranet page is used for sharing information about general initiatives with teams. Even hospital mgt (marco) shares information with teams. </t>
  </si>
  <si>
    <t>An internet page is available for communication. Monthly status reports by mgt are sent to green team leaders and staff.</t>
  </si>
  <si>
    <t>Designated time (every 6 weeks) for hospital mgt discussions; Every 2nd Tuesday of month for discussions b/w people and board on sustainability.</t>
  </si>
  <si>
    <t>Projects are mostly initiated at the dept level and support (both financially &amp; for resources/ info) is given by hospital mgt (if needed).</t>
  </si>
  <si>
    <t>Connected to HFC for heating systems using energy from burned garbage. Discussed water system issues related to energy loss; improvements are ongoing. No set limit for energy use; the goal is always to reduce consumption.</t>
  </si>
  <si>
    <t>Heating systems powered by HFC, which incinerates waste. Centrally managed heating; some rooms heating can be controlled.</t>
  </si>
  <si>
    <t>All the lights have been changed to LED lighting.</t>
  </si>
  <si>
    <t>Motion detection is used in some buildings, and all lights have been changed to LED. Discussion on improving energy efficiency of the water system is ongoing, with step-by-step improvements planned.</t>
  </si>
  <si>
    <t>In-house sterilization facilities; both equipments and laundry.</t>
  </si>
  <si>
    <t>Management teams communicate through emails. Board of directors holds monthly discussions via Teams to explain key issues to staff. Intranet serves as the main internal communication channel. LinkedIn is utilized for both external and some internal communications due to doctors’ preference.</t>
  </si>
  <si>
    <t>Celebrating successes is crucial. For big pilots, if impacts not achieved then that's also shared. Various communication channels used (emails, monthly meetings, intranet, and LinkedIn).</t>
  </si>
  <si>
    <t>Any forms of land pollution is not done.</t>
  </si>
  <si>
    <t xml:space="preserve">Plastics, blue tray wraps, glass, metals, specific hospital garbage. </t>
  </si>
  <si>
    <t>Tracking waste quantities; steering model established to reduce expensive and polluting waste streams.</t>
  </si>
  <si>
    <t>Implementing pee bags and urine filters to prevent medication remnants from entering water systems. Developing special toilets for oncology to manage radioactive medicines and avoid water contamination.</t>
  </si>
  <si>
    <t>Pilot program for train cards for only IOs (residents), for everyone it is costly. Budget doubled for bicycle purchases to encourage cycling among staff. Introducing "bicycle as a service" for staff living 10-15 km from the hospital with leased electric bikes. Parking made unattractive to promote alternative commuting options.</t>
  </si>
  <si>
    <t>Sustainability initiative outcomes are measured &amp; documented in a fact sheet upon completion.</t>
  </si>
  <si>
    <t>Most sustainability initiatives are monitored and documented in fact sheet.</t>
  </si>
  <si>
    <t>Sustainability is not yet part of the quality management process (quality indicator for benchmarking) but discussions are ongoing.</t>
  </si>
  <si>
    <t>Improvements are sometimes made, but not based on a formal system.</t>
  </si>
  <si>
    <t>Ceramic reusable plates used for food servings.</t>
  </si>
  <si>
    <t>Use of Orbisk (food waste monitoring system) to measure food waste in restaurants. Adjusting portion sizes for patients based on hunger levels. Leftover bread is reused as croutons for soup.</t>
  </si>
  <si>
    <t>Leftover bread is reused as croutons for soup.</t>
  </si>
  <si>
    <t>Portion sizes for patients are adjusted based on hunger levels.</t>
  </si>
  <si>
    <t>Sustainability in the gynecology is improving over time, but progress is slow. The dept is becoming more sustainable than before.</t>
  </si>
  <si>
    <t>Older generation shows less awareness than younger. Some colleagues are more aware and discuss ways to improve sustainability. 60-40 awareness among dept.</t>
  </si>
  <si>
    <t>No formal recognition for sustainability efforts; appreciation is informal, shared by word of mouth.</t>
  </si>
  <si>
    <t>Efforts to adjust usage of milk-feeding bottles to 24-hour use to reduce wastes. Plastic from labor rooms goes into general plastic waste. Efforts to reduce use of hospital pants/underwear to minimize waste.</t>
  </si>
  <si>
    <t>Efforts to adjust usage of milk-feeding bottles to 24-hour use to reduce wastes. Using only part of paper on stools (under butt) to minimize waste. Providing information to patients manually to reduce paper wastes. Reduction in use of hospital pants/underwear to minimize waste.</t>
  </si>
  <si>
    <t>Most tasks are accomplished through teamwork. To get things working faster, collaboration is essential amongst all disciplines; currently things are a little slow to occur.</t>
  </si>
  <si>
    <t>Dept has many ideas and is becoming more active in sustainability. Hospital is promoting a challenge to reduce IV paracetamol use in favor of oral administration; dept is taking active part.</t>
  </si>
  <si>
    <t>Sustainability discussions sometimes occur weekly, but not as often as they should. Monthly green team meetings are held to check in with everyone.</t>
  </si>
  <si>
    <t>Ideas can be shared via email for discussion and follow-up. Updates about the green team can be shared in monthly green team meetings. Information is communicated through an online platform and department-wide emails.</t>
  </si>
  <si>
    <t>Marco serves as the central point of contact for the green team, facilitating communication across departments. Protocols (even on small things) cannot be changed by dept; it must be followed by designated individuals. Eventually when unmotivated people donot have a choice, they have to follow new rules on sustainability. Medication usage (IV or not) is monitored through centralized scanning procedures. Pharmacy checks dept inventory twice a week to track medication usage and restocking needs. Higher empowerment is required to implement changes effectively. Marco connects team members to appropriate contacts, saving time and effort in problem-solving.</t>
  </si>
  <si>
    <t>Marco (hospital side) is the central figure of the green team, facilitating communication and responses across departments. Centralized medication scanning helps monitor use of IV products, promoting waste reduction.</t>
  </si>
  <si>
    <t>Heat can be adjusted in birthing and post-op rooms using radiators. HVAC is mostly used with patient comfort in mind. HVAC is turned off when rooms are unoccupied and adjusted for incoming patients.</t>
  </si>
  <si>
    <t>Energy management involves turning off heating when rooms are unoccupied; adjusted with patient preferences also.</t>
  </si>
  <si>
    <t>Using less paper by only covering the part of the stool where patients sit. Using gloves only during internal ultrasounds to reduce waste. Providing less paper by giving essential information manually when patients give up their baby. Promoting &amp; using online prescriptions to minimize paper usage.</t>
  </si>
  <si>
    <t>Patients receive prescriptions electronically instead of paper. Switched from disposable plastic wrappings to reusable alternative for labor sets.</t>
  </si>
  <si>
    <t>Outside labour-plastic, general, paper; Labour- general, washing; Hallways and wards have separated bins for trash. Special bins for needles are available.</t>
  </si>
  <si>
    <t>Reusable materials are utilized in their operations. Disposable specula are stil being used. Parts from broken devices are reused to repair equipment.</t>
  </si>
  <si>
    <t>Results shared verbally during green team meetings; results are not written anywhere for staff to see.</t>
  </si>
  <si>
    <t>Designated time (monthly) for green team meetings within dept to check in on everybody.</t>
  </si>
  <si>
    <t>Hospital-wide news &amp; major announcements is shared on the intranet. New project information is shared on the Beijing online platform. Digital protocols for sustainability changes are accessible in Bijang.</t>
  </si>
  <si>
    <t>Staff can use cars or trains (compensation provided) for distances over 10 kilometers and can bike to the hospital from designated parking areas.</t>
  </si>
  <si>
    <t>For paracetamol initiative, along with administering only orally, staff was asked to measure and show how much trash was made with their administrations, so as to promote reduced medication wastes.</t>
  </si>
  <si>
    <t>Broken equipment is fixed by reusing parts from other devices. Only most used medications are kept in dept inventory to minimize waste. Pharmacy provides small amounts of medication (less number of strips) to minimize waste.</t>
  </si>
  <si>
    <t>Cost drives the push for reusability, which is also more sustainable (especially machines).</t>
  </si>
  <si>
    <t>Parts from broken devices are used to maintain functionality in other devices demonstrate sustainability practices.</t>
  </si>
  <si>
    <t>Pharmacy checks inventory twice a week to monitor medication usage and stock. Only most used medications are kept in the inventory, minimizing excess. Leftover medications can be given to patients if still needed. Pharmacy provides small quantities of medication to reduce waste. Expired medications are returned to the pharmacy using designated collection boxes.</t>
  </si>
  <si>
    <t>Respondent opinion-Less bureaucracy would facilitate faster implementation of sustainability.</t>
  </si>
  <si>
    <t>Centre organizes campaigns/events to share knowledge and inspire collaboration on sustainability.</t>
  </si>
  <si>
    <t>Centre campaigns/events focus on raising awareness and training employees for sustainable practices.</t>
  </si>
  <si>
    <t>Centre supports departments and Green Teams through connections, information, and shared resources</t>
  </si>
  <si>
    <t>Centre supports sustainability initiatives by connecting departments and Green Teams with the right resources and people. Development of a waste concept for laboratory departments focusing on optimizing waste collection and disposal methods began. A 'Hybrid working' policy framework was approved by the board of directors in October 2022.</t>
  </si>
  <si>
    <t>Waste materials are separated for recycling into raw materials for new products. At AMC, 21% of hospital waste could be collected differently, with 12% recyclable. Developing a waste concept for lab departments to optimize collection and disposal methods. New tender aims to increase waste separation and reduce unsorted residual waste.</t>
  </si>
  <si>
    <t>Amsterdam UMC aims to reduce waste by 2.5% annually from 2021 to 2024.</t>
  </si>
  <si>
    <t>Wastewater is sampled every nine days as part of measurements. Hospital waste at AMC increased by 10% over five years. Plastic disposal sharply rose to 17,880 kg in 2022.</t>
  </si>
  <si>
    <t>In 2022, AMC discharged 260,204 m³ wastewater, a 4% decrease, but pollution units increased by 3%. Over the past five years, specific hospital waste at Amsterdam UMC increased by 8%, with AMC location seeing a 10% rise.</t>
  </si>
  <si>
    <t>Staff will prioritize train travel for business trips under 8 hours, with flights allowed for longer trips; policy effective from second half of 2023.</t>
  </si>
  <si>
    <t>Renewed waste concept implemented in nursing wards, separating residual waste into PBD, coffee cups, GFT, and residual waste.</t>
  </si>
  <si>
    <t>Departments decide the extent to which sustainability is included in procurement tenders, acting as clients for the procurement department.</t>
  </si>
  <si>
    <t>Purchasing department handles purchases for all departments.</t>
  </si>
  <si>
    <t>Locations will receive half-day support weekly from a waste processor specialist.</t>
  </si>
  <si>
    <t>Wastewater is sampled every nine days, with 2022 discharges at 260,204 m³, a 4% decrease from 2021. In 2022, wastewater pollution totaled 2,834 pollution units, reflecting a 3% increase from 2021.</t>
  </si>
  <si>
    <t>In 2022, AMC discharged 260,204 m³ of wastewater, a 4% decrease from 2021, with pollution units increasing to 2,834.</t>
  </si>
  <si>
    <t>AVERAGE (AMC)</t>
  </si>
  <si>
    <t>AVERAGE (ALKMAAR)</t>
  </si>
  <si>
    <t>Colleagues advocate promoting sustainability within the dept through initiative implementations.Top management requires departments to integrate sustainability in yearly plans.Management supported the ban on unnecessary usage of blue mats. Created a standard operating procedure for small tasks like glove use.</t>
  </si>
  <si>
    <t xml:space="preserve">No explicit mention of a long-term plan/ vision on sustainability within the department. </t>
  </si>
  <si>
    <t xml:space="preserve">Department focuses on sustainability with support from dedicated staff, especially on waste reduction. </t>
  </si>
  <si>
    <t xml:space="preserve">Unsure of the long-term sustainability vision, but mention of multiple initiatives to reduce wastes. </t>
  </si>
  <si>
    <t>Obstetrics ward is perceived to be performing well in sustainability, mentions multiple instances on reusability (waste reduction).</t>
  </si>
  <si>
    <t>Green Deal 2.0 guides sustainability efforts. 7% waste target reflects the organization's sustainability vision  - not well known across all org levels (floor staff are not so aware of this)</t>
  </si>
  <si>
    <t xml:space="preserve">Dept vision to keep going with sustainability with initiation of more projects and strive to be more sustainable. </t>
  </si>
  <si>
    <t>Unused medication stored in shadow stock for future use, but some medicines still go to waste.  Respondent provides unused medication to patients to avoid waste.</t>
  </si>
  <si>
    <t>Collecting bottle caps to reduce waste impact. Frequent disposal of plastic packaging from medications coming from central pharmacy..</t>
  </si>
  <si>
    <t xml:space="preserve">Trials on medication packaging (reuse, other materials, recyclability). Trial investigation to use reusable cotton jackets instead of disposable. High amount of waste from blue disposable jackets; reusable option required. </t>
  </si>
  <si>
    <t xml:space="preserve">Costs are given equal priority as sustainability. Sustainability must be made easy so that it can reduce workload of nurses, else lack of engagement from staff. Strict rules for medication prescription make it difficult to reduce medication wastes. </t>
  </si>
  <si>
    <t>Efforts are made to reuse items like towels to reduce waste. Unused pre-opened suture kits lead to waste, with some items discarded and others needing reprocessing. Identifying the need for improved waste management in the OR to reduce impact.</t>
  </si>
  <si>
    <t xml:space="preserve"> Emphasis on the need for waste segregation in labor rooms and theaters. Uncertain percentage of hospital waste recycled; aware of improvements.</t>
  </si>
  <si>
    <t>Challenges in reducing medication waste due to organizational policies and regulations. Medicine Waste differs; standardized in gynecology, variable in pediatrics due to dose changes. Review focuses primarily on financial support; other issues (like sustainability) addressed if time permits. JCI adding sustainability chapter; accreditation expected next year. Sustainability linked to resource management and cost.</t>
  </si>
  <si>
    <t>Supplier discussions are initiated whenever excess is sent to address excess food procurement.</t>
  </si>
  <si>
    <t>Use of materials limited to necessary situations to reduce waste (blue mats not always given for all cases, only during bleeding).</t>
  </si>
  <si>
    <t>Return of leftover medication to pharmacy; policy to reduce medication waste (no refund). Sustainability is not only related to costs but also to community duty.</t>
  </si>
  <si>
    <t xml:space="preserve">Any forms of land pollution is not done since its against the law. </t>
  </si>
  <si>
    <t>Consider alternatives for rarely used supplies to minimize waste; but not done yet.</t>
  </si>
  <si>
    <t xml:space="preserve">Verbal or email appreciations for participation. </t>
  </si>
  <si>
    <t>Hospital received an award from a healthcare insurance company for implementing maximum number of initiatives in one year. The focus on numerous initiatives highlights the hospital's priority on advancing green practices.</t>
  </si>
  <si>
    <t>Developing an MSBI dashboard for sustainability indicators which would display real-time data on sustainability.</t>
  </si>
  <si>
    <t xml:space="preserve">Strong belief in sustainability supported by key advocates. Motivated to integrate sustainability in new clinic operations. Staff motivated to stop using blue mats for sustainability. Respondent believes improvement in OR waste separation is possible. Gynaecologists discussing reduced travel for conferences to lower travel impact. Green team is formed. </t>
  </si>
  <si>
    <t>Staff motivation to reduce medication waste; trial on packaging. No green team yet; newly formed dept and other goals are prioritized over sustainability.</t>
  </si>
  <si>
    <t xml:space="preserve">Exploring the possibility of hand-pumping to reduce material use. Plastic materials are preferred and thrown after a single use (per 24 hrs). Respondent created poll; only 8% for sustainability. Motivated to take action on waste by actively collecting and sharing materials. Green team exists. </t>
  </si>
  <si>
    <t>Nurses participating in collecting caps reflects motivation to reduce impact. Recognized unnecessary use of sterile sheets under procedure trays, motivated to reduce waste. Respondent avoids wasting special medication by providing it to patients for continued use (if prescribed). Green team exists; respondent not interested in joining despite being offered.</t>
  </si>
  <si>
    <t>Motivated to minimize glove usage for sustainability.Residents show motivation to engage in sustainability challenges. Questioning the hospital's banking choices to promote greener investments.Initiating actions to improve banking practices among hospitals for sustainability. Chooses metal alternatives (speculum) unless otherwise requested. Green team exists.</t>
  </si>
  <si>
    <t xml:space="preserve">Sustainability is discussed among residents but not prioritized. </t>
  </si>
  <si>
    <t xml:space="preserve">Staff increasingly see the necessity and value of sustainability, driven by internal education. Personal initiative to minimize waste by using fewer gloves and avoiding unnecessary printing. Green team exists. </t>
  </si>
  <si>
    <t xml:space="preserve">About 50% of gynecologists are aware of sustainability, with 25% actively engaged in green initiatives. Active green team exists. </t>
  </si>
  <si>
    <t>General motivation visible in some individuals because of climate change. 80% people positive in making efforts, 20% are resistant to change. Presence of green team.</t>
  </si>
  <si>
    <t xml:space="preserve">Shock from seeing the high use of materials drives motivation to seek different ways to reduce usage. People are more willing to reduce impact if it means using fewer materials, with varying levels of commitment (60-40). Recently joined the green team. </t>
  </si>
  <si>
    <t xml:space="preserve">Most staff are motivated to change and reduce impact. Green team of 10 people are extremely active &amp; others are enforced by dept to participate. Group of residents are all very motivated and active. Some staff are very strict with not using disposable blue mats and only going for paper. Younger staff more motivated than older staff. Motivated to find ways to reduce waste by gathering data on sterilizing silicone rings instead of discarding them. If staff have idea, they are invited to join green team. </t>
  </si>
  <si>
    <t xml:space="preserve">Positive attitude of staff to improve dept on sustainability (personally invested). Presence of green team. </t>
  </si>
  <si>
    <t xml:space="preserve">Staff motivated to act sustainably in both personal and professional lives to improve the world for future generations. Not all depts have green teams. </t>
  </si>
  <si>
    <t xml:space="preserve">Procedures are revised every 3 yrs with consideration for sustainability, showing internal motivation to reduce impact. QM looking to include sustainability within audits, driving focus on sustainable improvements.No mention of green team for quality. </t>
  </si>
  <si>
    <t xml:space="preserve">Positive attitudes and efforts in reducing impact of Co2 and medications in water. Differing attitudes when new rules on sustainability is introduced; depends on the comfort level and method of introduction. Marco drives people to be more sustainable. </t>
  </si>
  <si>
    <t>Weekly emails from the green team for project updates. Hospital-wide news is shared through an online platform for updates; no newsletters. Major announcements are posted on intranet for staff to access. New project information is communicated via the Beijing online platform.</t>
  </si>
  <si>
    <t xml:space="preserve">Dept-specific information on initiatives is emailed; digital user portal present for hospital-wide sustainability efforts. </t>
  </si>
  <si>
    <t>Info on new initiatives are communicated via emails.</t>
  </si>
  <si>
    <t>Degree</t>
  </si>
  <si>
    <t>Governance</t>
  </si>
  <si>
    <t>Structure</t>
  </si>
  <si>
    <t>Process</t>
  </si>
  <si>
    <t>Outcomes &amp; Control</t>
  </si>
  <si>
    <t xml:space="preserve">Averages </t>
  </si>
  <si>
    <t>Carrying out initiative to reduce plastic waste from breast-feeding materials and promoting hand-pumping; not much support from higher mgt or colleagues.</t>
  </si>
  <si>
    <t>Respondent is personally involved in efforts to extend the use of milk feeding bottles to 24 hours.  People are more willing to reduce impact if it means using fewer materials, with varying levels of commitment (60-40).</t>
  </si>
  <si>
    <t>G02-Budget Allocation</t>
  </si>
  <si>
    <t>CENTRALIZED/ DECENTRALIZED/ MIXED</t>
  </si>
  <si>
    <t>AMC</t>
  </si>
  <si>
    <t>ALKMAAR</t>
  </si>
  <si>
    <t>C</t>
  </si>
  <si>
    <t>D</t>
  </si>
  <si>
    <t>M</t>
  </si>
  <si>
    <t>Not Present</t>
  </si>
  <si>
    <t>MIN-MAX (AMC)</t>
  </si>
  <si>
    <t>MIN-MAX (ALKMAAR)</t>
  </si>
  <si>
    <t xml:space="preserve">CO2 for main pollution processes (Work related transport employees, Patient related transport,  Hospital transport, Energy consumption, Waste management) is measured and monitored yearly with initiative calender in place (if impov is needed) </t>
  </si>
  <si>
    <t>C: Centralized Decision Making</t>
  </si>
  <si>
    <t>D: Decentralized Decision Making</t>
  </si>
  <si>
    <t>M: Mixed style combining elements from both centralized and decentralized decision 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</si>
</sst>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color theme="1"/>
      <name val="Aptos"/>
      <family val="2"/>
    </font>
    <font>
      <sz val="8"/>
      <name val="Aptos Narrow"/>
      <family val="2"/>
      <scheme val="minor"/>
    </font>
    <font>
      <b/>
      <sz val="11"/>
      <name val="Aptos Narrow"/>
      <family val="2"/>
      <scheme val="minor"/>
    </font>
    <font>
      <sz val="11"/>
      <color rgb="FFFF0000"/>
      <name val="Aptos Narrow"/>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2371E"/>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620D02"/>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1" fillId="2" borderId="0" xfId="0" applyFont="1" applyFill="1"/>
    <xf numFmtId="0" fontId="0" fillId="0" borderId="0" xfId="0" applyAlignment="1">
      <alignment wrapText="1"/>
    </xf>
    <xf numFmtId="0" fontId="1" fillId="0" borderId="1" xfId="0" applyFont="1" applyBorder="1" applyAlignment="1">
      <alignment wrapText="1"/>
    </xf>
    <xf numFmtId="0" fontId="2" fillId="2" borderId="1" xfId="0" applyFont="1" applyFill="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0" fillId="3" borderId="0" xfId="0" applyFill="1" applyAlignment="1">
      <alignment wrapText="1"/>
    </xf>
    <xf numFmtId="0" fontId="0" fillId="3" borderId="0" xfId="0" applyFill="1"/>
    <xf numFmtId="0" fontId="1" fillId="3" borderId="0" xfId="0" applyFont="1" applyFill="1"/>
    <xf numFmtId="0" fontId="1" fillId="0" borderId="0" xfId="0" applyFont="1"/>
    <xf numFmtId="0" fontId="1" fillId="2" borderId="0" xfId="0" applyFont="1" applyFill="1" applyAlignment="1">
      <alignment horizontal="center"/>
    </xf>
    <xf numFmtId="0" fontId="0" fillId="0" borderId="0" xfId="0" applyAlignment="1">
      <alignment vertical="center" wrapText="1"/>
    </xf>
    <xf numFmtId="0" fontId="1" fillId="7" borderId="0" xfId="0" applyFont="1" applyFill="1"/>
    <xf numFmtId="0" fontId="0" fillId="8" borderId="0" xfId="0" applyFill="1" applyAlignment="1">
      <alignment wrapText="1"/>
    </xf>
    <xf numFmtId="0" fontId="4" fillId="7" borderId="0" xfId="0" applyFont="1" applyFill="1"/>
    <xf numFmtId="0" fontId="0" fillId="7" borderId="0" xfId="0" applyFill="1" applyAlignment="1">
      <alignment wrapText="1"/>
    </xf>
    <xf numFmtId="0" fontId="0" fillId="8" borderId="0" xfId="0" applyFill="1"/>
    <xf numFmtId="0" fontId="1" fillId="6" borderId="0" xfId="0" applyFont="1" applyFill="1" applyAlignment="1">
      <alignment horizontal="center"/>
    </xf>
    <xf numFmtId="0" fontId="1" fillId="6" borderId="1" xfId="0" applyFont="1" applyFill="1" applyBorder="1" applyAlignment="1">
      <alignment horizontal="center"/>
    </xf>
    <xf numFmtId="0" fontId="1" fillId="0" borderId="0" xfId="0" applyFont="1" applyAlignment="1">
      <alignment horizontal="center"/>
    </xf>
    <xf numFmtId="0" fontId="0" fillId="9" borderId="1" xfId="0" applyFill="1" applyBorder="1" applyAlignment="1">
      <alignment wrapText="1"/>
    </xf>
    <xf numFmtId="0" fontId="0" fillId="9" borderId="1" xfId="0" applyFill="1" applyBorder="1" applyAlignment="1">
      <alignment vertical="center" wrapText="1"/>
    </xf>
    <xf numFmtId="0" fontId="0" fillId="0" borderId="0" xfId="0" applyAlignment="1">
      <alignment horizontal="right" wrapText="1"/>
    </xf>
    <xf numFmtId="0" fontId="0" fillId="4" borderId="1" xfId="0" applyFill="1" applyBorder="1"/>
    <xf numFmtId="0" fontId="0" fillId="11" borderId="1" xfId="0" applyFill="1" applyBorder="1"/>
    <xf numFmtId="0" fontId="0" fillId="6" borderId="1" xfId="0" applyFill="1" applyBorder="1"/>
    <xf numFmtId="0" fontId="0" fillId="12" borderId="2" xfId="0" applyFill="1" applyBorder="1"/>
    <xf numFmtId="0" fontId="0" fillId="12" borderId="0" xfId="0" applyFill="1" applyAlignment="1">
      <alignment wrapText="1"/>
    </xf>
    <xf numFmtId="0" fontId="1" fillId="13" borderId="0" xfId="0" applyFont="1" applyFill="1"/>
    <xf numFmtId="0" fontId="4" fillId="13" borderId="0" xfId="0" applyFont="1" applyFill="1"/>
    <xf numFmtId="0" fontId="0" fillId="12" borderId="0" xfId="0" applyFill="1"/>
    <xf numFmtId="0" fontId="0" fillId="10" borderId="1" xfId="0" applyFill="1" applyBorder="1"/>
    <xf numFmtId="0" fontId="0" fillId="10" borderId="2" xfId="0" applyFill="1" applyBorder="1"/>
    <xf numFmtId="0" fontId="0" fillId="10" borderId="0" xfId="0" applyFill="1"/>
    <xf numFmtId="0" fontId="1" fillId="14" borderId="0" xfId="0" applyFont="1" applyFill="1" applyAlignment="1">
      <alignment horizontal="center"/>
    </xf>
    <xf numFmtId="0" fontId="0" fillId="0" borderId="0" xfId="0" applyAlignment="1">
      <alignment horizontal="right"/>
    </xf>
    <xf numFmtId="0" fontId="0" fillId="10" borderId="0" xfId="0" applyFill="1" applyAlignment="1">
      <alignment horizontal="right"/>
    </xf>
    <xf numFmtId="0" fontId="1" fillId="3" borderId="0" xfId="0" applyFont="1" applyFill="1" applyAlignment="1">
      <alignment horizontal="center"/>
    </xf>
    <xf numFmtId="0" fontId="1" fillId="6" borderId="3" xfId="0" applyFont="1" applyFill="1" applyBorder="1" applyAlignment="1">
      <alignment horizontal="center"/>
    </xf>
    <xf numFmtId="0" fontId="1" fillId="0" borderId="1" xfId="0" applyFont="1" applyBorder="1" applyAlignment="1">
      <alignment horizontal="center"/>
    </xf>
    <xf numFmtId="0" fontId="0" fillId="0" borderId="1" xfId="0" applyBorder="1"/>
    <xf numFmtId="0" fontId="1" fillId="6" borderId="4" xfId="0" applyFont="1" applyFill="1" applyBorder="1" applyAlignment="1">
      <alignment horizontal="center"/>
    </xf>
    <xf numFmtId="0" fontId="0" fillId="3" borderId="0" xfId="0"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3" borderId="0" xfId="0" applyFont="1" applyFill="1" applyAlignment="1">
      <alignment horizontal="center"/>
    </xf>
    <xf numFmtId="0" fontId="1" fillId="9"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620D02"/>
      <color rgb="FFF2371E"/>
      <color rgb="FFA532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AMC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AMC!$B$1</c:f>
              <c:strCache>
                <c:ptCount val="1"/>
                <c:pt idx="0">
                  <c:v>Governance</c:v>
                </c:pt>
              </c:strCache>
            </c:strRef>
          </c:tx>
          <c:spPr>
            <a:solidFill>
              <a:schemeClr val="accent5">
                <a:lumMod val="75000"/>
              </a:schemeClr>
            </a:solidFill>
            <a:ln w="25400">
              <a:noFill/>
            </a:ln>
            <a:effectLst/>
          </c:spPr>
          <c:val>
            <c:numRef>
              <c:f>AMC!$B$2:$B$361</c:f>
              <c:numCache>
                <c:formatCode>General</c:formatCode>
                <c:ptCount val="360"/>
                <c:pt idx="0">
                  <c:v>2.8333333333333335</c:v>
                </c:pt>
                <c:pt idx="1">
                  <c:v>2.8333333333333335</c:v>
                </c:pt>
                <c:pt idx="2">
                  <c:v>2.8333333333333335</c:v>
                </c:pt>
                <c:pt idx="3">
                  <c:v>2.8333333333333335</c:v>
                </c:pt>
                <c:pt idx="4">
                  <c:v>2.8333333333333335</c:v>
                </c:pt>
                <c:pt idx="5">
                  <c:v>2.8333333333333335</c:v>
                </c:pt>
                <c:pt idx="6">
                  <c:v>2.8333333333333335</c:v>
                </c:pt>
                <c:pt idx="7">
                  <c:v>2.8333333333333335</c:v>
                </c:pt>
                <c:pt idx="8">
                  <c:v>2.8333333333333335</c:v>
                </c:pt>
                <c:pt idx="9">
                  <c:v>2.8333333333333335</c:v>
                </c:pt>
                <c:pt idx="10">
                  <c:v>2.8333333333333335</c:v>
                </c:pt>
                <c:pt idx="11">
                  <c:v>0</c:v>
                </c:pt>
                <c:pt idx="12">
                  <c:v>2.5</c:v>
                </c:pt>
                <c:pt idx="13">
                  <c:v>2.5</c:v>
                </c:pt>
                <c:pt idx="14">
                  <c:v>2.5</c:v>
                </c:pt>
                <c:pt idx="15">
                  <c:v>2.5</c:v>
                </c:pt>
                <c:pt idx="16">
                  <c:v>2.5</c:v>
                </c:pt>
                <c:pt idx="17">
                  <c:v>2.5</c:v>
                </c:pt>
                <c:pt idx="18">
                  <c:v>2.5</c:v>
                </c:pt>
                <c:pt idx="19">
                  <c:v>3</c:v>
                </c:pt>
                <c:pt idx="20">
                  <c:v>3</c:v>
                </c:pt>
                <c:pt idx="21">
                  <c:v>3</c:v>
                </c:pt>
                <c:pt idx="22">
                  <c:v>3</c:v>
                </c:pt>
                <c:pt idx="23">
                  <c:v>3</c:v>
                </c:pt>
                <c:pt idx="24">
                  <c:v>3</c:v>
                </c:pt>
                <c:pt idx="25">
                  <c:v>3</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0-B21F-490F-9B6F-88C2AAF16D46}"/>
            </c:ext>
          </c:extLst>
        </c:ser>
        <c:ser>
          <c:idx val="1"/>
          <c:order val="1"/>
          <c:tx>
            <c:strRef>
              <c:f>AMC!$C$1</c:f>
              <c:strCache>
                <c:ptCount val="1"/>
                <c:pt idx="0">
                  <c:v>Structure</c:v>
                </c:pt>
              </c:strCache>
            </c:strRef>
          </c:tx>
          <c:spPr>
            <a:solidFill>
              <a:schemeClr val="accent2"/>
            </a:solidFill>
            <a:ln w="25400">
              <a:noFill/>
            </a:ln>
            <a:effectLst/>
          </c:spPr>
          <c:val>
            <c:numRef>
              <c:f>AMC!$C$2:$C$361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1.4</c:v>
                </c:pt>
                <c:pt idx="29">
                  <c:v>1.4</c:v>
                </c:pt>
                <c:pt idx="30">
                  <c:v>1.4</c:v>
                </c:pt>
                <c:pt idx="31">
                  <c:v>1.4</c:v>
                </c:pt>
                <c:pt idx="32">
                  <c:v>1.4</c:v>
                </c:pt>
                <c:pt idx="33">
                  <c:v>1.4</c:v>
                </c:pt>
                <c:pt idx="34">
                  <c:v>1.4</c:v>
                </c:pt>
                <c:pt idx="35">
                  <c:v>1.4</c:v>
                </c:pt>
                <c:pt idx="36">
                  <c:v>1.4</c:v>
                </c:pt>
                <c:pt idx="37">
                  <c:v>3.4444444444444446</c:v>
                </c:pt>
                <c:pt idx="38">
                  <c:v>3.4444444444444446</c:v>
                </c:pt>
                <c:pt idx="39">
                  <c:v>3.4444444444444446</c:v>
                </c:pt>
                <c:pt idx="40">
                  <c:v>3.4444444444444446</c:v>
                </c:pt>
                <c:pt idx="41">
                  <c:v>3.4444444444444446</c:v>
                </c:pt>
                <c:pt idx="42">
                  <c:v>3.4444444444444446</c:v>
                </c:pt>
                <c:pt idx="43">
                  <c:v>3.4444444444444446</c:v>
                </c:pt>
                <c:pt idx="44">
                  <c:v>1.625</c:v>
                </c:pt>
                <c:pt idx="45">
                  <c:v>1.625</c:v>
                </c:pt>
                <c:pt idx="46">
                  <c:v>1.625</c:v>
                </c:pt>
                <c:pt idx="47">
                  <c:v>1.625</c:v>
                </c:pt>
                <c:pt idx="48">
                  <c:v>1.625</c:v>
                </c:pt>
                <c:pt idx="49">
                  <c:v>1.625</c:v>
                </c:pt>
                <c:pt idx="50">
                  <c:v>1.625</c:v>
                </c:pt>
                <c:pt idx="51">
                  <c:v>2.5833333333333335</c:v>
                </c:pt>
                <c:pt idx="52">
                  <c:v>2.5833333333333335</c:v>
                </c:pt>
                <c:pt idx="53">
                  <c:v>2.5833333333333335</c:v>
                </c:pt>
                <c:pt idx="54">
                  <c:v>2.5833333333333335</c:v>
                </c:pt>
                <c:pt idx="55">
                  <c:v>2.5833333333333335</c:v>
                </c:pt>
                <c:pt idx="56">
                  <c:v>2.5833333333333335</c:v>
                </c:pt>
                <c:pt idx="57">
                  <c:v>2.5833333333333335</c:v>
                </c:pt>
                <c:pt idx="58">
                  <c:v>2.7272727272727271</c:v>
                </c:pt>
                <c:pt idx="59">
                  <c:v>2.7272727272727271</c:v>
                </c:pt>
                <c:pt idx="60">
                  <c:v>2.7272727272727271</c:v>
                </c:pt>
                <c:pt idx="61">
                  <c:v>2.7272727272727271</c:v>
                </c:pt>
                <c:pt idx="62">
                  <c:v>2.7272727272727271</c:v>
                </c:pt>
                <c:pt idx="63">
                  <c:v>2.7272727272727271</c:v>
                </c:pt>
                <c:pt idx="64">
                  <c:v>2.7272727272727271</c:v>
                </c:pt>
                <c:pt idx="65">
                  <c:v>2.8181818181818183</c:v>
                </c:pt>
                <c:pt idx="66">
                  <c:v>2.8181818181818183</c:v>
                </c:pt>
                <c:pt idx="67">
                  <c:v>2.8181818181818183</c:v>
                </c:pt>
                <c:pt idx="68">
                  <c:v>2.8181818181818183</c:v>
                </c:pt>
                <c:pt idx="69">
                  <c:v>2.8181818181818183</c:v>
                </c:pt>
                <c:pt idx="70">
                  <c:v>2.8181818181818183</c:v>
                </c:pt>
                <c:pt idx="71">
                  <c:v>2.8181818181818183</c:v>
                </c:pt>
                <c:pt idx="72">
                  <c:v>2.3333333333333335</c:v>
                </c:pt>
                <c:pt idx="73">
                  <c:v>2.3333333333333335</c:v>
                </c:pt>
                <c:pt idx="74">
                  <c:v>2.3333333333333335</c:v>
                </c:pt>
                <c:pt idx="75">
                  <c:v>2.3333333333333335</c:v>
                </c:pt>
                <c:pt idx="76">
                  <c:v>2.3333333333333335</c:v>
                </c:pt>
                <c:pt idx="77">
                  <c:v>2.3333333333333335</c:v>
                </c:pt>
                <c:pt idx="78">
                  <c:v>0</c:v>
                </c:pt>
                <c:pt idx="79">
                  <c:v>0</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4</c:v>
                </c:pt>
                <c:pt idx="96">
                  <c:v>4</c:v>
                </c:pt>
                <c:pt idx="97">
                  <c:v>4</c:v>
                </c:pt>
                <c:pt idx="98">
                  <c:v>4</c:v>
                </c:pt>
                <c:pt idx="99">
                  <c:v>4</c:v>
                </c:pt>
                <c:pt idx="100">
                  <c:v>4</c:v>
                </c:pt>
                <c:pt idx="101">
                  <c:v>4</c:v>
                </c:pt>
                <c:pt idx="102">
                  <c:v>1.125</c:v>
                </c:pt>
                <c:pt idx="103">
                  <c:v>1.125</c:v>
                </c:pt>
                <c:pt idx="104">
                  <c:v>1.125</c:v>
                </c:pt>
                <c:pt idx="105">
                  <c:v>1.125</c:v>
                </c:pt>
                <c:pt idx="106">
                  <c:v>1.125</c:v>
                </c:pt>
                <c:pt idx="107">
                  <c:v>1.125</c:v>
                </c:pt>
                <c:pt idx="108">
                  <c:v>0</c:v>
                </c:pt>
                <c:pt idx="109">
                  <c:v>0</c:v>
                </c:pt>
                <c:pt idx="110">
                  <c:v>2.1111111111111112</c:v>
                </c:pt>
                <c:pt idx="111">
                  <c:v>2.1111111111111112</c:v>
                </c:pt>
                <c:pt idx="112">
                  <c:v>2.1111111111111112</c:v>
                </c:pt>
                <c:pt idx="113">
                  <c:v>2.1111111111111112</c:v>
                </c:pt>
                <c:pt idx="114">
                  <c:v>2.1111111111111112</c:v>
                </c:pt>
                <c:pt idx="115">
                  <c:v>2.1111111111111112</c:v>
                </c:pt>
                <c:pt idx="116">
                  <c:v>2.2000000000000002</c:v>
                </c:pt>
                <c:pt idx="117">
                  <c:v>2.2000000000000002</c:v>
                </c:pt>
                <c:pt idx="118">
                  <c:v>2.2000000000000002</c:v>
                </c:pt>
                <c:pt idx="119">
                  <c:v>2.2000000000000002</c:v>
                </c:pt>
                <c:pt idx="120">
                  <c:v>2.2000000000000002</c:v>
                </c:pt>
                <c:pt idx="121">
                  <c:v>2.2000000000000002</c:v>
                </c:pt>
                <c:pt idx="122">
                  <c:v>0</c:v>
                </c:pt>
                <c:pt idx="123">
                  <c:v>0</c:v>
                </c:pt>
                <c:pt idx="124">
                  <c:v>1</c:v>
                </c:pt>
                <c:pt idx="125">
                  <c:v>1</c:v>
                </c:pt>
                <c:pt idx="126">
                  <c:v>1</c:v>
                </c:pt>
                <c:pt idx="127">
                  <c:v>1</c:v>
                </c:pt>
                <c:pt idx="128">
                  <c:v>1</c:v>
                </c:pt>
                <c:pt idx="129">
                  <c:v>1</c:v>
                </c:pt>
                <c:pt idx="130">
                  <c:v>2.8</c:v>
                </c:pt>
                <c:pt idx="131">
                  <c:v>2.8</c:v>
                </c:pt>
                <c:pt idx="132">
                  <c:v>2.8</c:v>
                </c:pt>
                <c:pt idx="133">
                  <c:v>2.8</c:v>
                </c:pt>
                <c:pt idx="134">
                  <c:v>2.8</c:v>
                </c:pt>
                <c:pt idx="135">
                  <c:v>2.8</c:v>
                </c:pt>
                <c:pt idx="136">
                  <c:v>2.8</c:v>
                </c:pt>
                <c:pt idx="137">
                  <c:v>1</c:v>
                </c:pt>
                <c:pt idx="138">
                  <c:v>1</c:v>
                </c:pt>
                <c:pt idx="139">
                  <c:v>1</c:v>
                </c:pt>
                <c:pt idx="140">
                  <c:v>1</c:v>
                </c:pt>
                <c:pt idx="141">
                  <c:v>1</c:v>
                </c:pt>
                <c:pt idx="142">
                  <c:v>1</c:v>
                </c:pt>
                <c:pt idx="143">
                  <c:v>1.9090909090909092</c:v>
                </c:pt>
                <c:pt idx="144">
                  <c:v>1.9090909090909092</c:v>
                </c:pt>
                <c:pt idx="145">
                  <c:v>1.9090909090909092</c:v>
                </c:pt>
                <c:pt idx="146">
                  <c:v>1.9090909090909092</c:v>
                </c:pt>
                <c:pt idx="147">
                  <c:v>1.9090909090909092</c:v>
                </c:pt>
                <c:pt idx="148">
                  <c:v>1.9090909090909092</c:v>
                </c:pt>
                <c:pt idx="149">
                  <c:v>1.9090909090909092</c:v>
                </c:pt>
                <c:pt idx="150">
                  <c:v>1.8333333333333333</c:v>
                </c:pt>
                <c:pt idx="151">
                  <c:v>1.8333333333333333</c:v>
                </c:pt>
                <c:pt idx="152">
                  <c:v>1.8333333333333333</c:v>
                </c:pt>
                <c:pt idx="153">
                  <c:v>1.8333333333333333</c:v>
                </c:pt>
                <c:pt idx="154">
                  <c:v>1.8333333333333333</c:v>
                </c:pt>
                <c:pt idx="155">
                  <c:v>1.8333333333333333</c:v>
                </c:pt>
                <c:pt idx="156">
                  <c:v>1.8333333333333333</c:v>
                </c:pt>
                <c:pt idx="157">
                  <c:v>0</c:v>
                </c:pt>
                <c:pt idx="158">
                  <c:v>0</c:v>
                </c:pt>
                <c:pt idx="159">
                  <c:v>2.6666666666666665</c:v>
                </c:pt>
                <c:pt idx="160">
                  <c:v>2.6666666666666665</c:v>
                </c:pt>
                <c:pt idx="161">
                  <c:v>2.6666666666666665</c:v>
                </c:pt>
                <c:pt idx="162">
                  <c:v>2.6666666666666665</c:v>
                </c:pt>
                <c:pt idx="163">
                  <c:v>2.6666666666666665</c:v>
                </c:pt>
                <c:pt idx="164">
                  <c:v>2.6666666666666665</c:v>
                </c:pt>
                <c:pt idx="165">
                  <c:v>2.25</c:v>
                </c:pt>
                <c:pt idx="166">
                  <c:v>2.25</c:v>
                </c:pt>
                <c:pt idx="167">
                  <c:v>2.25</c:v>
                </c:pt>
                <c:pt idx="168">
                  <c:v>2.25</c:v>
                </c:pt>
                <c:pt idx="169">
                  <c:v>2.25</c:v>
                </c:pt>
                <c:pt idx="170">
                  <c:v>2.25</c:v>
                </c:pt>
                <c:pt idx="171">
                  <c:v>2.25</c:v>
                </c:pt>
                <c:pt idx="172">
                  <c:v>3.2</c:v>
                </c:pt>
                <c:pt idx="173">
                  <c:v>3.2</c:v>
                </c:pt>
                <c:pt idx="174">
                  <c:v>3.2</c:v>
                </c:pt>
                <c:pt idx="175">
                  <c:v>3.2</c:v>
                </c:pt>
                <c:pt idx="176">
                  <c:v>3.2</c:v>
                </c:pt>
                <c:pt idx="177">
                  <c:v>3.2</c:v>
                </c:pt>
                <c:pt idx="178">
                  <c:v>3.2</c:v>
                </c:pt>
                <c:pt idx="179">
                  <c:v>2.4285714285714284</c:v>
                </c:pt>
                <c:pt idx="180">
                  <c:v>2.4285714285714284</c:v>
                </c:pt>
                <c:pt idx="181">
                  <c:v>2.4285714285714284</c:v>
                </c:pt>
                <c:pt idx="182">
                  <c:v>2.4285714285714284</c:v>
                </c:pt>
                <c:pt idx="183">
                  <c:v>2.4285714285714284</c:v>
                </c:pt>
                <c:pt idx="184">
                  <c:v>2.4285714285714284</c:v>
                </c:pt>
                <c:pt idx="185">
                  <c:v>2.4285714285714284</c:v>
                </c:pt>
                <c:pt idx="186">
                  <c:v>3.3333333333333335</c:v>
                </c:pt>
                <c:pt idx="187">
                  <c:v>3.3333333333333335</c:v>
                </c:pt>
                <c:pt idx="188">
                  <c:v>3.3333333333333335</c:v>
                </c:pt>
                <c:pt idx="189">
                  <c:v>3.3333333333333335</c:v>
                </c:pt>
                <c:pt idx="190">
                  <c:v>3.3333333333333335</c:v>
                </c:pt>
                <c:pt idx="191">
                  <c:v>3.3333333333333335</c:v>
                </c:pt>
                <c:pt idx="192">
                  <c:v>3.3333333333333335</c:v>
                </c:pt>
                <c:pt idx="193">
                  <c:v>2.25</c:v>
                </c:pt>
                <c:pt idx="194">
                  <c:v>2.25</c:v>
                </c:pt>
                <c:pt idx="195">
                  <c:v>2.25</c:v>
                </c:pt>
                <c:pt idx="196">
                  <c:v>2.25</c:v>
                </c:pt>
                <c:pt idx="197">
                  <c:v>2.25</c:v>
                </c:pt>
                <c:pt idx="198">
                  <c:v>2.25</c:v>
                </c:pt>
                <c:pt idx="199">
                  <c:v>2.25</c:v>
                </c:pt>
                <c:pt idx="200">
                  <c:v>2.2222222222222223</c:v>
                </c:pt>
                <c:pt idx="201">
                  <c:v>2.2222222222222223</c:v>
                </c:pt>
                <c:pt idx="202">
                  <c:v>2.2222222222222223</c:v>
                </c:pt>
                <c:pt idx="203">
                  <c:v>2.2222222222222223</c:v>
                </c:pt>
                <c:pt idx="204">
                  <c:v>2.2222222222222223</c:v>
                </c:pt>
                <c:pt idx="205">
                  <c:v>2.2222222222222223</c:v>
                </c:pt>
                <c:pt idx="206">
                  <c:v>2.2222222222222223</c:v>
                </c:pt>
                <c:pt idx="207">
                  <c:v>1.3</c:v>
                </c:pt>
                <c:pt idx="208">
                  <c:v>1.3</c:v>
                </c:pt>
                <c:pt idx="209">
                  <c:v>1.3</c:v>
                </c:pt>
                <c:pt idx="210">
                  <c:v>1.3</c:v>
                </c:pt>
                <c:pt idx="211">
                  <c:v>1.3</c:v>
                </c:pt>
                <c:pt idx="212">
                  <c:v>1.3</c:v>
                </c:pt>
                <c:pt idx="213">
                  <c:v>1.3</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1-B21F-490F-9B6F-88C2AAF16D46}"/>
            </c:ext>
          </c:extLst>
        </c:ser>
        <c:ser>
          <c:idx val="2"/>
          <c:order val="2"/>
          <c:tx>
            <c:strRef>
              <c:f>AMC!$D$1</c:f>
              <c:strCache>
                <c:ptCount val="1"/>
                <c:pt idx="0">
                  <c:v>Process</c:v>
                </c:pt>
              </c:strCache>
            </c:strRef>
          </c:tx>
          <c:spPr>
            <a:solidFill>
              <a:schemeClr val="accent3"/>
            </a:solidFill>
            <a:ln w="25400">
              <a:noFill/>
            </a:ln>
            <a:effectLst/>
          </c:spPr>
          <c:val>
            <c:numRef>
              <c:f>AMC!$D$2:$D$361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2</c:v>
                </c:pt>
                <c:pt idx="217">
                  <c:v>2</c:v>
                </c:pt>
                <c:pt idx="218">
                  <c:v>2</c:v>
                </c:pt>
                <c:pt idx="219">
                  <c:v>2</c:v>
                </c:pt>
                <c:pt idx="220">
                  <c:v>2</c:v>
                </c:pt>
                <c:pt idx="221">
                  <c:v>2</c:v>
                </c:pt>
                <c:pt idx="222">
                  <c:v>2</c:v>
                </c:pt>
                <c:pt idx="223">
                  <c:v>2</c:v>
                </c:pt>
                <c:pt idx="224">
                  <c:v>0</c:v>
                </c:pt>
                <c:pt idx="225">
                  <c:v>2.1818181818181817</c:v>
                </c:pt>
                <c:pt idx="226">
                  <c:v>2.1818181818181817</c:v>
                </c:pt>
                <c:pt idx="227">
                  <c:v>2.1818181818181817</c:v>
                </c:pt>
                <c:pt idx="228">
                  <c:v>2.1818181818181817</c:v>
                </c:pt>
                <c:pt idx="229">
                  <c:v>2.1818181818181817</c:v>
                </c:pt>
                <c:pt idx="230">
                  <c:v>2.1818181818181817</c:v>
                </c:pt>
                <c:pt idx="231">
                  <c:v>2.1818181818181817</c:v>
                </c:pt>
                <c:pt idx="232">
                  <c:v>2.1818181818181817</c:v>
                </c:pt>
                <c:pt idx="233">
                  <c:v>0</c:v>
                </c:pt>
                <c:pt idx="234">
                  <c:v>5</c:v>
                </c:pt>
                <c:pt idx="235">
                  <c:v>5</c:v>
                </c:pt>
                <c:pt idx="236">
                  <c:v>5</c:v>
                </c:pt>
                <c:pt idx="237">
                  <c:v>5</c:v>
                </c:pt>
                <c:pt idx="238">
                  <c:v>5</c:v>
                </c:pt>
                <c:pt idx="239">
                  <c:v>5</c:v>
                </c:pt>
                <c:pt idx="240">
                  <c:v>0</c:v>
                </c:pt>
                <c:pt idx="241">
                  <c:v>5</c:v>
                </c:pt>
                <c:pt idx="242">
                  <c:v>5</c:v>
                </c:pt>
                <c:pt idx="243">
                  <c:v>5</c:v>
                </c:pt>
                <c:pt idx="244">
                  <c:v>5</c:v>
                </c:pt>
                <c:pt idx="245">
                  <c:v>5</c:v>
                </c:pt>
                <c:pt idx="246">
                  <c:v>5</c:v>
                </c:pt>
                <c:pt idx="247">
                  <c:v>0</c:v>
                </c:pt>
                <c:pt idx="248">
                  <c:v>3</c:v>
                </c:pt>
                <c:pt idx="249">
                  <c:v>3</c:v>
                </c:pt>
                <c:pt idx="250">
                  <c:v>3</c:v>
                </c:pt>
                <c:pt idx="251">
                  <c:v>3</c:v>
                </c:pt>
                <c:pt idx="252">
                  <c:v>3</c:v>
                </c:pt>
                <c:pt idx="253">
                  <c:v>3</c:v>
                </c:pt>
                <c:pt idx="254">
                  <c:v>0</c:v>
                </c:pt>
                <c:pt idx="255">
                  <c:v>4.5</c:v>
                </c:pt>
                <c:pt idx="256">
                  <c:v>4.5</c:v>
                </c:pt>
                <c:pt idx="257">
                  <c:v>4.5</c:v>
                </c:pt>
                <c:pt idx="258">
                  <c:v>4.5</c:v>
                </c:pt>
                <c:pt idx="259">
                  <c:v>4.5</c:v>
                </c:pt>
                <c:pt idx="260">
                  <c:v>4.5</c:v>
                </c:pt>
                <c:pt idx="261">
                  <c:v>0</c:v>
                </c:pt>
                <c:pt idx="262">
                  <c:v>2.5</c:v>
                </c:pt>
                <c:pt idx="263">
                  <c:v>2.5</c:v>
                </c:pt>
                <c:pt idx="264">
                  <c:v>2.5</c:v>
                </c:pt>
                <c:pt idx="265">
                  <c:v>2.5</c:v>
                </c:pt>
                <c:pt idx="266">
                  <c:v>2.5</c:v>
                </c:pt>
                <c:pt idx="267">
                  <c:v>2.5</c:v>
                </c:pt>
                <c:pt idx="268">
                  <c:v>0</c:v>
                </c:pt>
                <c:pt idx="269">
                  <c:v>3</c:v>
                </c:pt>
                <c:pt idx="270">
                  <c:v>3</c:v>
                </c:pt>
                <c:pt idx="271">
                  <c:v>3</c:v>
                </c:pt>
                <c:pt idx="272">
                  <c:v>3</c:v>
                </c:pt>
                <c:pt idx="273">
                  <c:v>3</c:v>
                </c:pt>
                <c:pt idx="274">
                  <c:v>3</c:v>
                </c:pt>
                <c:pt idx="275">
                  <c:v>3</c:v>
                </c:pt>
                <c:pt idx="276">
                  <c:v>2.5714285714285716</c:v>
                </c:pt>
                <c:pt idx="277">
                  <c:v>2.5714285714285716</c:v>
                </c:pt>
                <c:pt idx="278">
                  <c:v>2.5714285714285716</c:v>
                </c:pt>
                <c:pt idx="279">
                  <c:v>2.5714285714285716</c:v>
                </c:pt>
                <c:pt idx="280">
                  <c:v>2.5714285714285716</c:v>
                </c:pt>
                <c:pt idx="281">
                  <c:v>2.5714285714285716</c:v>
                </c:pt>
                <c:pt idx="282">
                  <c:v>2.5714285714285716</c:v>
                </c:pt>
                <c:pt idx="283">
                  <c:v>0</c:v>
                </c:pt>
                <c:pt idx="284">
                  <c:v>2.3333333333333335</c:v>
                </c:pt>
                <c:pt idx="285">
                  <c:v>2.3333333333333335</c:v>
                </c:pt>
                <c:pt idx="286">
                  <c:v>2.3333333333333335</c:v>
                </c:pt>
                <c:pt idx="287">
                  <c:v>2.3333333333333335</c:v>
                </c:pt>
                <c:pt idx="288">
                  <c:v>2.3333333333333335</c:v>
                </c:pt>
                <c:pt idx="289">
                  <c:v>2.3333333333333335</c:v>
                </c:pt>
                <c:pt idx="290">
                  <c:v>2.3333333333333335</c:v>
                </c:pt>
                <c:pt idx="291">
                  <c:v>2.5</c:v>
                </c:pt>
                <c:pt idx="292">
                  <c:v>2.5</c:v>
                </c:pt>
                <c:pt idx="293">
                  <c:v>2.5</c:v>
                </c:pt>
                <c:pt idx="294">
                  <c:v>2.5</c:v>
                </c:pt>
                <c:pt idx="295">
                  <c:v>2.5</c:v>
                </c:pt>
                <c:pt idx="296">
                  <c:v>2.5</c:v>
                </c:pt>
                <c:pt idx="297">
                  <c:v>2.5</c:v>
                </c:pt>
                <c:pt idx="298">
                  <c:v>3.375</c:v>
                </c:pt>
                <c:pt idx="299">
                  <c:v>3.375</c:v>
                </c:pt>
                <c:pt idx="300">
                  <c:v>3.375</c:v>
                </c:pt>
                <c:pt idx="301">
                  <c:v>3.375</c:v>
                </c:pt>
                <c:pt idx="302">
                  <c:v>3.375</c:v>
                </c:pt>
                <c:pt idx="303">
                  <c:v>3.375</c:v>
                </c:pt>
                <c:pt idx="304">
                  <c:v>3.375</c:v>
                </c:pt>
                <c:pt idx="305">
                  <c:v>1.875</c:v>
                </c:pt>
                <c:pt idx="306">
                  <c:v>1.875</c:v>
                </c:pt>
                <c:pt idx="307">
                  <c:v>1.875</c:v>
                </c:pt>
                <c:pt idx="308">
                  <c:v>1.875</c:v>
                </c:pt>
                <c:pt idx="309">
                  <c:v>1.875</c:v>
                </c:pt>
                <c:pt idx="310">
                  <c:v>1.875</c:v>
                </c:pt>
                <c:pt idx="311">
                  <c:v>1.875</c:v>
                </c:pt>
                <c:pt idx="312">
                  <c:v>0</c:v>
                </c:pt>
                <c:pt idx="313">
                  <c:v>2.8</c:v>
                </c:pt>
                <c:pt idx="314">
                  <c:v>2.8</c:v>
                </c:pt>
                <c:pt idx="315">
                  <c:v>2.8</c:v>
                </c:pt>
                <c:pt idx="316">
                  <c:v>2.8</c:v>
                </c:pt>
                <c:pt idx="317">
                  <c:v>2.8</c:v>
                </c:pt>
                <c:pt idx="318">
                  <c:v>2.8</c:v>
                </c:pt>
                <c:pt idx="319">
                  <c:v>0</c:v>
                </c:pt>
                <c:pt idx="320">
                  <c:v>3.2857142857142856</c:v>
                </c:pt>
                <c:pt idx="321">
                  <c:v>3.2857142857142856</c:v>
                </c:pt>
                <c:pt idx="322">
                  <c:v>3.2857142857142856</c:v>
                </c:pt>
                <c:pt idx="323">
                  <c:v>3.2857142857142856</c:v>
                </c:pt>
                <c:pt idx="324">
                  <c:v>3.2857142857142856</c:v>
                </c:pt>
                <c:pt idx="325">
                  <c:v>3.2857142857142856</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2-B21F-490F-9B6F-88C2AAF16D46}"/>
            </c:ext>
          </c:extLst>
        </c:ser>
        <c:ser>
          <c:idx val="3"/>
          <c:order val="3"/>
          <c:tx>
            <c:strRef>
              <c:f>AMC!$E$1</c:f>
              <c:strCache>
                <c:ptCount val="1"/>
                <c:pt idx="0">
                  <c:v>Outcomes &amp; Control</c:v>
                </c:pt>
              </c:strCache>
            </c:strRef>
          </c:tx>
          <c:spPr>
            <a:solidFill>
              <a:schemeClr val="accent4"/>
            </a:solidFill>
            <a:ln w="25400">
              <a:noFill/>
            </a:ln>
            <a:effectLst/>
          </c:spPr>
          <c:val>
            <c:numRef>
              <c:f>AMC!$E$2:$E$361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2.4</c:v>
                </c:pt>
                <c:pt idx="329">
                  <c:v>2.4</c:v>
                </c:pt>
                <c:pt idx="330">
                  <c:v>2.4</c:v>
                </c:pt>
                <c:pt idx="331">
                  <c:v>2.4</c:v>
                </c:pt>
                <c:pt idx="332">
                  <c:v>2.4</c:v>
                </c:pt>
                <c:pt idx="333">
                  <c:v>2.4</c:v>
                </c:pt>
                <c:pt idx="334">
                  <c:v>2.4</c:v>
                </c:pt>
                <c:pt idx="335">
                  <c:v>0</c:v>
                </c:pt>
                <c:pt idx="336">
                  <c:v>3</c:v>
                </c:pt>
                <c:pt idx="337">
                  <c:v>3</c:v>
                </c:pt>
                <c:pt idx="338">
                  <c:v>3</c:v>
                </c:pt>
                <c:pt idx="339">
                  <c:v>3</c:v>
                </c:pt>
                <c:pt idx="340">
                  <c:v>3</c:v>
                </c:pt>
                <c:pt idx="341">
                  <c:v>3</c:v>
                </c:pt>
                <c:pt idx="342">
                  <c:v>3</c:v>
                </c:pt>
                <c:pt idx="343">
                  <c:v>0</c:v>
                </c:pt>
                <c:pt idx="344">
                  <c:v>3</c:v>
                </c:pt>
                <c:pt idx="345">
                  <c:v>3</c:v>
                </c:pt>
                <c:pt idx="346">
                  <c:v>3</c:v>
                </c:pt>
                <c:pt idx="347">
                  <c:v>3</c:v>
                </c:pt>
                <c:pt idx="348">
                  <c:v>3</c:v>
                </c:pt>
                <c:pt idx="349">
                  <c:v>3</c:v>
                </c:pt>
                <c:pt idx="350">
                  <c:v>3</c:v>
                </c:pt>
                <c:pt idx="351">
                  <c:v>0</c:v>
                </c:pt>
                <c:pt idx="352">
                  <c:v>2</c:v>
                </c:pt>
                <c:pt idx="353">
                  <c:v>2</c:v>
                </c:pt>
                <c:pt idx="354">
                  <c:v>2</c:v>
                </c:pt>
                <c:pt idx="355">
                  <c:v>2</c:v>
                </c:pt>
                <c:pt idx="356">
                  <c:v>2</c:v>
                </c:pt>
                <c:pt idx="357">
                  <c:v>2</c:v>
                </c:pt>
                <c:pt idx="358">
                  <c:v>2</c:v>
                </c:pt>
                <c:pt idx="359">
                  <c:v>0</c:v>
                </c:pt>
              </c:numCache>
            </c:numRef>
          </c:val>
          <c:extLst>
            <c:ext xmlns:c16="http://schemas.microsoft.com/office/drawing/2014/chart" uri="{C3380CC4-5D6E-409C-BE32-E72D297353CC}">
              <c16:uniqueId val="{00000003-B21F-490F-9B6F-88C2AAF16D46}"/>
            </c:ext>
          </c:extLst>
        </c:ser>
        <c:ser>
          <c:idx val="4"/>
          <c:order val="4"/>
          <c:tx>
            <c:strRef>
              <c:f>AMC!$F$1</c:f>
              <c:strCache>
                <c:ptCount val="1"/>
                <c:pt idx="0">
                  <c:v>Averages </c:v>
                </c:pt>
              </c:strCache>
            </c:strRef>
          </c:tx>
          <c:spPr>
            <a:noFill/>
            <a:ln w="19050">
              <a:solidFill>
                <a:schemeClr val="tx1"/>
              </a:solidFill>
            </a:ln>
            <a:effectLst/>
          </c:spPr>
          <c:val>
            <c:numRef>
              <c:f>AMC!$F$2:$F$361</c:f>
              <c:numCache>
                <c:formatCode>General</c:formatCode>
                <c:ptCount val="360"/>
                <c:pt idx="0">
                  <c:v>2.791666666666667</c:v>
                </c:pt>
                <c:pt idx="1">
                  <c:v>2.791666666666667</c:v>
                </c:pt>
                <c:pt idx="2">
                  <c:v>2.791666666666667</c:v>
                </c:pt>
                <c:pt idx="3">
                  <c:v>2.791666666666667</c:v>
                </c:pt>
                <c:pt idx="4">
                  <c:v>2.791666666666667</c:v>
                </c:pt>
                <c:pt idx="5">
                  <c:v>2.791666666666667</c:v>
                </c:pt>
                <c:pt idx="6">
                  <c:v>2.791666666666667</c:v>
                </c:pt>
                <c:pt idx="7">
                  <c:v>2.791666666666667</c:v>
                </c:pt>
                <c:pt idx="8">
                  <c:v>2.791666666666667</c:v>
                </c:pt>
                <c:pt idx="9">
                  <c:v>2.791666666666667</c:v>
                </c:pt>
                <c:pt idx="10">
                  <c:v>2.791666666666667</c:v>
                </c:pt>
                <c:pt idx="11">
                  <c:v>2.791666666666667</c:v>
                </c:pt>
                <c:pt idx="12">
                  <c:v>2.791666666666667</c:v>
                </c:pt>
                <c:pt idx="13">
                  <c:v>2.791666666666667</c:v>
                </c:pt>
                <c:pt idx="14">
                  <c:v>2.791666666666667</c:v>
                </c:pt>
                <c:pt idx="15">
                  <c:v>2.791666666666667</c:v>
                </c:pt>
                <c:pt idx="16">
                  <c:v>2.791666666666667</c:v>
                </c:pt>
                <c:pt idx="17">
                  <c:v>2.791666666666667</c:v>
                </c:pt>
                <c:pt idx="18">
                  <c:v>2.791666666666667</c:v>
                </c:pt>
                <c:pt idx="19">
                  <c:v>2.791666666666667</c:v>
                </c:pt>
                <c:pt idx="20">
                  <c:v>2.791666666666667</c:v>
                </c:pt>
                <c:pt idx="21">
                  <c:v>2.791666666666667</c:v>
                </c:pt>
                <c:pt idx="22">
                  <c:v>2.791666666666667</c:v>
                </c:pt>
                <c:pt idx="23">
                  <c:v>2.791666666666667</c:v>
                </c:pt>
                <c:pt idx="24">
                  <c:v>2.791666666666667</c:v>
                </c:pt>
                <c:pt idx="25">
                  <c:v>2.791666666666667</c:v>
                </c:pt>
                <c:pt idx="26">
                  <c:v>2.791666666666667</c:v>
                </c:pt>
                <c:pt idx="27">
                  <c:v>2.2540869408369408</c:v>
                </c:pt>
                <c:pt idx="28">
                  <c:v>2.2540869408369408</c:v>
                </c:pt>
                <c:pt idx="29">
                  <c:v>2.2540869408369408</c:v>
                </c:pt>
                <c:pt idx="30">
                  <c:v>2.2540869408369408</c:v>
                </c:pt>
                <c:pt idx="31">
                  <c:v>2.2540869408369408</c:v>
                </c:pt>
                <c:pt idx="32">
                  <c:v>2.2540869408369408</c:v>
                </c:pt>
                <c:pt idx="33">
                  <c:v>2.2540869408369408</c:v>
                </c:pt>
                <c:pt idx="34">
                  <c:v>2.2540869408369408</c:v>
                </c:pt>
                <c:pt idx="35">
                  <c:v>2.2540869408369408</c:v>
                </c:pt>
                <c:pt idx="36">
                  <c:v>2.2540869408369408</c:v>
                </c:pt>
                <c:pt idx="37">
                  <c:v>2.2540869408369408</c:v>
                </c:pt>
                <c:pt idx="38">
                  <c:v>2.2540869408369408</c:v>
                </c:pt>
                <c:pt idx="39">
                  <c:v>2.2540869408369408</c:v>
                </c:pt>
                <c:pt idx="40">
                  <c:v>2.2540869408369408</c:v>
                </c:pt>
                <c:pt idx="41">
                  <c:v>2.2540869408369408</c:v>
                </c:pt>
                <c:pt idx="42">
                  <c:v>2.2540869408369408</c:v>
                </c:pt>
                <c:pt idx="43">
                  <c:v>2.2540869408369408</c:v>
                </c:pt>
                <c:pt idx="44">
                  <c:v>2.2540869408369408</c:v>
                </c:pt>
                <c:pt idx="45">
                  <c:v>2.2540869408369408</c:v>
                </c:pt>
                <c:pt idx="46">
                  <c:v>2.2540869408369408</c:v>
                </c:pt>
                <c:pt idx="47">
                  <c:v>2.2540869408369408</c:v>
                </c:pt>
                <c:pt idx="48">
                  <c:v>2.2540869408369408</c:v>
                </c:pt>
                <c:pt idx="49">
                  <c:v>2.2540869408369408</c:v>
                </c:pt>
                <c:pt idx="50">
                  <c:v>2.2540869408369408</c:v>
                </c:pt>
                <c:pt idx="51">
                  <c:v>2.2540869408369408</c:v>
                </c:pt>
                <c:pt idx="52">
                  <c:v>2.2540869408369408</c:v>
                </c:pt>
                <c:pt idx="53">
                  <c:v>2.2540869408369408</c:v>
                </c:pt>
                <c:pt idx="54">
                  <c:v>2.2540869408369408</c:v>
                </c:pt>
                <c:pt idx="55">
                  <c:v>2.2540869408369408</c:v>
                </c:pt>
                <c:pt idx="56">
                  <c:v>2.2540869408369408</c:v>
                </c:pt>
                <c:pt idx="57">
                  <c:v>2.2540869408369408</c:v>
                </c:pt>
                <c:pt idx="58">
                  <c:v>2.2540869408369408</c:v>
                </c:pt>
                <c:pt idx="59">
                  <c:v>2.2540869408369408</c:v>
                </c:pt>
                <c:pt idx="60">
                  <c:v>2.2540869408369408</c:v>
                </c:pt>
                <c:pt idx="61">
                  <c:v>2.2540869408369408</c:v>
                </c:pt>
                <c:pt idx="62">
                  <c:v>2.2540869408369408</c:v>
                </c:pt>
                <c:pt idx="63">
                  <c:v>2.2540869408369408</c:v>
                </c:pt>
                <c:pt idx="64">
                  <c:v>2.2540869408369408</c:v>
                </c:pt>
                <c:pt idx="65">
                  <c:v>2.2540869408369408</c:v>
                </c:pt>
                <c:pt idx="66">
                  <c:v>2.2540869408369408</c:v>
                </c:pt>
                <c:pt idx="67">
                  <c:v>2.2540869408369408</c:v>
                </c:pt>
                <c:pt idx="68">
                  <c:v>2.2540869408369408</c:v>
                </c:pt>
                <c:pt idx="69">
                  <c:v>2.2540869408369408</c:v>
                </c:pt>
                <c:pt idx="70">
                  <c:v>2.2540869408369408</c:v>
                </c:pt>
                <c:pt idx="71">
                  <c:v>2.2540869408369408</c:v>
                </c:pt>
                <c:pt idx="72">
                  <c:v>2.2540869408369408</c:v>
                </c:pt>
                <c:pt idx="73">
                  <c:v>2.2540869408369408</c:v>
                </c:pt>
                <c:pt idx="74">
                  <c:v>2.2540869408369408</c:v>
                </c:pt>
                <c:pt idx="75">
                  <c:v>2.2540869408369408</c:v>
                </c:pt>
                <c:pt idx="76">
                  <c:v>2.2540869408369408</c:v>
                </c:pt>
                <c:pt idx="77">
                  <c:v>2.2540869408369408</c:v>
                </c:pt>
                <c:pt idx="78">
                  <c:v>2.2540869408369408</c:v>
                </c:pt>
                <c:pt idx="79">
                  <c:v>2.2540869408369408</c:v>
                </c:pt>
                <c:pt idx="80">
                  <c:v>2.2540869408369408</c:v>
                </c:pt>
                <c:pt idx="81">
                  <c:v>2.2540869408369408</c:v>
                </c:pt>
                <c:pt idx="82">
                  <c:v>2.2540869408369408</c:v>
                </c:pt>
                <c:pt idx="83">
                  <c:v>2.2540869408369408</c:v>
                </c:pt>
                <c:pt idx="84">
                  <c:v>2.2540869408369408</c:v>
                </c:pt>
                <c:pt idx="85">
                  <c:v>2.2540869408369408</c:v>
                </c:pt>
                <c:pt idx="86">
                  <c:v>2.2540869408369408</c:v>
                </c:pt>
                <c:pt idx="87">
                  <c:v>2.2540869408369408</c:v>
                </c:pt>
                <c:pt idx="88">
                  <c:v>2.2540869408369408</c:v>
                </c:pt>
                <c:pt idx="89">
                  <c:v>2.2540869408369408</c:v>
                </c:pt>
                <c:pt idx="90">
                  <c:v>2.2540869408369408</c:v>
                </c:pt>
                <c:pt idx="91">
                  <c:v>2.2540869408369408</c:v>
                </c:pt>
                <c:pt idx="92">
                  <c:v>2.2540869408369408</c:v>
                </c:pt>
                <c:pt idx="93">
                  <c:v>2.2540869408369408</c:v>
                </c:pt>
                <c:pt idx="94">
                  <c:v>2.2540869408369408</c:v>
                </c:pt>
                <c:pt idx="95">
                  <c:v>2.2540869408369408</c:v>
                </c:pt>
                <c:pt idx="96">
                  <c:v>2.2540869408369408</c:v>
                </c:pt>
                <c:pt idx="97">
                  <c:v>2.2540869408369408</c:v>
                </c:pt>
                <c:pt idx="98">
                  <c:v>2.2540869408369408</c:v>
                </c:pt>
                <c:pt idx="99">
                  <c:v>2.2540869408369408</c:v>
                </c:pt>
                <c:pt idx="100">
                  <c:v>2.2540869408369408</c:v>
                </c:pt>
                <c:pt idx="101">
                  <c:v>2.2540869408369408</c:v>
                </c:pt>
                <c:pt idx="102">
                  <c:v>2.2540869408369408</c:v>
                </c:pt>
                <c:pt idx="103">
                  <c:v>2.2540869408369408</c:v>
                </c:pt>
                <c:pt idx="104">
                  <c:v>2.2540869408369408</c:v>
                </c:pt>
                <c:pt idx="105">
                  <c:v>2.2540869408369408</c:v>
                </c:pt>
                <c:pt idx="106">
                  <c:v>2.2540869408369408</c:v>
                </c:pt>
                <c:pt idx="107">
                  <c:v>2.2540869408369408</c:v>
                </c:pt>
                <c:pt idx="108">
                  <c:v>2.2540869408369408</c:v>
                </c:pt>
                <c:pt idx="109">
                  <c:v>2.2540869408369408</c:v>
                </c:pt>
                <c:pt idx="110">
                  <c:v>2.2540869408369408</c:v>
                </c:pt>
                <c:pt idx="111">
                  <c:v>2.2540869408369408</c:v>
                </c:pt>
                <c:pt idx="112">
                  <c:v>2.2540869408369408</c:v>
                </c:pt>
                <c:pt idx="113">
                  <c:v>2.2540869408369408</c:v>
                </c:pt>
                <c:pt idx="114">
                  <c:v>2.2540869408369408</c:v>
                </c:pt>
                <c:pt idx="115">
                  <c:v>2.2540869408369408</c:v>
                </c:pt>
                <c:pt idx="116">
                  <c:v>2.2540869408369408</c:v>
                </c:pt>
                <c:pt idx="117">
                  <c:v>2.2540869408369408</c:v>
                </c:pt>
                <c:pt idx="118">
                  <c:v>2.2540869408369408</c:v>
                </c:pt>
                <c:pt idx="119">
                  <c:v>2.2540869408369408</c:v>
                </c:pt>
                <c:pt idx="120">
                  <c:v>2.2540869408369408</c:v>
                </c:pt>
                <c:pt idx="121">
                  <c:v>2.2540869408369408</c:v>
                </c:pt>
                <c:pt idx="122">
                  <c:v>2.2540869408369408</c:v>
                </c:pt>
                <c:pt idx="123">
                  <c:v>2.2540869408369408</c:v>
                </c:pt>
                <c:pt idx="124">
                  <c:v>2.2540869408369408</c:v>
                </c:pt>
                <c:pt idx="125">
                  <c:v>2.2540869408369408</c:v>
                </c:pt>
                <c:pt idx="126">
                  <c:v>2.2540869408369408</c:v>
                </c:pt>
                <c:pt idx="127">
                  <c:v>2.2540869408369408</c:v>
                </c:pt>
                <c:pt idx="128">
                  <c:v>2.2540869408369408</c:v>
                </c:pt>
                <c:pt idx="129">
                  <c:v>2.2540869408369408</c:v>
                </c:pt>
                <c:pt idx="130">
                  <c:v>2.2540869408369408</c:v>
                </c:pt>
                <c:pt idx="131">
                  <c:v>2.2540869408369408</c:v>
                </c:pt>
                <c:pt idx="132">
                  <c:v>2.2540869408369408</c:v>
                </c:pt>
                <c:pt idx="133">
                  <c:v>2.2540869408369408</c:v>
                </c:pt>
                <c:pt idx="134">
                  <c:v>2.2540869408369408</c:v>
                </c:pt>
                <c:pt idx="135">
                  <c:v>2.2540869408369408</c:v>
                </c:pt>
                <c:pt idx="136">
                  <c:v>2.2540869408369408</c:v>
                </c:pt>
                <c:pt idx="137">
                  <c:v>2.2540869408369408</c:v>
                </c:pt>
                <c:pt idx="138">
                  <c:v>2.2540869408369408</c:v>
                </c:pt>
                <c:pt idx="139">
                  <c:v>2.2540869408369408</c:v>
                </c:pt>
                <c:pt idx="140">
                  <c:v>2.2540869408369408</c:v>
                </c:pt>
                <c:pt idx="141">
                  <c:v>2.2540869408369408</c:v>
                </c:pt>
                <c:pt idx="142">
                  <c:v>2.2540869408369408</c:v>
                </c:pt>
                <c:pt idx="143">
                  <c:v>2.2540869408369408</c:v>
                </c:pt>
                <c:pt idx="144">
                  <c:v>2.2540869408369408</c:v>
                </c:pt>
                <c:pt idx="145">
                  <c:v>2.2540869408369408</c:v>
                </c:pt>
                <c:pt idx="146">
                  <c:v>2.2540869408369408</c:v>
                </c:pt>
                <c:pt idx="147">
                  <c:v>2.2540869408369408</c:v>
                </c:pt>
                <c:pt idx="148">
                  <c:v>2.2540869408369408</c:v>
                </c:pt>
                <c:pt idx="149">
                  <c:v>2.2540869408369408</c:v>
                </c:pt>
                <c:pt idx="150">
                  <c:v>2.2540869408369408</c:v>
                </c:pt>
                <c:pt idx="151">
                  <c:v>2.2540869408369408</c:v>
                </c:pt>
                <c:pt idx="152">
                  <c:v>2.2540869408369408</c:v>
                </c:pt>
                <c:pt idx="153">
                  <c:v>2.2540869408369408</c:v>
                </c:pt>
                <c:pt idx="154">
                  <c:v>2.2540869408369408</c:v>
                </c:pt>
                <c:pt idx="155">
                  <c:v>2.2540869408369408</c:v>
                </c:pt>
                <c:pt idx="156">
                  <c:v>2.2540869408369408</c:v>
                </c:pt>
                <c:pt idx="157">
                  <c:v>2.2540869408369408</c:v>
                </c:pt>
                <c:pt idx="158">
                  <c:v>2.2540869408369408</c:v>
                </c:pt>
                <c:pt idx="159">
                  <c:v>2.2540869408369408</c:v>
                </c:pt>
                <c:pt idx="160">
                  <c:v>2.2540869408369408</c:v>
                </c:pt>
                <c:pt idx="161">
                  <c:v>2.2540869408369408</c:v>
                </c:pt>
                <c:pt idx="162">
                  <c:v>2.2540869408369408</c:v>
                </c:pt>
                <c:pt idx="163">
                  <c:v>2.2540869408369408</c:v>
                </c:pt>
                <c:pt idx="164">
                  <c:v>2.2540869408369408</c:v>
                </c:pt>
                <c:pt idx="165">
                  <c:v>2.2540869408369408</c:v>
                </c:pt>
                <c:pt idx="166">
                  <c:v>2.2540869408369408</c:v>
                </c:pt>
                <c:pt idx="167">
                  <c:v>2.2540869408369408</c:v>
                </c:pt>
                <c:pt idx="168">
                  <c:v>2.2540869408369408</c:v>
                </c:pt>
                <c:pt idx="169">
                  <c:v>2.2540869408369408</c:v>
                </c:pt>
                <c:pt idx="170">
                  <c:v>2.2540869408369408</c:v>
                </c:pt>
                <c:pt idx="171">
                  <c:v>2.2540869408369408</c:v>
                </c:pt>
                <c:pt idx="172">
                  <c:v>2.2540869408369408</c:v>
                </c:pt>
                <c:pt idx="173">
                  <c:v>2.2540869408369408</c:v>
                </c:pt>
                <c:pt idx="174">
                  <c:v>2.2540869408369408</c:v>
                </c:pt>
                <c:pt idx="175">
                  <c:v>2.2540869408369408</c:v>
                </c:pt>
                <c:pt idx="176">
                  <c:v>2.2540869408369408</c:v>
                </c:pt>
                <c:pt idx="177">
                  <c:v>2.2540869408369408</c:v>
                </c:pt>
                <c:pt idx="178">
                  <c:v>2.2540869408369408</c:v>
                </c:pt>
                <c:pt idx="179">
                  <c:v>2.2540869408369408</c:v>
                </c:pt>
                <c:pt idx="180">
                  <c:v>2.2540869408369408</c:v>
                </c:pt>
                <c:pt idx="181">
                  <c:v>2.2540869408369408</c:v>
                </c:pt>
                <c:pt idx="182">
                  <c:v>2.2540869408369408</c:v>
                </c:pt>
                <c:pt idx="183">
                  <c:v>2.2540869408369408</c:v>
                </c:pt>
                <c:pt idx="184">
                  <c:v>2.2540869408369408</c:v>
                </c:pt>
                <c:pt idx="185">
                  <c:v>2.2540869408369408</c:v>
                </c:pt>
                <c:pt idx="186">
                  <c:v>2.2540869408369408</c:v>
                </c:pt>
                <c:pt idx="187">
                  <c:v>2.2540869408369408</c:v>
                </c:pt>
                <c:pt idx="188">
                  <c:v>2.2540869408369408</c:v>
                </c:pt>
                <c:pt idx="189">
                  <c:v>2.2540869408369408</c:v>
                </c:pt>
                <c:pt idx="190">
                  <c:v>2.2540869408369408</c:v>
                </c:pt>
                <c:pt idx="191">
                  <c:v>2.2540869408369408</c:v>
                </c:pt>
                <c:pt idx="192">
                  <c:v>2.2540869408369408</c:v>
                </c:pt>
                <c:pt idx="193">
                  <c:v>2.2540869408369408</c:v>
                </c:pt>
                <c:pt idx="194">
                  <c:v>2.2540869408369408</c:v>
                </c:pt>
                <c:pt idx="195">
                  <c:v>2.2540869408369408</c:v>
                </c:pt>
                <c:pt idx="196">
                  <c:v>2.2540869408369408</c:v>
                </c:pt>
                <c:pt idx="197">
                  <c:v>2.2540869408369408</c:v>
                </c:pt>
                <c:pt idx="198">
                  <c:v>2.2540869408369408</c:v>
                </c:pt>
                <c:pt idx="199">
                  <c:v>2.2540869408369408</c:v>
                </c:pt>
                <c:pt idx="200">
                  <c:v>2.2540869408369408</c:v>
                </c:pt>
                <c:pt idx="201">
                  <c:v>2.2540869408369408</c:v>
                </c:pt>
                <c:pt idx="202">
                  <c:v>2.2540869408369408</c:v>
                </c:pt>
                <c:pt idx="203">
                  <c:v>2.2540869408369408</c:v>
                </c:pt>
                <c:pt idx="204">
                  <c:v>2.2540869408369408</c:v>
                </c:pt>
                <c:pt idx="205">
                  <c:v>2.2540869408369408</c:v>
                </c:pt>
                <c:pt idx="206">
                  <c:v>2.2540869408369408</c:v>
                </c:pt>
                <c:pt idx="207">
                  <c:v>2.2540869408369408</c:v>
                </c:pt>
                <c:pt idx="208">
                  <c:v>2.2540869408369408</c:v>
                </c:pt>
                <c:pt idx="209">
                  <c:v>2.2540869408369408</c:v>
                </c:pt>
                <c:pt idx="210">
                  <c:v>2.2540869408369408</c:v>
                </c:pt>
                <c:pt idx="211">
                  <c:v>2.2540869408369408</c:v>
                </c:pt>
                <c:pt idx="212">
                  <c:v>2.2540869408369408</c:v>
                </c:pt>
                <c:pt idx="213">
                  <c:v>2.2540869408369408</c:v>
                </c:pt>
                <c:pt idx="214">
                  <c:v>2.2540869408369408</c:v>
                </c:pt>
                <c:pt idx="215">
                  <c:v>2.2540869408369408</c:v>
                </c:pt>
                <c:pt idx="216">
                  <c:v>3.2340072805981892</c:v>
                </c:pt>
                <c:pt idx="217">
                  <c:v>3.2340072805981892</c:v>
                </c:pt>
                <c:pt idx="218">
                  <c:v>3.2340072805981892</c:v>
                </c:pt>
                <c:pt idx="219">
                  <c:v>3.2340072805981892</c:v>
                </c:pt>
                <c:pt idx="220">
                  <c:v>3.2340072805981892</c:v>
                </c:pt>
                <c:pt idx="221">
                  <c:v>3.2340072805981892</c:v>
                </c:pt>
                <c:pt idx="222">
                  <c:v>3.2340072805981892</c:v>
                </c:pt>
                <c:pt idx="223">
                  <c:v>3.2340072805981892</c:v>
                </c:pt>
                <c:pt idx="224">
                  <c:v>3.2340072805981892</c:v>
                </c:pt>
                <c:pt idx="225">
                  <c:v>3.2340072805981892</c:v>
                </c:pt>
                <c:pt idx="226">
                  <c:v>3.2340072805981892</c:v>
                </c:pt>
                <c:pt idx="227">
                  <c:v>3.2340072805981892</c:v>
                </c:pt>
                <c:pt idx="228">
                  <c:v>3.2340072805981892</c:v>
                </c:pt>
                <c:pt idx="229">
                  <c:v>3.2340072805981892</c:v>
                </c:pt>
                <c:pt idx="230">
                  <c:v>3.2340072805981892</c:v>
                </c:pt>
                <c:pt idx="231">
                  <c:v>3.2340072805981892</c:v>
                </c:pt>
                <c:pt idx="232">
                  <c:v>3.2340072805981892</c:v>
                </c:pt>
                <c:pt idx="233">
                  <c:v>3.2340072805981892</c:v>
                </c:pt>
                <c:pt idx="234">
                  <c:v>3.2340072805981892</c:v>
                </c:pt>
                <c:pt idx="235">
                  <c:v>3.2340072805981892</c:v>
                </c:pt>
                <c:pt idx="236">
                  <c:v>3.2340072805981892</c:v>
                </c:pt>
                <c:pt idx="237">
                  <c:v>3.2340072805981892</c:v>
                </c:pt>
                <c:pt idx="238">
                  <c:v>3.2340072805981892</c:v>
                </c:pt>
                <c:pt idx="239">
                  <c:v>3.2340072805981892</c:v>
                </c:pt>
                <c:pt idx="240">
                  <c:v>3.2340072805981892</c:v>
                </c:pt>
                <c:pt idx="241">
                  <c:v>3.2340072805981892</c:v>
                </c:pt>
                <c:pt idx="242">
                  <c:v>3.2340072805981892</c:v>
                </c:pt>
                <c:pt idx="243">
                  <c:v>3.2340072805981892</c:v>
                </c:pt>
                <c:pt idx="244">
                  <c:v>3.2340072805981892</c:v>
                </c:pt>
                <c:pt idx="245">
                  <c:v>3.2340072805981892</c:v>
                </c:pt>
                <c:pt idx="246">
                  <c:v>3.2340072805981892</c:v>
                </c:pt>
                <c:pt idx="247">
                  <c:v>3.2340072805981892</c:v>
                </c:pt>
                <c:pt idx="248">
                  <c:v>3.2340072805981892</c:v>
                </c:pt>
                <c:pt idx="249">
                  <c:v>3.2340072805981892</c:v>
                </c:pt>
                <c:pt idx="250">
                  <c:v>3.2340072805981892</c:v>
                </c:pt>
                <c:pt idx="251">
                  <c:v>3.2340072805981892</c:v>
                </c:pt>
                <c:pt idx="252">
                  <c:v>3.2340072805981892</c:v>
                </c:pt>
                <c:pt idx="253">
                  <c:v>3.2340072805981892</c:v>
                </c:pt>
                <c:pt idx="254">
                  <c:v>3.2340072805981892</c:v>
                </c:pt>
                <c:pt idx="255">
                  <c:v>3.2340072805981892</c:v>
                </c:pt>
                <c:pt idx="256">
                  <c:v>3.2340072805981892</c:v>
                </c:pt>
                <c:pt idx="257">
                  <c:v>3.2340072805981892</c:v>
                </c:pt>
                <c:pt idx="258">
                  <c:v>3.2340072805981892</c:v>
                </c:pt>
                <c:pt idx="259">
                  <c:v>3.2340072805981892</c:v>
                </c:pt>
                <c:pt idx="260">
                  <c:v>3.2340072805981892</c:v>
                </c:pt>
                <c:pt idx="261">
                  <c:v>3.2340072805981892</c:v>
                </c:pt>
                <c:pt idx="262">
                  <c:v>3.2340072805981892</c:v>
                </c:pt>
                <c:pt idx="263">
                  <c:v>3.2340072805981892</c:v>
                </c:pt>
                <c:pt idx="264">
                  <c:v>3.2340072805981892</c:v>
                </c:pt>
                <c:pt idx="265">
                  <c:v>3.2340072805981892</c:v>
                </c:pt>
                <c:pt idx="266">
                  <c:v>3.2340072805981892</c:v>
                </c:pt>
                <c:pt idx="267">
                  <c:v>3.2340072805981892</c:v>
                </c:pt>
                <c:pt idx="268">
                  <c:v>3.2340072805981892</c:v>
                </c:pt>
                <c:pt idx="269">
                  <c:v>3.2340072805981892</c:v>
                </c:pt>
                <c:pt idx="270">
                  <c:v>3.2340072805981892</c:v>
                </c:pt>
                <c:pt idx="271">
                  <c:v>3.2340072805981892</c:v>
                </c:pt>
                <c:pt idx="272">
                  <c:v>3.2340072805981892</c:v>
                </c:pt>
                <c:pt idx="273">
                  <c:v>3.2340072805981892</c:v>
                </c:pt>
                <c:pt idx="274">
                  <c:v>3.2340072805981892</c:v>
                </c:pt>
                <c:pt idx="275">
                  <c:v>3.2340072805981892</c:v>
                </c:pt>
                <c:pt idx="276">
                  <c:v>3.2340072805981892</c:v>
                </c:pt>
                <c:pt idx="277">
                  <c:v>3.2340072805981892</c:v>
                </c:pt>
                <c:pt idx="278">
                  <c:v>3.2340072805981892</c:v>
                </c:pt>
                <c:pt idx="279">
                  <c:v>3.2340072805981892</c:v>
                </c:pt>
                <c:pt idx="280">
                  <c:v>3.2340072805981892</c:v>
                </c:pt>
                <c:pt idx="281">
                  <c:v>3.2340072805981892</c:v>
                </c:pt>
                <c:pt idx="282">
                  <c:v>3.2340072805981892</c:v>
                </c:pt>
                <c:pt idx="283">
                  <c:v>3.2340072805981892</c:v>
                </c:pt>
                <c:pt idx="284">
                  <c:v>3.2340072805981892</c:v>
                </c:pt>
                <c:pt idx="285">
                  <c:v>3.2340072805981892</c:v>
                </c:pt>
                <c:pt idx="286">
                  <c:v>3.2340072805981892</c:v>
                </c:pt>
                <c:pt idx="287">
                  <c:v>3.2340072805981892</c:v>
                </c:pt>
                <c:pt idx="288">
                  <c:v>3.2340072805981892</c:v>
                </c:pt>
                <c:pt idx="289">
                  <c:v>3.2340072805981892</c:v>
                </c:pt>
                <c:pt idx="290">
                  <c:v>3.2340072805981892</c:v>
                </c:pt>
                <c:pt idx="291">
                  <c:v>3.2340072805981892</c:v>
                </c:pt>
                <c:pt idx="292">
                  <c:v>3.2340072805981892</c:v>
                </c:pt>
                <c:pt idx="293">
                  <c:v>3.2340072805981892</c:v>
                </c:pt>
                <c:pt idx="294">
                  <c:v>3.2340072805981892</c:v>
                </c:pt>
                <c:pt idx="295">
                  <c:v>3.2340072805981892</c:v>
                </c:pt>
                <c:pt idx="296">
                  <c:v>3.2340072805981892</c:v>
                </c:pt>
                <c:pt idx="297">
                  <c:v>3.2340072805981892</c:v>
                </c:pt>
                <c:pt idx="298">
                  <c:v>3.2340072805981892</c:v>
                </c:pt>
                <c:pt idx="299">
                  <c:v>3.2340072805981892</c:v>
                </c:pt>
                <c:pt idx="300">
                  <c:v>3.2340072805981892</c:v>
                </c:pt>
                <c:pt idx="301">
                  <c:v>3.2340072805981892</c:v>
                </c:pt>
                <c:pt idx="302">
                  <c:v>3.2340072805981892</c:v>
                </c:pt>
                <c:pt idx="303">
                  <c:v>3.2340072805981892</c:v>
                </c:pt>
                <c:pt idx="304">
                  <c:v>3.2340072805981892</c:v>
                </c:pt>
                <c:pt idx="305">
                  <c:v>3.2340072805981892</c:v>
                </c:pt>
                <c:pt idx="306">
                  <c:v>3.2340072805981892</c:v>
                </c:pt>
                <c:pt idx="307">
                  <c:v>3.2340072805981892</c:v>
                </c:pt>
                <c:pt idx="308">
                  <c:v>3.2340072805981892</c:v>
                </c:pt>
                <c:pt idx="309">
                  <c:v>3.2340072805981892</c:v>
                </c:pt>
                <c:pt idx="310">
                  <c:v>3.2340072805981892</c:v>
                </c:pt>
                <c:pt idx="311">
                  <c:v>3.2340072805981892</c:v>
                </c:pt>
                <c:pt idx="312">
                  <c:v>3.2340072805981892</c:v>
                </c:pt>
                <c:pt idx="313">
                  <c:v>3.2340072805981892</c:v>
                </c:pt>
                <c:pt idx="314">
                  <c:v>3.2340072805981892</c:v>
                </c:pt>
                <c:pt idx="315">
                  <c:v>3.2340072805981892</c:v>
                </c:pt>
                <c:pt idx="316">
                  <c:v>3.2340072805981892</c:v>
                </c:pt>
                <c:pt idx="317">
                  <c:v>3.2340072805981892</c:v>
                </c:pt>
                <c:pt idx="318">
                  <c:v>3.2340072805981892</c:v>
                </c:pt>
                <c:pt idx="319">
                  <c:v>3.2340072805981892</c:v>
                </c:pt>
                <c:pt idx="320">
                  <c:v>3.2340072805981892</c:v>
                </c:pt>
                <c:pt idx="321">
                  <c:v>3.2340072805981892</c:v>
                </c:pt>
                <c:pt idx="322">
                  <c:v>3.2340072805981892</c:v>
                </c:pt>
                <c:pt idx="323">
                  <c:v>3.2340072805981892</c:v>
                </c:pt>
                <c:pt idx="324">
                  <c:v>3.2340072805981892</c:v>
                </c:pt>
                <c:pt idx="325">
                  <c:v>3.2340072805981892</c:v>
                </c:pt>
                <c:pt idx="326">
                  <c:v>3.2340072805981892</c:v>
                </c:pt>
                <c:pt idx="327">
                  <c:v>3.2340072805981892</c:v>
                </c:pt>
                <c:pt idx="328">
                  <c:v>2.6</c:v>
                </c:pt>
                <c:pt idx="329">
                  <c:v>2.6</c:v>
                </c:pt>
                <c:pt idx="330">
                  <c:v>2.6</c:v>
                </c:pt>
                <c:pt idx="331">
                  <c:v>2.6</c:v>
                </c:pt>
                <c:pt idx="332">
                  <c:v>2.6</c:v>
                </c:pt>
                <c:pt idx="333">
                  <c:v>2.6</c:v>
                </c:pt>
                <c:pt idx="334">
                  <c:v>2.6</c:v>
                </c:pt>
                <c:pt idx="335">
                  <c:v>2.6</c:v>
                </c:pt>
                <c:pt idx="336">
                  <c:v>2.6</c:v>
                </c:pt>
                <c:pt idx="337">
                  <c:v>2.6</c:v>
                </c:pt>
                <c:pt idx="338">
                  <c:v>2.6</c:v>
                </c:pt>
                <c:pt idx="339">
                  <c:v>2.6</c:v>
                </c:pt>
                <c:pt idx="340">
                  <c:v>2.6</c:v>
                </c:pt>
                <c:pt idx="341">
                  <c:v>2.6</c:v>
                </c:pt>
                <c:pt idx="342">
                  <c:v>2.6</c:v>
                </c:pt>
                <c:pt idx="343">
                  <c:v>2.6</c:v>
                </c:pt>
                <c:pt idx="344">
                  <c:v>2.6</c:v>
                </c:pt>
                <c:pt idx="345">
                  <c:v>2.6</c:v>
                </c:pt>
                <c:pt idx="346">
                  <c:v>2.6</c:v>
                </c:pt>
                <c:pt idx="347">
                  <c:v>2.6</c:v>
                </c:pt>
                <c:pt idx="348">
                  <c:v>2.6</c:v>
                </c:pt>
                <c:pt idx="349">
                  <c:v>2.6</c:v>
                </c:pt>
                <c:pt idx="350">
                  <c:v>2.6</c:v>
                </c:pt>
                <c:pt idx="351">
                  <c:v>2.6</c:v>
                </c:pt>
                <c:pt idx="352">
                  <c:v>2.6</c:v>
                </c:pt>
                <c:pt idx="353">
                  <c:v>2.6</c:v>
                </c:pt>
                <c:pt idx="354">
                  <c:v>2.6</c:v>
                </c:pt>
                <c:pt idx="355">
                  <c:v>2.6</c:v>
                </c:pt>
                <c:pt idx="356">
                  <c:v>2.6</c:v>
                </c:pt>
                <c:pt idx="357">
                  <c:v>2.6</c:v>
                </c:pt>
                <c:pt idx="358">
                  <c:v>2.6</c:v>
                </c:pt>
                <c:pt idx="359">
                  <c:v>2.6</c:v>
                </c:pt>
              </c:numCache>
            </c:numRef>
          </c:val>
          <c:extLst>
            <c:ext xmlns:c16="http://schemas.microsoft.com/office/drawing/2014/chart" uri="{C3380CC4-5D6E-409C-BE32-E72D297353CC}">
              <c16:uniqueId val="{00000004-B21F-490F-9B6F-88C2AAF16D46}"/>
            </c:ext>
          </c:extLst>
        </c:ser>
        <c:dLbls>
          <c:showLegendKey val="0"/>
          <c:showVal val="0"/>
          <c:showCatName val="0"/>
          <c:showSerName val="0"/>
          <c:showPercent val="0"/>
          <c:showBubbleSize val="0"/>
        </c:dLbls>
        <c:axId val="654412928"/>
        <c:axId val="654409568"/>
      </c:radarChart>
      <c:catAx>
        <c:axId val="654412928"/>
        <c:scaling>
          <c:orientation val="minMax"/>
        </c:scaling>
        <c:delete val="1"/>
        <c:axPos val="b"/>
        <c:majorTickMark val="none"/>
        <c:minorTickMark val="none"/>
        <c:tickLblPos val="nextTo"/>
        <c:crossAx val="654409568"/>
        <c:crosses val="autoZero"/>
        <c:auto val="1"/>
        <c:lblAlgn val="ctr"/>
        <c:lblOffset val="100"/>
        <c:noMultiLvlLbl val="0"/>
      </c:catAx>
      <c:valAx>
        <c:axId val="654409568"/>
        <c:scaling>
          <c:orientation val="minMax"/>
          <c:max val="5"/>
        </c:scaling>
        <c:delete val="0"/>
        <c:axPos val="l"/>
        <c:majorGridlines>
          <c:spPr>
            <a:ln w="9525" cap="flat" cmpd="sng" algn="ctr">
              <a:solidFill>
                <a:schemeClr val="tx1">
                  <a:lumMod val="50000"/>
                  <a:lumOff val="50000"/>
                  <a:alpha val="4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12928"/>
        <c:crosses val="autoZero"/>
        <c:crossBetween val="between"/>
        <c:majorUnit val="1"/>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Alkmaar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Alkmaar!$B$1</c:f>
              <c:strCache>
                <c:ptCount val="1"/>
                <c:pt idx="0">
                  <c:v>Governance</c:v>
                </c:pt>
              </c:strCache>
            </c:strRef>
          </c:tx>
          <c:spPr>
            <a:solidFill>
              <a:schemeClr val="accent5">
                <a:lumMod val="75000"/>
              </a:schemeClr>
            </a:solidFill>
            <a:ln w="25400">
              <a:noFill/>
            </a:ln>
            <a:effectLst/>
          </c:spPr>
          <c:val>
            <c:numRef>
              <c:f>Alkmaar!$B$2:$B$361</c:f>
              <c:numCache>
                <c:formatCode>General</c:formatCode>
                <c:ptCount val="360"/>
                <c:pt idx="0">
                  <c:v>3.4444444444444446</c:v>
                </c:pt>
                <c:pt idx="1">
                  <c:v>3.4444444444444446</c:v>
                </c:pt>
                <c:pt idx="2">
                  <c:v>3.4444444444444446</c:v>
                </c:pt>
                <c:pt idx="3">
                  <c:v>3.4444444444444446</c:v>
                </c:pt>
                <c:pt idx="4">
                  <c:v>3.4444444444444446</c:v>
                </c:pt>
                <c:pt idx="5">
                  <c:v>3.4444444444444446</c:v>
                </c:pt>
                <c:pt idx="6">
                  <c:v>3.4444444444444446</c:v>
                </c:pt>
                <c:pt idx="7">
                  <c:v>3.4444444444444446</c:v>
                </c:pt>
                <c:pt idx="8">
                  <c:v>3.4444444444444446</c:v>
                </c:pt>
                <c:pt idx="9">
                  <c:v>3.4444444444444446</c:v>
                </c:pt>
                <c:pt idx="10">
                  <c:v>3.4444444444444446</c:v>
                </c:pt>
                <c:pt idx="11">
                  <c:v>0</c:v>
                </c:pt>
                <c:pt idx="12">
                  <c:v>3.4285714285714284</c:v>
                </c:pt>
                <c:pt idx="13">
                  <c:v>3.4285714285714284</c:v>
                </c:pt>
                <c:pt idx="14">
                  <c:v>3.4285714285714284</c:v>
                </c:pt>
                <c:pt idx="15">
                  <c:v>3.4285714285714284</c:v>
                </c:pt>
                <c:pt idx="16">
                  <c:v>3.4285714285714284</c:v>
                </c:pt>
                <c:pt idx="17">
                  <c:v>3.4285714285714284</c:v>
                </c:pt>
                <c:pt idx="18">
                  <c:v>3.4285714285714284</c:v>
                </c:pt>
                <c:pt idx="19">
                  <c:v>4.25</c:v>
                </c:pt>
                <c:pt idx="20">
                  <c:v>4.25</c:v>
                </c:pt>
                <c:pt idx="21">
                  <c:v>4.25</c:v>
                </c:pt>
                <c:pt idx="22">
                  <c:v>4.25</c:v>
                </c:pt>
                <c:pt idx="23">
                  <c:v>4.25</c:v>
                </c:pt>
                <c:pt idx="24">
                  <c:v>4.25</c:v>
                </c:pt>
                <c:pt idx="25">
                  <c:v>4.25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0-EB26-423A-9C0E-D297D353C941}"/>
            </c:ext>
          </c:extLst>
        </c:ser>
        <c:ser>
          <c:idx val="1"/>
          <c:order val="1"/>
          <c:tx>
            <c:strRef>
              <c:f>Alkmaar!$C$1</c:f>
              <c:strCache>
                <c:ptCount val="1"/>
                <c:pt idx="0">
                  <c:v>Structure</c:v>
                </c:pt>
              </c:strCache>
            </c:strRef>
          </c:tx>
          <c:spPr>
            <a:solidFill>
              <a:schemeClr val="accent2"/>
            </a:solidFill>
            <a:ln w="25400">
              <a:noFill/>
            </a:ln>
            <a:effectLst/>
          </c:spPr>
          <c:val>
            <c:numRef>
              <c:f>Alkmaar!$C$2:$C$361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3.2857142857142856</c:v>
                </c:pt>
                <c:pt idx="29">
                  <c:v>3.2857142857142856</c:v>
                </c:pt>
                <c:pt idx="30">
                  <c:v>3.2857142857142856</c:v>
                </c:pt>
                <c:pt idx="31">
                  <c:v>3.2857142857142856</c:v>
                </c:pt>
                <c:pt idx="32">
                  <c:v>3.2857142857142856</c:v>
                </c:pt>
                <c:pt idx="33">
                  <c:v>3.2857142857142856</c:v>
                </c:pt>
                <c:pt idx="34">
                  <c:v>3.2857142857142856</c:v>
                </c:pt>
                <c:pt idx="35">
                  <c:v>3.2857142857142856</c:v>
                </c:pt>
                <c:pt idx="36">
                  <c:v>3.2857142857142856</c:v>
                </c:pt>
                <c:pt idx="37">
                  <c:v>3.5</c:v>
                </c:pt>
                <c:pt idx="38">
                  <c:v>3.5</c:v>
                </c:pt>
                <c:pt idx="39">
                  <c:v>3.5</c:v>
                </c:pt>
                <c:pt idx="40">
                  <c:v>3.5</c:v>
                </c:pt>
                <c:pt idx="41">
                  <c:v>3.5</c:v>
                </c:pt>
                <c:pt idx="42">
                  <c:v>3.5</c:v>
                </c:pt>
                <c:pt idx="43">
                  <c:v>3.5</c:v>
                </c:pt>
                <c:pt idx="44">
                  <c:v>2.6666666666666665</c:v>
                </c:pt>
                <c:pt idx="45">
                  <c:v>2.6666666666666665</c:v>
                </c:pt>
                <c:pt idx="46">
                  <c:v>2.6666666666666665</c:v>
                </c:pt>
                <c:pt idx="47">
                  <c:v>2.6666666666666665</c:v>
                </c:pt>
                <c:pt idx="48">
                  <c:v>2.6666666666666665</c:v>
                </c:pt>
                <c:pt idx="49">
                  <c:v>2.6666666666666665</c:v>
                </c:pt>
                <c:pt idx="50">
                  <c:v>2.6666666666666665</c:v>
                </c:pt>
                <c:pt idx="51">
                  <c:v>3.5</c:v>
                </c:pt>
                <c:pt idx="52">
                  <c:v>3.5</c:v>
                </c:pt>
                <c:pt idx="53">
                  <c:v>3.5</c:v>
                </c:pt>
                <c:pt idx="54">
                  <c:v>3.5</c:v>
                </c:pt>
                <c:pt idx="55">
                  <c:v>3.5</c:v>
                </c:pt>
                <c:pt idx="56">
                  <c:v>3.5</c:v>
                </c:pt>
                <c:pt idx="57">
                  <c:v>3.5</c:v>
                </c:pt>
                <c:pt idx="58">
                  <c:v>3</c:v>
                </c:pt>
                <c:pt idx="59">
                  <c:v>3</c:v>
                </c:pt>
                <c:pt idx="60">
                  <c:v>3</c:v>
                </c:pt>
                <c:pt idx="61">
                  <c:v>3</c:v>
                </c:pt>
                <c:pt idx="62">
                  <c:v>3</c:v>
                </c:pt>
                <c:pt idx="63">
                  <c:v>3</c:v>
                </c:pt>
                <c:pt idx="64">
                  <c:v>3</c:v>
                </c:pt>
                <c:pt idx="65">
                  <c:v>3.2857142857142856</c:v>
                </c:pt>
                <c:pt idx="66">
                  <c:v>3.2857142857142856</c:v>
                </c:pt>
                <c:pt idx="67">
                  <c:v>3.2857142857142856</c:v>
                </c:pt>
                <c:pt idx="68">
                  <c:v>3.2857142857142856</c:v>
                </c:pt>
                <c:pt idx="69">
                  <c:v>3.2857142857142856</c:v>
                </c:pt>
                <c:pt idx="70">
                  <c:v>3.2857142857142856</c:v>
                </c:pt>
                <c:pt idx="71">
                  <c:v>3.2857142857142856</c:v>
                </c:pt>
                <c:pt idx="72">
                  <c:v>3.8</c:v>
                </c:pt>
                <c:pt idx="73">
                  <c:v>3.8</c:v>
                </c:pt>
                <c:pt idx="74">
                  <c:v>3.8</c:v>
                </c:pt>
                <c:pt idx="75">
                  <c:v>3.8</c:v>
                </c:pt>
                <c:pt idx="76">
                  <c:v>3.8</c:v>
                </c:pt>
                <c:pt idx="77">
                  <c:v>3.8</c:v>
                </c:pt>
                <c:pt idx="78">
                  <c:v>0</c:v>
                </c:pt>
                <c:pt idx="79">
                  <c:v>0</c:v>
                </c:pt>
                <c:pt idx="80">
                  <c:v>4</c:v>
                </c:pt>
                <c:pt idx="81">
                  <c:v>4</c:v>
                </c:pt>
                <c:pt idx="82">
                  <c:v>4</c:v>
                </c:pt>
                <c:pt idx="83">
                  <c:v>4</c:v>
                </c:pt>
                <c:pt idx="84">
                  <c:v>4</c:v>
                </c:pt>
                <c:pt idx="85">
                  <c:v>4</c:v>
                </c:pt>
                <c:pt idx="86">
                  <c:v>4</c:v>
                </c:pt>
                <c:pt idx="87">
                  <c:v>4</c:v>
                </c:pt>
                <c:pt idx="88">
                  <c:v>3.5</c:v>
                </c:pt>
                <c:pt idx="89">
                  <c:v>3.5</c:v>
                </c:pt>
                <c:pt idx="90">
                  <c:v>3.5</c:v>
                </c:pt>
                <c:pt idx="91">
                  <c:v>3.5</c:v>
                </c:pt>
                <c:pt idx="92">
                  <c:v>3.5</c:v>
                </c:pt>
                <c:pt idx="93">
                  <c:v>3.5</c:v>
                </c:pt>
                <c:pt idx="94">
                  <c:v>3.5</c:v>
                </c:pt>
                <c:pt idx="95">
                  <c:v>5</c:v>
                </c:pt>
                <c:pt idx="96">
                  <c:v>5</c:v>
                </c:pt>
                <c:pt idx="97">
                  <c:v>5</c:v>
                </c:pt>
                <c:pt idx="98">
                  <c:v>5</c:v>
                </c:pt>
                <c:pt idx="99">
                  <c:v>5</c:v>
                </c:pt>
                <c:pt idx="100">
                  <c:v>5</c:v>
                </c:pt>
                <c:pt idx="101">
                  <c:v>5</c:v>
                </c:pt>
                <c:pt idx="102">
                  <c:v>1.8</c:v>
                </c:pt>
                <c:pt idx="103">
                  <c:v>1.8</c:v>
                </c:pt>
                <c:pt idx="104">
                  <c:v>1.8</c:v>
                </c:pt>
                <c:pt idx="105">
                  <c:v>1.8</c:v>
                </c:pt>
                <c:pt idx="106">
                  <c:v>1.8</c:v>
                </c:pt>
                <c:pt idx="107">
                  <c:v>1.8</c:v>
                </c:pt>
                <c:pt idx="108">
                  <c:v>0</c:v>
                </c:pt>
                <c:pt idx="109">
                  <c:v>0</c:v>
                </c:pt>
                <c:pt idx="110">
                  <c:v>2.5</c:v>
                </c:pt>
                <c:pt idx="111">
                  <c:v>2.5</c:v>
                </c:pt>
                <c:pt idx="112">
                  <c:v>2.5</c:v>
                </c:pt>
                <c:pt idx="113">
                  <c:v>2.5</c:v>
                </c:pt>
                <c:pt idx="114">
                  <c:v>2.5</c:v>
                </c:pt>
                <c:pt idx="115">
                  <c:v>2.5</c:v>
                </c:pt>
                <c:pt idx="116">
                  <c:v>3.2222222222222223</c:v>
                </c:pt>
                <c:pt idx="117">
                  <c:v>3.2222222222222223</c:v>
                </c:pt>
                <c:pt idx="118">
                  <c:v>3.2222222222222223</c:v>
                </c:pt>
                <c:pt idx="119">
                  <c:v>3.2222222222222223</c:v>
                </c:pt>
                <c:pt idx="120">
                  <c:v>3.2222222222222223</c:v>
                </c:pt>
                <c:pt idx="121">
                  <c:v>3.2222222222222223</c:v>
                </c:pt>
                <c:pt idx="122">
                  <c:v>0</c:v>
                </c:pt>
                <c:pt idx="123">
                  <c:v>0</c:v>
                </c:pt>
                <c:pt idx="124">
                  <c:v>1.5</c:v>
                </c:pt>
                <c:pt idx="125">
                  <c:v>1.5</c:v>
                </c:pt>
                <c:pt idx="126">
                  <c:v>1.5</c:v>
                </c:pt>
                <c:pt idx="127">
                  <c:v>1.5</c:v>
                </c:pt>
                <c:pt idx="128">
                  <c:v>1.5</c:v>
                </c:pt>
                <c:pt idx="129">
                  <c:v>1.5</c:v>
                </c:pt>
                <c:pt idx="130">
                  <c:v>3.1428571428571428</c:v>
                </c:pt>
                <c:pt idx="131">
                  <c:v>3.1428571428571428</c:v>
                </c:pt>
                <c:pt idx="132">
                  <c:v>3.1428571428571428</c:v>
                </c:pt>
                <c:pt idx="133">
                  <c:v>3.1428571428571428</c:v>
                </c:pt>
                <c:pt idx="134">
                  <c:v>3.1428571428571428</c:v>
                </c:pt>
                <c:pt idx="135">
                  <c:v>3.1428571428571428</c:v>
                </c:pt>
                <c:pt idx="136">
                  <c:v>3.1428571428571428</c:v>
                </c:pt>
                <c:pt idx="137">
                  <c:v>1</c:v>
                </c:pt>
                <c:pt idx="138">
                  <c:v>1</c:v>
                </c:pt>
                <c:pt idx="139">
                  <c:v>1</c:v>
                </c:pt>
                <c:pt idx="140">
                  <c:v>1</c:v>
                </c:pt>
                <c:pt idx="141">
                  <c:v>1</c:v>
                </c:pt>
                <c:pt idx="142">
                  <c:v>1</c:v>
                </c:pt>
                <c:pt idx="143">
                  <c:v>2.5714285714285716</c:v>
                </c:pt>
                <c:pt idx="144">
                  <c:v>2.5714285714285716</c:v>
                </c:pt>
                <c:pt idx="145">
                  <c:v>2.5714285714285716</c:v>
                </c:pt>
                <c:pt idx="146">
                  <c:v>2.5714285714285716</c:v>
                </c:pt>
                <c:pt idx="147">
                  <c:v>2.5714285714285716</c:v>
                </c:pt>
                <c:pt idx="148">
                  <c:v>2.5714285714285716</c:v>
                </c:pt>
                <c:pt idx="149">
                  <c:v>2.5714285714285716</c:v>
                </c:pt>
                <c:pt idx="150">
                  <c:v>2.5</c:v>
                </c:pt>
                <c:pt idx="151">
                  <c:v>2.5</c:v>
                </c:pt>
                <c:pt idx="152">
                  <c:v>2.5</c:v>
                </c:pt>
                <c:pt idx="153">
                  <c:v>2.5</c:v>
                </c:pt>
                <c:pt idx="154">
                  <c:v>2.5</c:v>
                </c:pt>
                <c:pt idx="155">
                  <c:v>2.5</c:v>
                </c:pt>
                <c:pt idx="156">
                  <c:v>2.5</c:v>
                </c:pt>
                <c:pt idx="157">
                  <c:v>0</c:v>
                </c:pt>
                <c:pt idx="158">
                  <c:v>0</c:v>
                </c:pt>
                <c:pt idx="159">
                  <c:v>3.2</c:v>
                </c:pt>
                <c:pt idx="160">
                  <c:v>3.2</c:v>
                </c:pt>
                <c:pt idx="161">
                  <c:v>3.2</c:v>
                </c:pt>
                <c:pt idx="162">
                  <c:v>3.2</c:v>
                </c:pt>
                <c:pt idx="163">
                  <c:v>3.2</c:v>
                </c:pt>
                <c:pt idx="164">
                  <c:v>3.2</c:v>
                </c:pt>
                <c:pt idx="165">
                  <c:v>3.7142857142857144</c:v>
                </c:pt>
                <c:pt idx="166">
                  <c:v>3.7142857142857144</c:v>
                </c:pt>
                <c:pt idx="167">
                  <c:v>3.7142857142857144</c:v>
                </c:pt>
                <c:pt idx="168">
                  <c:v>3.7142857142857144</c:v>
                </c:pt>
                <c:pt idx="169">
                  <c:v>3.7142857142857144</c:v>
                </c:pt>
                <c:pt idx="170">
                  <c:v>3.7142857142857144</c:v>
                </c:pt>
                <c:pt idx="171">
                  <c:v>3.7142857142857144</c:v>
                </c:pt>
                <c:pt idx="172">
                  <c:v>4.125</c:v>
                </c:pt>
                <c:pt idx="173">
                  <c:v>4.125</c:v>
                </c:pt>
                <c:pt idx="174">
                  <c:v>4.125</c:v>
                </c:pt>
                <c:pt idx="175">
                  <c:v>4.125</c:v>
                </c:pt>
                <c:pt idx="176">
                  <c:v>4.125</c:v>
                </c:pt>
                <c:pt idx="177">
                  <c:v>4.125</c:v>
                </c:pt>
                <c:pt idx="178">
                  <c:v>4.125</c:v>
                </c:pt>
                <c:pt idx="179">
                  <c:v>1</c:v>
                </c:pt>
                <c:pt idx="180">
                  <c:v>1</c:v>
                </c:pt>
                <c:pt idx="181">
                  <c:v>1</c:v>
                </c:pt>
                <c:pt idx="182">
                  <c:v>1</c:v>
                </c:pt>
                <c:pt idx="183">
                  <c:v>1</c:v>
                </c:pt>
                <c:pt idx="184">
                  <c:v>1</c:v>
                </c:pt>
                <c:pt idx="185">
                  <c:v>1</c:v>
                </c:pt>
                <c:pt idx="186">
                  <c:v>4</c:v>
                </c:pt>
                <c:pt idx="187">
                  <c:v>4</c:v>
                </c:pt>
                <c:pt idx="188">
                  <c:v>4</c:v>
                </c:pt>
                <c:pt idx="189">
                  <c:v>4</c:v>
                </c:pt>
                <c:pt idx="190">
                  <c:v>4</c:v>
                </c:pt>
                <c:pt idx="191">
                  <c:v>4</c:v>
                </c:pt>
                <c:pt idx="192">
                  <c:v>4</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1</c:v>
                </c:pt>
                <c:pt idx="208">
                  <c:v>1</c:v>
                </c:pt>
                <c:pt idx="209">
                  <c:v>1</c:v>
                </c:pt>
                <c:pt idx="210">
                  <c:v>1</c:v>
                </c:pt>
                <c:pt idx="211">
                  <c:v>1</c:v>
                </c:pt>
                <c:pt idx="212">
                  <c:v>1</c:v>
                </c:pt>
                <c:pt idx="213">
                  <c:v>1</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1-EB26-423A-9C0E-D297D353C941}"/>
            </c:ext>
          </c:extLst>
        </c:ser>
        <c:ser>
          <c:idx val="2"/>
          <c:order val="2"/>
          <c:tx>
            <c:strRef>
              <c:f>Alkmaar!$D$1</c:f>
              <c:strCache>
                <c:ptCount val="1"/>
                <c:pt idx="0">
                  <c:v>Process</c:v>
                </c:pt>
              </c:strCache>
            </c:strRef>
          </c:tx>
          <c:spPr>
            <a:solidFill>
              <a:schemeClr val="accent3"/>
            </a:solidFill>
            <a:ln w="25400">
              <a:noFill/>
            </a:ln>
            <a:effectLst/>
          </c:spPr>
          <c:val>
            <c:numRef>
              <c:f>Alkmaar!$D$2:$D$361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2.3333333333333335</c:v>
                </c:pt>
                <c:pt idx="217">
                  <c:v>2.3333333333333335</c:v>
                </c:pt>
                <c:pt idx="218">
                  <c:v>2.3333333333333335</c:v>
                </c:pt>
                <c:pt idx="219">
                  <c:v>2.3333333333333335</c:v>
                </c:pt>
                <c:pt idx="220">
                  <c:v>2.3333333333333335</c:v>
                </c:pt>
                <c:pt idx="221">
                  <c:v>2.3333333333333335</c:v>
                </c:pt>
                <c:pt idx="222">
                  <c:v>2.3333333333333335</c:v>
                </c:pt>
                <c:pt idx="223">
                  <c:v>2.3333333333333335</c:v>
                </c:pt>
                <c:pt idx="224">
                  <c:v>0</c:v>
                </c:pt>
                <c:pt idx="225">
                  <c:v>3</c:v>
                </c:pt>
                <c:pt idx="226">
                  <c:v>3</c:v>
                </c:pt>
                <c:pt idx="227">
                  <c:v>3</c:v>
                </c:pt>
                <c:pt idx="228">
                  <c:v>3</c:v>
                </c:pt>
                <c:pt idx="229">
                  <c:v>3</c:v>
                </c:pt>
                <c:pt idx="230">
                  <c:v>3</c:v>
                </c:pt>
                <c:pt idx="231">
                  <c:v>3</c:v>
                </c:pt>
                <c:pt idx="232">
                  <c:v>3</c:v>
                </c:pt>
                <c:pt idx="233">
                  <c:v>0</c:v>
                </c:pt>
                <c:pt idx="234">
                  <c:v>5</c:v>
                </c:pt>
                <c:pt idx="235">
                  <c:v>5</c:v>
                </c:pt>
                <c:pt idx="236">
                  <c:v>5</c:v>
                </c:pt>
                <c:pt idx="237">
                  <c:v>5</c:v>
                </c:pt>
                <c:pt idx="238">
                  <c:v>5</c:v>
                </c:pt>
                <c:pt idx="239">
                  <c:v>5</c:v>
                </c:pt>
                <c:pt idx="240">
                  <c:v>0</c:v>
                </c:pt>
                <c:pt idx="241">
                  <c:v>5</c:v>
                </c:pt>
                <c:pt idx="242">
                  <c:v>5</c:v>
                </c:pt>
                <c:pt idx="243">
                  <c:v>5</c:v>
                </c:pt>
                <c:pt idx="244">
                  <c:v>5</c:v>
                </c:pt>
                <c:pt idx="245">
                  <c:v>5</c:v>
                </c:pt>
                <c:pt idx="246">
                  <c:v>5</c:v>
                </c:pt>
                <c:pt idx="247">
                  <c:v>0</c:v>
                </c:pt>
                <c:pt idx="248">
                  <c:v>3</c:v>
                </c:pt>
                <c:pt idx="249">
                  <c:v>3</c:v>
                </c:pt>
                <c:pt idx="250">
                  <c:v>3</c:v>
                </c:pt>
                <c:pt idx="251">
                  <c:v>3</c:v>
                </c:pt>
                <c:pt idx="252">
                  <c:v>3</c:v>
                </c:pt>
                <c:pt idx="253">
                  <c:v>3</c:v>
                </c:pt>
                <c:pt idx="254">
                  <c:v>0</c:v>
                </c:pt>
                <c:pt idx="255">
                  <c:v>4</c:v>
                </c:pt>
                <c:pt idx="256">
                  <c:v>4</c:v>
                </c:pt>
                <c:pt idx="257">
                  <c:v>4</c:v>
                </c:pt>
                <c:pt idx="258">
                  <c:v>4</c:v>
                </c:pt>
                <c:pt idx="259">
                  <c:v>4</c:v>
                </c:pt>
                <c:pt idx="260">
                  <c:v>4</c:v>
                </c:pt>
                <c:pt idx="261">
                  <c:v>0</c:v>
                </c:pt>
                <c:pt idx="262">
                  <c:v>3.5</c:v>
                </c:pt>
                <c:pt idx="263">
                  <c:v>3.5</c:v>
                </c:pt>
                <c:pt idx="264">
                  <c:v>3.5</c:v>
                </c:pt>
                <c:pt idx="265">
                  <c:v>3.5</c:v>
                </c:pt>
                <c:pt idx="266">
                  <c:v>3.5</c:v>
                </c:pt>
                <c:pt idx="267">
                  <c:v>3.5</c:v>
                </c:pt>
                <c:pt idx="268">
                  <c:v>0</c:v>
                </c:pt>
                <c:pt idx="269">
                  <c:v>4.5</c:v>
                </c:pt>
                <c:pt idx="270">
                  <c:v>4.5</c:v>
                </c:pt>
                <c:pt idx="271">
                  <c:v>4.5</c:v>
                </c:pt>
                <c:pt idx="272">
                  <c:v>4.5</c:v>
                </c:pt>
                <c:pt idx="273">
                  <c:v>4.5</c:v>
                </c:pt>
                <c:pt idx="274">
                  <c:v>4.5</c:v>
                </c:pt>
                <c:pt idx="275">
                  <c:v>4.5</c:v>
                </c:pt>
                <c:pt idx="276">
                  <c:v>2.3333333333333335</c:v>
                </c:pt>
                <c:pt idx="277">
                  <c:v>2.3333333333333335</c:v>
                </c:pt>
                <c:pt idx="278">
                  <c:v>2.3333333333333335</c:v>
                </c:pt>
                <c:pt idx="279">
                  <c:v>2.3333333333333335</c:v>
                </c:pt>
                <c:pt idx="280">
                  <c:v>2.3333333333333335</c:v>
                </c:pt>
                <c:pt idx="281">
                  <c:v>2.3333333333333335</c:v>
                </c:pt>
                <c:pt idx="282">
                  <c:v>2.3333333333333335</c:v>
                </c:pt>
                <c:pt idx="283">
                  <c:v>0</c:v>
                </c:pt>
                <c:pt idx="284">
                  <c:v>2.5</c:v>
                </c:pt>
                <c:pt idx="285">
                  <c:v>2.5</c:v>
                </c:pt>
                <c:pt idx="286">
                  <c:v>2.5</c:v>
                </c:pt>
                <c:pt idx="287">
                  <c:v>2.5</c:v>
                </c:pt>
                <c:pt idx="288">
                  <c:v>2.5</c:v>
                </c:pt>
                <c:pt idx="289">
                  <c:v>2.5</c:v>
                </c:pt>
                <c:pt idx="290">
                  <c:v>2.5</c:v>
                </c:pt>
                <c:pt idx="291">
                  <c:v>4.333333333333333</c:v>
                </c:pt>
                <c:pt idx="292">
                  <c:v>4.333333333333333</c:v>
                </c:pt>
                <c:pt idx="293">
                  <c:v>4.333333333333333</c:v>
                </c:pt>
                <c:pt idx="294">
                  <c:v>4.333333333333333</c:v>
                </c:pt>
                <c:pt idx="295">
                  <c:v>4.333333333333333</c:v>
                </c:pt>
                <c:pt idx="296">
                  <c:v>4.333333333333333</c:v>
                </c:pt>
                <c:pt idx="297">
                  <c:v>4.333333333333333</c:v>
                </c:pt>
                <c:pt idx="298">
                  <c:v>3.2</c:v>
                </c:pt>
                <c:pt idx="299">
                  <c:v>3.2</c:v>
                </c:pt>
                <c:pt idx="300">
                  <c:v>3.2</c:v>
                </c:pt>
                <c:pt idx="301">
                  <c:v>3.2</c:v>
                </c:pt>
                <c:pt idx="302">
                  <c:v>3.2</c:v>
                </c:pt>
                <c:pt idx="303">
                  <c:v>3.2</c:v>
                </c:pt>
                <c:pt idx="304">
                  <c:v>3.2</c:v>
                </c:pt>
                <c:pt idx="305">
                  <c:v>2.1666666666666665</c:v>
                </c:pt>
                <c:pt idx="306">
                  <c:v>2.1666666666666665</c:v>
                </c:pt>
                <c:pt idx="307">
                  <c:v>2.1666666666666665</c:v>
                </c:pt>
                <c:pt idx="308">
                  <c:v>2.1666666666666665</c:v>
                </c:pt>
                <c:pt idx="309">
                  <c:v>2.1666666666666665</c:v>
                </c:pt>
                <c:pt idx="310">
                  <c:v>2.1666666666666665</c:v>
                </c:pt>
                <c:pt idx="311">
                  <c:v>2.1666666666666665</c:v>
                </c:pt>
                <c:pt idx="312">
                  <c:v>0</c:v>
                </c:pt>
                <c:pt idx="313">
                  <c:v>3</c:v>
                </c:pt>
                <c:pt idx="314">
                  <c:v>3</c:v>
                </c:pt>
                <c:pt idx="315">
                  <c:v>3</c:v>
                </c:pt>
                <c:pt idx="316">
                  <c:v>3</c:v>
                </c:pt>
                <c:pt idx="317">
                  <c:v>3</c:v>
                </c:pt>
                <c:pt idx="318">
                  <c:v>3</c:v>
                </c:pt>
                <c:pt idx="319">
                  <c:v>0</c:v>
                </c:pt>
                <c:pt idx="320">
                  <c:v>3.6</c:v>
                </c:pt>
                <c:pt idx="321">
                  <c:v>3.6</c:v>
                </c:pt>
                <c:pt idx="322">
                  <c:v>3.6</c:v>
                </c:pt>
                <c:pt idx="323">
                  <c:v>3.6</c:v>
                </c:pt>
                <c:pt idx="324">
                  <c:v>3.6</c:v>
                </c:pt>
                <c:pt idx="325">
                  <c:v>3.6</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extLst>
            <c:ext xmlns:c16="http://schemas.microsoft.com/office/drawing/2014/chart" uri="{C3380CC4-5D6E-409C-BE32-E72D297353CC}">
              <c16:uniqueId val="{00000002-EB26-423A-9C0E-D297D353C941}"/>
            </c:ext>
          </c:extLst>
        </c:ser>
        <c:ser>
          <c:idx val="3"/>
          <c:order val="3"/>
          <c:tx>
            <c:strRef>
              <c:f>Alkmaar!$E$1</c:f>
              <c:strCache>
                <c:ptCount val="1"/>
                <c:pt idx="0">
                  <c:v>Outcomes &amp; Control</c:v>
                </c:pt>
              </c:strCache>
            </c:strRef>
          </c:tx>
          <c:spPr>
            <a:solidFill>
              <a:schemeClr val="accent4"/>
            </a:solidFill>
            <a:ln w="25400">
              <a:noFill/>
            </a:ln>
            <a:effectLst/>
          </c:spPr>
          <c:val>
            <c:numRef>
              <c:f>Alkmaar!$E$2:$E$361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2.8</c:v>
                </c:pt>
                <c:pt idx="329">
                  <c:v>2.8</c:v>
                </c:pt>
                <c:pt idx="330">
                  <c:v>2.8</c:v>
                </c:pt>
                <c:pt idx="331">
                  <c:v>2.8</c:v>
                </c:pt>
                <c:pt idx="332">
                  <c:v>2.8</c:v>
                </c:pt>
                <c:pt idx="333">
                  <c:v>2.8</c:v>
                </c:pt>
                <c:pt idx="334">
                  <c:v>2.8</c:v>
                </c:pt>
                <c:pt idx="335">
                  <c:v>0</c:v>
                </c:pt>
                <c:pt idx="336">
                  <c:v>3.3333333333333335</c:v>
                </c:pt>
                <c:pt idx="337">
                  <c:v>3.3333333333333335</c:v>
                </c:pt>
                <c:pt idx="338">
                  <c:v>3.3333333333333335</c:v>
                </c:pt>
                <c:pt idx="339">
                  <c:v>3.3333333333333335</c:v>
                </c:pt>
                <c:pt idx="340">
                  <c:v>3.3333333333333335</c:v>
                </c:pt>
                <c:pt idx="341">
                  <c:v>3.3333333333333335</c:v>
                </c:pt>
                <c:pt idx="342">
                  <c:v>3.3333333333333335</c:v>
                </c:pt>
                <c:pt idx="343">
                  <c:v>0</c:v>
                </c:pt>
                <c:pt idx="344">
                  <c:v>3.5</c:v>
                </c:pt>
                <c:pt idx="345">
                  <c:v>3.5</c:v>
                </c:pt>
                <c:pt idx="346">
                  <c:v>3.5</c:v>
                </c:pt>
                <c:pt idx="347">
                  <c:v>3.5</c:v>
                </c:pt>
                <c:pt idx="348">
                  <c:v>3.5</c:v>
                </c:pt>
                <c:pt idx="349">
                  <c:v>3.5</c:v>
                </c:pt>
                <c:pt idx="350">
                  <c:v>3.5</c:v>
                </c:pt>
                <c:pt idx="351">
                  <c:v>0</c:v>
                </c:pt>
                <c:pt idx="352">
                  <c:v>2</c:v>
                </c:pt>
                <c:pt idx="353">
                  <c:v>2</c:v>
                </c:pt>
                <c:pt idx="354">
                  <c:v>2</c:v>
                </c:pt>
                <c:pt idx="355">
                  <c:v>2</c:v>
                </c:pt>
                <c:pt idx="356">
                  <c:v>2</c:v>
                </c:pt>
                <c:pt idx="357">
                  <c:v>2</c:v>
                </c:pt>
                <c:pt idx="358">
                  <c:v>2</c:v>
                </c:pt>
                <c:pt idx="359">
                  <c:v>0</c:v>
                </c:pt>
              </c:numCache>
            </c:numRef>
          </c:val>
          <c:extLst>
            <c:ext xmlns:c16="http://schemas.microsoft.com/office/drawing/2014/chart" uri="{C3380CC4-5D6E-409C-BE32-E72D297353CC}">
              <c16:uniqueId val="{00000003-EB26-423A-9C0E-D297D353C941}"/>
            </c:ext>
          </c:extLst>
        </c:ser>
        <c:ser>
          <c:idx val="4"/>
          <c:order val="4"/>
          <c:tx>
            <c:strRef>
              <c:f>Alkmaar!$F$1</c:f>
              <c:strCache>
                <c:ptCount val="1"/>
                <c:pt idx="0">
                  <c:v>Averages </c:v>
                </c:pt>
              </c:strCache>
            </c:strRef>
          </c:tx>
          <c:spPr>
            <a:noFill/>
            <a:ln w="19050">
              <a:solidFill>
                <a:schemeClr val="tx1"/>
              </a:solidFill>
            </a:ln>
            <a:effectLst/>
          </c:spPr>
          <c:val>
            <c:numRef>
              <c:f>Alkmaar!$F$2:$F$361</c:f>
              <c:numCache>
                <c:formatCode>General</c:formatCode>
                <c:ptCount val="360"/>
                <c:pt idx="0">
                  <c:v>3.6418650793650795</c:v>
                </c:pt>
                <c:pt idx="1">
                  <c:v>3.6418650793650795</c:v>
                </c:pt>
                <c:pt idx="2">
                  <c:v>3.6418650793650795</c:v>
                </c:pt>
                <c:pt idx="3">
                  <c:v>3.6418650793650795</c:v>
                </c:pt>
                <c:pt idx="4">
                  <c:v>3.6418650793650795</c:v>
                </c:pt>
                <c:pt idx="5">
                  <c:v>3.6418650793650795</c:v>
                </c:pt>
                <c:pt idx="6">
                  <c:v>3.6418650793650795</c:v>
                </c:pt>
                <c:pt idx="7">
                  <c:v>3.6418650793650795</c:v>
                </c:pt>
                <c:pt idx="8">
                  <c:v>3.6418650793650795</c:v>
                </c:pt>
                <c:pt idx="9">
                  <c:v>3.6418650793650795</c:v>
                </c:pt>
                <c:pt idx="10">
                  <c:v>3.6418650793650795</c:v>
                </c:pt>
                <c:pt idx="11">
                  <c:v>3.6418650793650795</c:v>
                </c:pt>
                <c:pt idx="12">
                  <c:v>3.6418650793650795</c:v>
                </c:pt>
                <c:pt idx="13">
                  <c:v>3.6418650793650795</c:v>
                </c:pt>
                <c:pt idx="14">
                  <c:v>3.6418650793650795</c:v>
                </c:pt>
                <c:pt idx="15">
                  <c:v>3.6418650793650795</c:v>
                </c:pt>
                <c:pt idx="16">
                  <c:v>3.6418650793650795</c:v>
                </c:pt>
                <c:pt idx="17">
                  <c:v>3.6418650793650795</c:v>
                </c:pt>
                <c:pt idx="18">
                  <c:v>3.6418650793650795</c:v>
                </c:pt>
                <c:pt idx="19">
                  <c:v>3.6418650793650795</c:v>
                </c:pt>
                <c:pt idx="20">
                  <c:v>3.6418650793650795</c:v>
                </c:pt>
                <c:pt idx="21">
                  <c:v>3.6418650793650795</c:v>
                </c:pt>
                <c:pt idx="22">
                  <c:v>3.6418650793650795</c:v>
                </c:pt>
                <c:pt idx="23">
                  <c:v>3.6418650793650795</c:v>
                </c:pt>
                <c:pt idx="24">
                  <c:v>3.6418650793650795</c:v>
                </c:pt>
                <c:pt idx="25">
                  <c:v>3.6418650793650795</c:v>
                </c:pt>
                <c:pt idx="26">
                  <c:v>3.6418650793650795</c:v>
                </c:pt>
                <c:pt idx="27">
                  <c:v>2.9500070861678003</c:v>
                </c:pt>
                <c:pt idx="28">
                  <c:v>2.9500070861678003</c:v>
                </c:pt>
                <c:pt idx="29">
                  <c:v>2.9500070861678003</c:v>
                </c:pt>
                <c:pt idx="30">
                  <c:v>2.9500070861678003</c:v>
                </c:pt>
                <c:pt idx="31">
                  <c:v>2.9500070861678003</c:v>
                </c:pt>
                <c:pt idx="32">
                  <c:v>2.9500070861678003</c:v>
                </c:pt>
                <c:pt idx="33">
                  <c:v>2.9500070861678003</c:v>
                </c:pt>
                <c:pt idx="34">
                  <c:v>2.9500070861678003</c:v>
                </c:pt>
                <c:pt idx="35">
                  <c:v>2.9500070861678003</c:v>
                </c:pt>
                <c:pt idx="36">
                  <c:v>2.9500070861678003</c:v>
                </c:pt>
                <c:pt idx="37">
                  <c:v>2.9500070861678003</c:v>
                </c:pt>
                <c:pt idx="38">
                  <c:v>2.9500070861678003</c:v>
                </c:pt>
                <c:pt idx="39">
                  <c:v>2.9500070861678003</c:v>
                </c:pt>
                <c:pt idx="40">
                  <c:v>2.9500070861678003</c:v>
                </c:pt>
                <c:pt idx="41">
                  <c:v>2.9500070861678003</c:v>
                </c:pt>
                <c:pt idx="42">
                  <c:v>2.9500070861678003</c:v>
                </c:pt>
                <c:pt idx="43">
                  <c:v>2.9500070861678003</c:v>
                </c:pt>
                <c:pt idx="44">
                  <c:v>2.9500070861678003</c:v>
                </c:pt>
                <c:pt idx="45">
                  <c:v>2.9500070861678003</c:v>
                </c:pt>
                <c:pt idx="46">
                  <c:v>2.9500070861678003</c:v>
                </c:pt>
                <c:pt idx="47">
                  <c:v>2.9500070861678003</c:v>
                </c:pt>
                <c:pt idx="48">
                  <c:v>2.9500070861678003</c:v>
                </c:pt>
                <c:pt idx="49">
                  <c:v>2.9500070861678003</c:v>
                </c:pt>
                <c:pt idx="50">
                  <c:v>2.9500070861678003</c:v>
                </c:pt>
                <c:pt idx="51">
                  <c:v>2.9500070861678003</c:v>
                </c:pt>
                <c:pt idx="52">
                  <c:v>2.9500070861678003</c:v>
                </c:pt>
                <c:pt idx="53">
                  <c:v>2.9500070861678003</c:v>
                </c:pt>
                <c:pt idx="54">
                  <c:v>2.9500070861678003</c:v>
                </c:pt>
                <c:pt idx="55">
                  <c:v>2.9500070861678003</c:v>
                </c:pt>
                <c:pt idx="56">
                  <c:v>2.9500070861678003</c:v>
                </c:pt>
                <c:pt idx="57">
                  <c:v>2.9500070861678003</c:v>
                </c:pt>
                <c:pt idx="58">
                  <c:v>2.9500070861678003</c:v>
                </c:pt>
                <c:pt idx="59">
                  <c:v>2.9500070861678003</c:v>
                </c:pt>
                <c:pt idx="60">
                  <c:v>2.9500070861678003</c:v>
                </c:pt>
                <c:pt idx="61">
                  <c:v>2.9500070861678003</c:v>
                </c:pt>
                <c:pt idx="62">
                  <c:v>2.9500070861678003</c:v>
                </c:pt>
                <c:pt idx="63">
                  <c:v>2.9500070861678003</c:v>
                </c:pt>
                <c:pt idx="64">
                  <c:v>2.9500070861678003</c:v>
                </c:pt>
                <c:pt idx="65">
                  <c:v>2.9500070861678003</c:v>
                </c:pt>
                <c:pt idx="66">
                  <c:v>2.9500070861678003</c:v>
                </c:pt>
                <c:pt idx="67">
                  <c:v>2.9500070861678003</c:v>
                </c:pt>
                <c:pt idx="68">
                  <c:v>2.9500070861678003</c:v>
                </c:pt>
                <c:pt idx="69">
                  <c:v>2.9500070861678003</c:v>
                </c:pt>
                <c:pt idx="70">
                  <c:v>2.9500070861678003</c:v>
                </c:pt>
                <c:pt idx="71">
                  <c:v>2.9500070861678003</c:v>
                </c:pt>
                <c:pt idx="72">
                  <c:v>2.9500070861678003</c:v>
                </c:pt>
                <c:pt idx="73">
                  <c:v>2.9500070861678003</c:v>
                </c:pt>
                <c:pt idx="74">
                  <c:v>2.9500070861678003</c:v>
                </c:pt>
                <c:pt idx="75">
                  <c:v>2.9500070861678003</c:v>
                </c:pt>
                <c:pt idx="76">
                  <c:v>2.9500070861678003</c:v>
                </c:pt>
                <c:pt idx="77">
                  <c:v>2.9500070861678003</c:v>
                </c:pt>
                <c:pt idx="78">
                  <c:v>2.9500070861678003</c:v>
                </c:pt>
                <c:pt idx="79">
                  <c:v>2.9500070861678003</c:v>
                </c:pt>
                <c:pt idx="80">
                  <c:v>2.9500070861678003</c:v>
                </c:pt>
                <c:pt idx="81">
                  <c:v>2.9500070861678003</c:v>
                </c:pt>
                <c:pt idx="82">
                  <c:v>2.9500070861678003</c:v>
                </c:pt>
                <c:pt idx="83">
                  <c:v>2.9500070861678003</c:v>
                </c:pt>
                <c:pt idx="84">
                  <c:v>2.9500070861678003</c:v>
                </c:pt>
                <c:pt idx="85">
                  <c:v>2.9500070861678003</c:v>
                </c:pt>
                <c:pt idx="86">
                  <c:v>2.9500070861678003</c:v>
                </c:pt>
                <c:pt idx="87">
                  <c:v>2.9500070861678003</c:v>
                </c:pt>
                <c:pt idx="88">
                  <c:v>2.9500070861678003</c:v>
                </c:pt>
                <c:pt idx="89">
                  <c:v>2.9500070861678003</c:v>
                </c:pt>
                <c:pt idx="90">
                  <c:v>2.9500070861678003</c:v>
                </c:pt>
                <c:pt idx="91">
                  <c:v>2.9500070861678003</c:v>
                </c:pt>
                <c:pt idx="92">
                  <c:v>2.9500070861678003</c:v>
                </c:pt>
                <c:pt idx="93">
                  <c:v>2.9500070861678003</c:v>
                </c:pt>
                <c:pt idx="94">
                  <c:v>2.9500070861678003</c:v>
                </c:pt>
                <c:pt idx="95">
                  <c:v>2.9500070861678003</c:v>
                </c:pt>
                <c:pt idx="96">
                  <c:v>2.9500070861678003</c:v>
                </c:pt>
                <c:pt idx="97">
                  <c:v>2.9500070861678003</c:v>
                </c:pt>
                <c:pt idx="98">
                  <c:v>2.9500070861678003</c:v>
                </c:pt>
                <c:pt idx="99">
                  <c:v>2.9500070861678003</c:v>
                </c:pt>
                <c:pt idx="100">
                  <c:v>2.9500070861678003</c:v>
                </c:pt>
                <c:pt idx="101">
                  <c:v>2.9500070861678003</c:v>
                </c:pt>
                <c:pt idx="102">
                  <c:v>2.9500070861678003</c:v>
                </c:pt>
                <c:pt idx="103">
                  <c:v>2.9500070861678003</c:v>
                </c:pt>
                <c:pt idx="104">
                  <c:v>2.9500070861678003</c:v>
                </c:pt>
                <c:pt idx="105">
                  <c:v>2.9500070861678003</c:v>
                </c:pt>
                <c:pt idx="106">
                  <c:v>2.9500070861678003</c:v>
                </c:pt>
                <c:pt idx="107">
                  <c:v>2.9500070861678003</c:v>
                </c:pt>
                <c:pt idx="108">
                  <c:v>2.9500070861678003</c:v>
                </c:pt>
                <c:pt idx="109">
                  <c:v>2.9500070861678003</c:v>
                </c:pt>
                <c:pt idx="110">
                  <c:v>2.9500070861678003</c:v>
                </c:pt>
                <c:pt idx="111">
                  <c:v>2.9500070861678003</c:v>
                </c:pt>
                <c:pt idx="112">
                  <c:v>2.9500070861678003</c:v>
                </c:pt>
                <c:pt idx="113">
                  <c:v>2.9500070861678003</c:v>
                </c:pt>
                <c:pt idx="114">
                  <c:v>2.9500070861678003</c:v>
                </c:pt>
                <c:pt idx="115">
                  <c:v>2.9500070861678003</c:v>
                </c:pt>
                <c:pt idx="116">
                  <c:v>2.9500070861678003</c:v>
                </c:pt>
                <c:pt idx="117">
                  <c:v>2.9500070861678003</c:v>
                </c:pt>
                <c:pt idx="118">
                  <c:v>2.9500070861678003</c:v>
                </c:pt>
                <c:pt idx="119">
                  <c:v>2.9500070861678003</c:v>
                </c:pt>
                <c:pt idx="120">
                  <c:v>2.9500070861678003</c:v>
                </c:pt>
                <c:pt idx="121">
                  <c:v>2.9500070861678003</c:v>
                </c:pt>
                <c:pt idx="122">
                  <c:v>2.9500070861678003</c:v>
                </c:pt>
                <c:pt idx="123">
                  <c:v>2.9500070861678003</c:v>
                </c:pt>
                <c:pt idx="124">
                  <c:v>2.9500070861678003</c:v>
                </c:pt>
                <c:pt idx="125">
                  <c:v>2.9500070861678003</c:v>
                </c:pt>
                <c:pt idx="126">
                  <c:v>2.9500070861678003</c:v>
                </c:pt>
                <c:pt idx="127">
                  <c:v>2.9500070861678003</c:v>
                </c:pt>
                <c:pt idx="128">
                  <c:v>2.9500070861678003</c:v>
                </c:pt>
                <c:pt idx="129">
                  <c:v>2.9500070861678003</c:v>
                </c:pt>
                <c:pt idx="130">
                  <c:v>2.9500070861678003</c:v>
                </c:pt>
                <c:pt idx="131">
                  <c:v>2.9500070861678003</c:v>
                </c:pt>
                <c:pt idx="132">
                  <c:v>2.9500070861678003</c:v>
                </c:pt>
                <c:pt idx="133">
                  <c:v>2.9500070861678003</c:v>
                </c:pt>
                <c:pt idx="134">
                  <c:v>2.9500070861678003</c:v>
                </c:pt>
                <c:pt idx="135">
                  <c:v>2.9500070861678003</c:v>
                </c:pt>
                <c:pt idx="136">
                  <c:v>2.9500070861678003</c:v>
                </c:pt>
                <c:pt idx="137">
                  <c:v>2.9500070861678003</c:v>
                </c:pt>
                <c:pt idx="138">
                  <c:v>2.9500070861678003</c:v>
                </c:pt>
                <c:pt idx="139">
                  <c:v>2.9500070861678003</c:v>
                </c:pt>
                <c:pt idx="140">
                  <c:v>2.9500070861678003</c:v>
                </c:pt>
                <c:pt idx="141">
                  <c:v>2.9500070861678003</c:v>
                </c:pt>
                <c:pt idx="142">
                  <c:v>2.9500070861678003</c:v>
                </c:pt>
                <c:pt idx="143">
                  <c:v>2.9500070861678003</c:v>
                </c:pt>
                <c:pt idx="144">
                  <c:v>2.9500070861678003</c:v>
                </c:pt>
                <c:pt idx="145">
                  <c:v>2.9500070861678003</c:v>
                </c:pt>
                <c:pt idx="146">
                  <c:v>2.9500070861678003</c:v>
                </c:pt>
                <c:pt idx="147">
                  <c:v>2.9500070861678003</c:v>
                </c:pt>
                <c:pt idx="148">
                  <c:v>2.9500070861678003</c:v>
                </c:pt>
                <c:pt idx="149">
                  <c:v>2.9500070861678003</c:v>
                </c:pt>
                <c:pt idx="150">
                  <c:v>2.9500070861678003</c:v>
                </c:pt>
                <c:pt idx="151">
                  <c:v>2.9500070861678003</c:v>
                </c:pt>
                <c:pt idx="152">
                  <c:v>2.9500070861678003</c:v>
                </c:pt>
                <c:pt idx="153">
                  <c:v>2.9500070861678003</c:v>
                </c:pt>
                <c:pt idx="154">
                  <c:v>2.9500070861678003</c:v>
                </c:pt>
                <c:pt idx="155">
                  <c:v>2.9500070861678003</c:v>
                </c:pt>
                <c:pt idx="156">
                  <c:v>2.9500070861678003</c:v>
                </c:pt>
                <c:pt idx="157">
                  <c:v>2.9500070861678003</c:v>
                </c:pt>
                <c:pt idx="158">
                  <c:v>2.9500070861678003</c:v>
                </c:pt>
                <c:pt idx="159">
                  <c:v>2.9500070861678003</c:v>
                </c:pt>
                <c:pt idx="160">
                  <c:v>2.9500070861678003</c:v>
                </c:pt>
                <c:pt idx="161">
                  <c:v>2.9500070861678003</c:v>
                </c:pt>
                <c:pt idx="162">
                  <c:v>2.9500070861678003</c:v>
                </c:pt>
                <c:pt idx="163">
                  <c:v>2.9500070861678003</c:v>
                </c:pt>
                <c:pt idx="164">
                  <c:v>2.9500070861678003</c:v>
                </c:pt>
                <c:pt idx="165">
                  <c:v>2.9500070861678003</c:v>
                </c:pt>
                <c:pt idx="166">
                  <c:v>2.9500070861678003</c:v>
                </c:pt>
                <c:pt idx="167">
                  <c:v>2.9500070861678003</c:v>
                </c:pt>
                <c:pt idx="168">
                  <c:v>2.9500070861678003</c:v>
                </c:pt>
                <c:pt idx="169">
                  <c:v>2.9500070861678003</c:v>
                </c:pt>
                <c:pt idx="170">
                  <c:v>2.9500070861678003</c:v>
                </c:pt>
                <c:pt idx="171">
                  <c:v>2.9500070861678003</c:v>
                </c:pt>
                <c:pt idx="172">
                  <c:v>2.9500070861678003</c:v>
                </c:pt>
                <c:pt idx="173">
                  <c:v>2.9500070861678003</c:v>
                </c:pt>
                <c:pt idx="174">
                  <c:v>2.9500070861678003</c:v>
                </c:pt>
                <c:pt idx="175">
                  <c:v>2.9500070861678003</c:v>
                </c:pt>
                <c:pt idx="176">
                  <c:v>2.9500070861678003</c:v>
                </c:pt>
                <c:pt idx="177">
                  <c:v>2.9500070861678003</c:v>
                </c:pt>
                <c:pt idx="178">
                  <c:v>2.9500070861678003</c:v>
                </c:pt>
                <c:pt idx="179">
                  <c:v>2.9500070861678003</c:v>
                </c:pt>
                <c:pt idx="180">
                  <c:v>2.9500070861678003</c:v>
                </c:pt>
                <c:pt idx="181">
                  <c:v>2.9500070861678003</c:v>
                </c:pt>
                <c:pt idx="182">
                  <c:v>2.9500070861678003</c:v>
                </c:pt>
                <c:pt idx="183">
                  <c:v>2.9500070861678003</c:v>
                </c:pt>
                <c:pt idx="184">
                  <c:v>2.9500070861678003</c:v>
                </c:pt>
                <c:pt idx="185">
                  <c:v>2.9500070861678003</c:v>
                </c:pt>
                <c:pt idx="186">
                  <c:v>2.9500070861678003</c:v>
                </c:pt>
                <c:pt idx="187">
                  <c:v>2.9500070861678003</c:v>
                </c:pt>
                <c:pt idx="188">
                  <c:v>2.9500070861678003</c:v>
                </c:pt>
                <c:pt idx="189">
                  <c:v>2.9500070861678003</c:v>
                </c:pt>
                <c:pt idx="190">
                  <c:v>2.9500070861678003</c:v>
                </c:pt>
                <c:pt idx="191">
                  <c:v>2.9500070861678003</c:v>
                </c:pt>
                <c:pt idx="192">
                  <c:v>2.9500070861678003</c:v>
                </c:pt>
                <c:pt idx="193">
                  <c:v>2.9500070861678003</c:v>
                </c:pt>
                <c:pt idx="194">
                  <c:v>2.9500070861678003</c:v>
                </c:pt>
                <c:pt idx="195">
                  <c:v>2.9500070861678003</c:v>
                </c:pt>
                <c:pt idx="196">
                  <c:v>2.9500070861678003</c:v>
                </c:pt>
                <c:pt idx="197">
                  <c:v>2.9500070861678003</c:v>
                </c:pt>
                <c:pt idx="198">
                  <c:v>2.9500070861678003</c:v>
                </c:pt>
                <c:pt idx="199">
                  <c:v>2.9500070861678003</c:v>
                </c:pt>
                <c:pt idx="200">
                  <c:v>2.9500070861678003</c:v>
                </c:pt>
                <c:pt idx="201">
                  <c:v>2.9500070861678003</c:v>
                </c:pt>
                <c:pt idx="202">
                  <c:v>2.9500070861678003</c:v>
                </c:pt>
                <c:pt idx="203">
                  <c:v>2.9500070861678003</c:v>
                </c:pt>
                <c:pt idx="204">
                  <c:v>2.9500070861678003</c:v>
                </c:pt>
                <c:pt idx="205">
                  <c:v>2.9500070861678003</c:v>
                </c:pt>
                <c:pt idx="206">
                  <c:v>2.9500070861678003</c:v>
                </c:pt>
                <c:pt idx="207">
                  <c:v>2.9500070861678003</c:v>
                </c:pt>
                <c:pt idx="208">
                  <c:v>2.9500070861678003</c:v>
                </c:pt>
                <c:pt idx="209">
                  <c:v>2.9500070861678003</c:v>
                </c:pt>
                <c:pt idx="210">
                  <c:v>2.9500070861678003</c:v>
                </c:pt>
                <c:pt idx="211">
                  <c:v>2.9500070861678003</c:v>
                </c:pt>
                <c:pt idx="212">
                  <c:v>2.9500070861678003</c:v>
                </c:pt>
                <c:pt idx="213">
                  <c:v>2.9500070861678003</c:v>
                </c:pt>
                <c:pt idx="214">
                  <c:v>2.9500070861678003</c:v>
                </c:pt>
                <c:pt idx="215">
                  <c:v>2.9500070861678003</c:v>
                </c:pt>
                <c:pt idx="216">
                  <c:v>3.536363636363637</c:v>
                </c:pt>
                <c:pt idx="217">
                  <c:v>3.536363636363637</c:v>
                </c:pt>
                <c:pt idx="218">
                  <c:v>3.536363636363637</c:v>
                </c:pt>
                <c:pt idx="219">
                  <c:v>3.536363636363637</c:v>
                </c:pt>
                <c:pt idx="220">
                  <c:v>3.536363636363637</c:v>
                </c:pt>
                <c:pt idx="221">
                  <c:v>3.536363636363637</c:v>
                </c:pt>
                <c:pt idx="222">
                  <c:v>3.536363636363637</c:v>
                </c:pt>
                <c:pt idx="223">
                  <c:v>3.536363636363637</c:v>
                </c:pt>
                <c:pt idx="224">
                  <c:v>3.536363636363637</c:v>
                </c:pt>
                <c:pt idx="225">
                  <c:v>3.536363636363637</c:v>
                </c:pt>
                <c:pt idx="226">
                  <c:v>3.536363636363637</c:v>
                </c:pt>
                <c:pt idx="227">
                  <c:v>3.536363636363637</c:v>
                </c:pt>
                <c:pt idx="228">
                  <c:v>3.536363636363637</c:v>
                </c:pt>
                <c:pt idx="229">
                  <c:v>3.536363636363637</c:v>
                </c:pt>
                <c:pt idx="230">
                  <c:v>3.536363636363637</c:v>
                </c:pt>
                <c:pt idx="231">
                  <c:v>3.536363636363637</c:v>
                </c:pt>
                <c:pt idx="232">
                  <c:v>3.536363636363637</c:v>
                </c:pt>
                <c:pt idx="233">
                  <c:v>3.536363636363637</c:v>
                </c:pt>
                <c:pt idx="234">
                  <c:v>3.536363636363637</c:v>
                </c:pt>
                <c:pt idx="235">
                  <c:v>3.536363636363637</c:v>
                </c:pt>
                <c:pt idx="236">
                  <c:v>3.536363636363637</c:v>
                </c:pt>
                <c:pt idx="237">
                  <c:v>3.536363636363637</c:v>
                </c:pt>
                <c:pt idx="238">
                  <c:v>3.536363636363637</c:v>
                </c:pt>
                <c:pt idx="239">
                  <c:v>3.536363636363637</c:v>
                </c:pt>
                <c:pt idx="240">
                  <c:v>3.536363636363637</c:v>
                </c:pt>
                <c:pt idx="241">
                  <c:v>3.536363636363637</c:v>
                </c:pt>
                <c:pt idx="242">
                  <c:v>3.536363636363637</c:v>
                </c:pt>
                <c:pt idx="243">
                  <c:v>3.536363636363637</c:v>
                </c:pt>
                <c:pt idx="244">
                  <c:v>3.536363636363637</c:v>
                </c:pt>
                <c:pt idx="245">
                  <c:v>3.536363636363637</c:v>
                </c:pt>
                <c:pt idx="246">
                  <c:v>3.536363636363637</c:v>
                </c:pt>
                <c:pt idx="247">
                  <c:v>3.536363636363637</c:v>
                </c:pt>
                <c:pt idx="248">
                  <c:v>3.536363636363637</c:v>
                </c:pt>
                <c:pt idx="249">
                  <c:v>3.536363636363637</c:v>
                </c:pt>
                <c:pt idx="250">
                  <c:v>3.536363636363637</c:v>
                </c:pt>
                <c:pt idx="251">
                  <c:v>3.536363636363637</c:v>
                </c:pt>
                <c:pt idx="252">
                  <c:v>3.536363636363637</c:v>
                </c:pt>
                <c:pt idx="253">
                  <c:v>3.536363636363637</c:v>
                </c:pt>
                <c:pt idx="254">
                  <c:v>3.536363636363637</c:v>
                </c:pt>
                <c:pt idx="255">
                  <c:v>3.536363636363637</c:v>
                </c:pt>
                <c:pt idx="256">
                  <c:v>3.536363636363637</c:v>
                </c:pt>
                <c:pt idx="257">
                  <c:v>3.536363636363637</c:v>
                </c:pt>
                <c:pt idx="258">
                  <c:v>3.536363636363637</c:v>
                </c:pt>
                <c:pt idx="259">
                  <c:v>3.536363636363637</c:v>
                </c:pt>
                <c:pt idx="260">
                  <c:v>3.536363636363637</c:v>
                </c:pt>
                <c:pt idx="261">
                  <c:v>3.536363636363637</c:v>
                </c:pt>
                <c:pt idx="262">
                  <c:v>3.536363636363637</c:v>
                </c:pt>
                <c:pt idx="263">
                  <c:v>3.536363636363637</c:v>
                </c:pt>
                <c:pt idx="264">
                  <c:v>3.536363636363637</c:v>
                </c:pt>
                <c:pt idx="265">
                  <c:v>3.536363636363637</c:v>
                </c:pt>
                <c:pt idx="266">
                  <c:v>3.536363636363637</c:v>
                </c:pt>
                <c:pt idx="267">
                  <c:v>3.536363636363637</c:v>
                </c:pt>
                <c:pt idx="268">
                  <c:v>3.536363636363637</c:v>
                </c:pt>
                <c:pt idx="269">
                  <c:v>3.536363636363637</c:v>
                </c:pt>
                <c:pt idx="270">
                  <c:v>3.536363636363637</c:v>
                </c:pt>
                <c:pt idx="271">
                  <c:v>3.536363636363637</c:v>
                </c:pt>
                <c:pt idx="272">
                  <c:v>3.536363636363637</c:v>
                </c:pt>
                <c:pt idx="273">
                  <c:v>3.536363636363637</c:v>
                </c:pt>
                <c:pt idx="274">
                  <c:v>3.536363636363637</c:v>
                </c:pt>
                <c:pt idx="275">
                  <c:v>3.536363636363637</c:v>
                </c:pt>
                <c:pt idx="276">
                  <c:v>3.536363636363637</c:v>
                </c:pt>
                <c:pt idx="277">
                  <c:v>3.536363636363637</c:v>
                </c:pt>
                <c:pt idx="278">
                  <c:v>3.536363636363637</c:v>
                </c:pt>
                <c:pt idx="279">
                  <c:v>3.536363636363637</c:v>
                </c:pt>
                <c:pt idx="280">
                  <c:v>3.536363636363637</c:v>
                </c:pt>
                <c:pt idx="281">
                  <c:v>3.536363636363637</c:v>
                </c:pt>
                <c:pt idx="282">
                  <c:v>3.536363636363637</c:v>
                </c:pt>
                <c:pt idx="283">
                  <c:v>3.536363636363637</c:v>
                </c:pt>
                <c:pt idx="284">
                  <c:v>3.536363636363637</c:v>
                </c:pt>
                <c:pt idx="285">
                  <c:v>3.536363636363637</c:v>
                </c:pt>
                <c:pt idx="286">
                  <c:v>3.536363636363637</c:v>
                </c:pt>
                <c:pt idx="287">
                  <c:v>3.536363636363637</c:v>
                </c:pt>
                <c:pt idx="288">
                  <c:v>3.536363636363637</c:v>
                </c:pt>
                <c:pt idx="289">
                  <c:v>3.536363636363637</c:v>
                </c:pt>
                <c:pt idx="290">
                  <c:v>3.536363636363637</c:v>
                </c:pt>
                <c:pt idx="291">
                  <c:v>3.536363636363637</c:v>
                </c:pt>
                <c:pt idx="292">
                  <c:v>3.536363636363637</c:v>
                </c:pt>
                <c:pt idx="293">
                  <c:v>3.536363636363637</c:v>
                </c:pt>
                <c:pt idx="294">
                  <c:v>3.536363636363637</c:v>
                </c:pt>
                <c:pt idx="295">
                  <c:v>3.536363636363637</c:v>
                </c:pt>
                <c:pt idx="296">
                  <c:v>3.536363636363637</c:v>
                </c:pt>
                <c:pt idx="297">
                  <c:v>3.536363636363637</c:v>
                </c:pt>
                <c:pt idx="298">
                  <c:v>3.536363636363637</c:v>
                </c:pt>
                <c:pt idx="299">
                  <c:v>3.536363636363637</c:v>
                </c:pt>
                <c:pt idx="300">
                  <c:v>3.536363636363637</c:v>
                </c:pt>
                <c:pt idx="301">
                  <c:v>3.536363636363637</c:v>
                </c:pt>
                <c:pt idx="302">
                  <c:v>3.536363636363637</c:v>
                </c:pt>
                <c:pt idx="303">
                  <c:v>3.536363636363637</c:v>
                </c:pt>
                <c:pt idx="304">
                  <c:v>3.536363636363637</c:v>
                </c:pt>
                <c:pt idx="305">
                  <c:v>3.536363636363637</c:v>
                </c:pt>
                <c:pt idx="306">
                  <c:v>3.536363636363637</c:v>
                </c:pt>
                <c:pt idx="307">
                  <c:v>3.536363636363637</c:v>
                </c:pt>
                <c:pt idx="308">
                  <c:v>3.536363636363637</c:v>
                </c:pt>
                <c:pt idx="309">
                  <c:v>3.536363636363637</c:v>
                </c:pt>
                <c:pt idx="310">
                  <c:v>3.536363636363637</c:v>
                </c:pt>
                <c:pt idx="311">
                  <c:v>3.536363636363637</c:v>
                </c:pt>
                <c:pt idx="312">
                  <c:v>3.536363636363637</c:v>
                </c:pt>
                <c:pt idx="313">
                  <c:v>3.536363636363637</c:v>
                </c:pt>
                <c:pt idx="314">
                  <c:v>3.536363636363637</c:v>
                </c:pt>
                <c:pt idx="315">
                  <c:v>3.536363636363637</c:v>
                </c:pt>
                <c:pt idx="316">
                  <c:v>3.536363636363637</c:v>
                </c:pt>
                <c:pt idx="317">
                  <c:v>3.536363636363637</c:v>
                </c:pt>
                <c:pt idx="318">
                  <c:v>3.536363636363637</c:v>
                </c:pt>
                <c:pt idx="319">
                  <c:v>3.536363636363637</c:v>
                </c:pt>
                <c:pt idx="320">
                  <c:v>3.536363636363637</c:v>
                </c:pt>
                <c:pt idx="321">
                  <c:v>3.536363636363637</c:v>
                </c:pt>
                <c:pt idx="322">
                  <c:v>3.536363636363637</c:v>
                </c:pt>
                <c:pt idx="323">
                  <c:v>3.536363636363637</c:v>
                </c:pt>
                <c:pt idx="324">
                  <c:v>3.536363636363637</c:v>
                </c:pt>
                <c:pt idx="325">
                  <c:v>3.536363636363637</c:v>
                </c:pt>
                <c:pt idx="326">
                  <c:v>3.536363636363637</c:v>
                </c:pt>
                <c:pt idx="327">
                  <c:v>3.536363636363637</c:v>
                </c:pt>
                <c:pt idx="328">
                  <c:v>2.9083333333333332</c:v>
                </c:pt>
                <c:pt idx="329">
                  <c:v>2.9083333333333332</c:v>
                </c:pt>
                <c:pt idx="330">
                  <c:v>2.9083333333333332</c:v>
                </c:pt>
                <c:pt idx="331">
                  <c:v>2.9083333333333332</c:v>
                </c:pt>
                <c:pt idx="332">
                  <c:v>2.9083333333333332</c:v>
                </c:pt>
                <c:pt idx="333">
                  <c:v>2.9083333333333332</c:v>
                </c:pt>
                <c:pt idx="334">
                  <c:v>2.9083333333333332</c:v>
                </c:pt>
                <c:pt idx="335">
                  <c:v>2.9083333333333332</c:v>
                </c:pt>
                <c:pt idx="336">
                  <c:v>2.9083333333333332</c:v>
                </c:pt>
                <c:pt idx="337">
                  <c:v>2.9083333333333332</c:v>
                </c:pt>
                <c:pt idx="338">
                  <c:v>2.9083333333333332</c:v>
                </c:pt>
                <c:pt idx="339">
                  <c:v>2.9083333333333332</c:v>
                </c:pt>
                <c:pt idx="340">
                  <c:v>2.9083333333333332</c:v>
                </c:pt>
                <c:pt idx="341">
                  <c:v>2.9083333333333332</c:v>
                </c:pt>
                <c:pt idx="342">
                  <c:v>2.9083333333333332</c:v>
                </c:pt>
                <c:pt idx="343">
                  <c:v>2.9083333333333332</c:v>
                </c:pt>
                <c:pt idx="344">
                  <c:v>2.9083333333333332</c:v>
                </c:pt>
                <c:pt idx="345">
                  <c:v>2.9083333333333332</c:v>
                </c:pt>
                <c:pt idx="346">
                  <c:v>2.9083333333333332</c:v>
                </c:pt>
                <c:pt idx="347">
                  <c:v>2.9083333333333332</c:v>
                </c:pt>
                <c:pt idx="348">
                  <c:v>2.9083333333333332</c:v>
                </c:pt>
                <c:pt idx="349">
                  <c:v>2.9083333333333332</c:v>
                </c:pt>
                <c:pt idx="350">
                  <c:v>2.9083333333333332</c:v>
                </c:pt>
                <c:pt idx="351">
                  <c:v>2.9083333333333332</c:v>
                </c:pt>
                <c:pt idx="352">
                  <c:v>2.9083333333333332</c:v>
                </c:pt>
                <c:pt idx="353">
                  <c:v>2.9083333333333332</c:v>
                </c:pt>
                <c:pt idx="354">
                  <c:v>2.9083333333333332</c:v>
                </c:pt>
                <c:pt idx="355">
                  <c:v>2.9083333333333332</c:v>
                </c:pt>
                <c:pt idx="356">
                  <c:v>2.9083333333333332</c:v>
                </c:pt>
                <c:pt idx="357">
                  <c:v>2.9083333333333332</c:v>
                </c:pt>
                <c:pt idx="358">
                  <c:v>2.9083333333333332</c:v>
                </c:pt>
                <c:pt idx="359">
                  <c:v>2.9083333333333332</c:v>
                </c:pt>
              </c:numCache>
            </c:numRef>
          </c:val>
          <c:extLst>
            <c:ext xmlns:c16="http://schemas.microsoft.com/office/drawing/2014/chart" uri="{C3380CC4-5D6E-409C-BE32-E72D297353CC}">
              <c16:uniqueId val="{00000004-EB26-423A-9C0E-D297D353C941}"/>
            </c:ext>
          </c:extLst>
        </c:ser>
        <c:dLbls>
          <c:showLegendKey val="0"/>
          <c:showVal val="0"/>
          <c:showCatName val="0"/>
          <c:showSerName val="0"/>
          <c:showPercent val="0"/>
          <c:showBubbleSize val="0"/>
        </c:dLbls>
        <c:axId val="654412928"/>
        <c:axId val="654409568"/>
      </c:radarChart>
      <c:catAx>
        <c:axId val="654412928"/>
        <c:scaling>
          <c:orientation val="minMax"/>
        </c:scaling>
        <c:delete val="1"/>
        <c:axPos val="b"/>
        <c:majorTickMark val="none"/>
        <c:minorTickMark val="none"/>
        <c:tickLblPos val="nextTo"/>
        <c:crossAx val="654409568"/>
        <c:crosses val="autoZero"/>
        <c:auto val="1"/>
        <c:lblAlgn val="ctr"/>
        <c:lblOffset val="100"/>
        <c:noMultiLvlLbl val="0"/>
      </c:catAx>
      <c:valAx>
        <c:axId val="654409568"/>
        <c:scaling>
          <c:orientation val="minMax"/>
          <c:max val="5"/>
        </c:scaling>
        <c:delete val="0"/>
        <c:axPos val="l"/>
        <c:majorGridlines>
          <c:spPr>
            <a:ln w="9525" cap="flat" cmpd="sng" algn="ctr">
              <a:solidFill>
                <a:schemeClr val="tx1">
                  <a:lumMod val="50000"/>
                  <a:lumOff val="50000"/>
                  <a:alpha val="4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12928"/>
        <c:crosses val="autoZero"/>
        <c:crossBetween val="between"/>
        <c:majorUnit val="1"/>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339949</xdr:colOff>
      <xdr:row>0</xdr:row>
      <xdr:rowOff>105801</xdr:rowOff>
    </xdr:from>
    <xdr:to>
      <xdr:col>19</xdr:col>
      <xdr:colOff>423333</xdr:colOff>
      <xdr:row>27</xdr:row>
      <xdr:rowOff>0</xdr:rowOff>
    </xdr:to>
    <xdr:graphicFrame macro="">
      <xdr:nvGraphicFramePr>
        <xdr:cNvPr id="2" name="Chart 1">
          <a:extLst>
            <a:ext uri="{FF2B5EF4-FFF2-40B4-BE49-F238E27FC236}">
              <a16:creationId xmlns:a16="http://schemas.microsoft.com/office/drawing/2014/main" id="{E352C9F2-5755-4D53-8324-8BC576971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320708</xdr:colOff>
      <xdr:row>1</xdr:row>
      <xdr:rowOff>28830</xdr:rowOff>
    </xdr:from>
    <xdr:to>
      <xdr:col>15</xdr:col>
      <xdr:colOff>432954</xdr:colOff>
      <xdr:row>26</xdr:row>
      <xdr:rowOff>28863</xdr:rowOff>
    </xdr:to>
    <xdr:graphicFrame macro="">
      <xdr:nvGraphicFramePr>
        <xdr:cNvPr id="2" name="Chart 1">
          <a:extLst>
            <a:ext uri="{FF2B5EF4-FFF2-40B4-BE49-F238E27FC236}">
              <a16:creationId xmlns:a16="http://schemas.microsoft.com/office/drawing/2014/main" id="{8131758E-71C1-477A-8F0C-645E57116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FEDE-7D5A-4D88-AD78-FB846F663F3D}">
  <dimension ref="A1:AD53"/>
  <sheetViews>
    <sheetView zoomScale="80" zoomScaleNormal="80" workbookViewId="0">
      <pane xSplit="1" ySplit="2" topLeftCell="W46" activePane="bottomRight" state="frozenSplit"/>
      <selection pane="topRight" activeCell="G1" sqref="G1"/>
      <selection pane="bottomLeft" activeCell="A6" sqref="A6"/>
      <selection pane="bottomRight" activeCell="Z34" sqref="Z34"/>
    </sheetView>
  </sheetViews>
  <sheetFormatPr defaultRowHeight="14.5" x14ac:dyDescent="0.35"/>
  <cols>
    <col min="1" max="1" width="36.26953125" bestFit="1" customWidth="1"/>
    <col min="2" max="2" width="33.36328125" customWidth="1"/>
    <col min="3" max="3" width="32.453125" bestFit="1" customWidth="1"/>
    <col min="4" max="4" width="35.453125" customWidth="1"/>
    <col min="5" max="5" width="31.08984375" customWidth="1"/>
    <col min="6" max="6" width="32.54296875" customWidth="1"/>
    <col min="7" max="7" width="33.90625" customWidth="1"/>
    <col min="8" max="8" width="30.08984375" customWidth="1"/>
    <col min="9" max="9" width="32.6328125" customWidth="1"/>
    <col min="10" max="10" width="29.54296875" customWidth="1"/>
    <col min="11" max="11" width="36.1796875" customWidth="1"/>
    <col min="12" max="12" width="36.36328125" customWidth="1"/>
    <col min="13" max="13" width="42" customWidth="1"/>
    <col min="14" max="14" width="8.7265625" bestFit="1" customWidth="1"/>
    <col min="15" max="15" width="35.54296875" customWidth="1"/>
    <col min="16" max="16" width="3.26953125" customWidth="1"/>
    <col min="17" max="17" width="35.90625" customWidth="1"/>
    <col min="18" max="18" width="35.26953125" customWidth="1"/>
    <col min="19" max="19" width="36" customWidth="1"/>
    <col min="20" max="21" width="8.81640625" bestFit="1" customWidth="1"/>
    <col min="22" max="22" width="38.54296875" customWidth="1"/>
    <col min="23" max="23" width="32.54296875" customWidth="1"/>
    <col min="24" max="24" width="8.6328125" bestFit="1" customWidth="1"/>
    <col min="25" max="25" width="8.81640625" bestFit="1" customWidth="1"/>
    <col min="26" max="26" width="36.36328125" customWidth="1"/>
    <col min="27" max="27" width="35.81640625" customWidth="1"/>
    <col min="28" max="28" width="33.26953125" customWidth="1"/>
    <col min="29" max="29" width="40" customWidth="1"/>
    <col min="30" max="30" width="38.6328125" customWidth="1"/>
    <col min="31" max="31" width="30.1796875" bestFit="1" customWidth="1"/>
    <col min="32" max="32" width="17.7265625" bestFit="1" customWidth="1"/>
    <col min="33" max="33" width="19.453125" bestFit="1" customWidth="1"/>
    <col min="34" max="34" width="20.453125" bestFit="1" customWidth="1"/>
    <col min="35" max="35" width="28.26953125" bestFit="1" customWidth="1"/>
    <col min="36" max="36" width="20.36328125" bestFit="1" customWidth="1"/>
    <col min="37" max="37" width="28.08984375" customWidth="1"/>
    <col min="38" max="38" width="24" bestFit="1" customWidth="1"/>
    <col min="39" max="39" width="38.90625" bestFit="1" customWidth="1"/>
    <col min="40" max="40" width="33.26953125" customWidth="1"/>
    <col min="41" max="41" width="42.6328125" customWidth="1"/>
    <col min="42" max="42" width="44.81640625" bestFit="1" customWidth="1"/>
    <col min="43" max="43" width="51" bestFit="1" customWidth="1"/>
    <col min="44" max="44" width="42.36328125" bestFit="1" customWidth="1"/>
    <col min="45" max="45" width="22.1796875" bestFit="1" customWidth="1"/>
    <col min="46" max="46" width="22.36328125" bestFit="1" customWidth="1"/>
    <col min="47" max="47" width="22.1796875" bestFit="1" customWidth="1"/>
    <col min="48" max="48" width="29.54296875" bestFit="1" customWidth="1"/>
    <col min="49" max="49" width="12.54296875" bestFit="1" customWidth="1"/>
  </cols>
  <sheetData>
    <row r="1" spans="1:30" x14ac:dyDescent="0.35">
      <c r="A1" s="10" t="s">
        <v>77</v>
      </c>
      <c r="B1" s="44" t="s">
        <v>78</v>
      </c>
      <c r="C1" s="44"/>
      <c r="D1" s="44"/>
      <c r="E1" s="44"/>
      <c r="F1" s="44"/>
      <c r="G1" s="44"/>
      <c r="H1" s="44"/>
      <c r="I1" s="44"/>
      <c r="J1" s="44"/>
      <c r="K1" s="44"/>
      <c r="L1" s="44"/>
      <c r="M1" s="44"/>
      <c r="N1" s="44"/>
      <c r="O1" s="44"/>
      <c r="P1" s="8"/>
      <c r="Q1" s="45" t="s">
        <v>79</v>
      </c>
      <c r="R1" s="45"/>
      <c r="S1" s="45"/>
      <c r="T1" s="45"/>
      <c r="U1" s="45"/>
      <c r="V1" s="45"/>
      <c r="W1" s="45"/>
      <c r="X1" s="45"/>
      <c r="Y1" s="45"/>
      <c r="Z1" s="45"/>
      <c r="AA1" s="45"/>
      <c r="AB1" s="45"/>
      <c r="AC1" s="45"/>
      <c r="AD1" s="45"/>
    </row>
    <row r="2" spans="1:30" x14ac:dyDescent="0.35">
      <c r="A2" s="3" t="s">
        <v>0</v>
      </c>
      <c r="B2" s="11" t="s">
        <v>45</v>
      </c>
      <c r="C2" s="11" t="s">
        <v>46</v>
      </c>
      <c r="D2" s="11" t="s">
        <v>47</v>
      </c>
      <c r="E2" s="11" t="s">
        <v>48</v>
      </c>
      <c r="F2" s="11" t="s">
        <v>49</v>
      </c>
      <c r="G2" s="11" t="s">
        <v>50</v>
      </c>
      <c r="H2" s="11" t="s">
        <v>51</v>
      </c>
      <c r="I2" s="11" t="s">
        <v>52</v>
      </c>
      <c r="J2" s="1" t="s">
        <v>53</v>
      </c>
      <c r="K2" s="11" t="s">
        <v>54</v>
      </c>
      <c r="L2" s="11" t="s">
        <v>55</v>
      </c>
      <c r="M2" s="11" t="s">
        <v>56</v>
      </c>
      <c r="N2" s="29" t="s">
        <v>58</v>
      </c>
      <c r="O2" s="11" t="s">
        <v>57</v>
      </c>
      <c r="P2" s="9"/>
      <c r="Q2" s="11" t="s">
        <v>60</v>
      </c>
      <c r="R2" s="11" t="s">
        <v>61</v>
      </c>
      <c r="S2" s="11" t="s">
        <v>62</v>
      </c>
      <c r="T2" s="30" t="s">
        <v>63</v>
      </c>
      <c r="U2" s="30" t="s">
        <v>64</v>
      </c>
      <c r="V2" s="11" t="s">
        <v>65</v>
      </c>
      <c r="W2" s="11" t="s">
        <v>66</v>
      </c>
      <c r="X2" s="29" t="s">
        <v>67</v>
      </c>
      <c r="Y2" s="29" t="s">
        <v>68</v>
      </c>
      <c r="Z2" s="11" t="s">
        <v>69</v>
      </c>
      <c r="AA2" s="11" t="s">
        <v>70</v>
      </c>
      <c r="AB2" s="11" t="s">
        <v>71</v>
      </c>
      <c r="AC2" s="11" t="s">
        <v>59</v>
      </c>
      <c r="AD2" s="11" t="s">
        <v>72</v>
      </c>
    </row>
    <row r="3" spans="1:30" ht="74.5" customHeight="1" x14ac:dyDescent="0.35">
      <c r="A3" s="4" t="s">
        <v>1</v>
      </c>
      <c r="B3" s="2" t="s">
        <v>647</v>
      </c>
      <c r="C3" s="2" t="s">
        <v>251</v>
      </c>
      <c r="D3" s="2" t="s">
        <v>649</v>
      </c>
      <c r="E3" s="2" t="s">
        <v>280</v>
      </c>
      <c r="F3" s="2" t="s">
        <v>305</v>
      </c>
      <c r="G3" s="2" t="s">
        <v>648</v>
      </c>
      <c r="H3" s="12" t="s">
        <v>650</v>
      </c>
      <c r="I3" s="12" t="s">
        <v>152</v>
      </c>
      <c r="J3" s="2" t="s">
        <v>651</v>
      </c>
      <c r="K3" s="2" t="s">
        <v>492</v>
      </c>
      <c r="L3" s="2" t="s">
        <v>544</v>
      </c>
      <c r="M3" s="28"/>
      <c r="N3" s="29"/>
      <c r="O3" s="2" t="s">
        <v>634</v>
      </c>
      <c r="P3" s="7"/>
      <c r="Q3" s="2" t="s">
        <v>411</v>
      </c>
      <c r="R3" s="2" t="s">
        <v>652</v>
      </c>
      <c r="S3" s="2" t="s">
        <v>602</v>
      </c>
      <c r="T3" s="30"/>
      <c r="U3" s="30"/>
      <c r="V3" s="2" t="s">
        <v>469</v>
      </c>
      <c r="W3" s="2" t="s">
        <v>350</v>
      </c>
      <c r="X3" s="29"/>
      <c r="Y3" s="29"/>
      <c r="Z3" s="2" t="s">
        <v>569</v>
      </c>
      <c r="AA3" s="28"/>
      <c r="AB3" s="2" t="s">
        <v>338</v>
      </c>
      <c r="AC3" s="2" t="s">
        <v>367</v>
      </c>
      <c r="AD3" s="2" t="s">
        <v>405</v>
      </c>
    </row>
    <row r="4" spans="1:30" ht="114" customHeight="1" x14ac:dyDescent="0.35">
      <c r="A4" s="5" t="s">
        <v>2</v>
      </c>
      <c r="B4" s="2" t="s">
        <v>137</v>
      </c>
      <c r="C4" s="12" t="s">
        <v>254</v>
      </c>
      <c r="D4" s="2" t="s">
        <v>203</v>
      </c>
      <c r="E4" s="12" t="s">
        <v>283</v>
      </c>
      <c r="F4" s="2" t="s">
        <v>308</v>
      </c>
      <c r="G4" s="2" t="s">
        <v>232</v>
      </c>
      <c r="H4" s="2" t="s">
        <v>141</v>
      </c>
      <c r="I4" s="2" t="s">
        <v>155</v>
      </c>
      <c r="J4" s="2" t="s">
        <v>96</v>
      </c>
      <c r="K4" s="2" t="s">
        <v>495</v>
      </c>
      <c r="L4" s="28"/>
      <c r="M4" s="28"/>
      <c r="N4" s="29"/>
      <c r="O4" s="28"/>
      <c r="P4" s="7"/>
      <c r="Q4" s="2" t="s">
        <v>430</v>
      </c>
      <c r="R4" s="2" t="s">
        <v>440</v>
      </c>
      <c r="S4" s="2" t="s">
        <v>609</v>
      </c>
      <c r="T4" s="30"/>
      <c r="U4" s="30"/>
      <c r="V4" s="2" t="s">
        <v>473</v>
      </c>
      <c r="W4" s="2" t="s">
        <v>352</v>
      </c>
      <c r="X4" s="29"/>
      <c r="Y4" s="29"/>
      <c r="Z4" s="2" t="s">
        <v>573</v>
      </c>
      <c r="AA4" s="28"/>
      <c r="AB4" s="2" t="s">
        <v>343</v>
      </c>
      <c r="AC4" s="28"/>
      <c r="AD4" s="28"/>
    </row>
    <row r="5" spans="1:30" ht="101.5" x14ac:dyDescent="0.35">
      <c r="A5" s="5" t="s">
        <v>694</v>
      </c>
      <c r="B5" s="2" t="s">
        <v>107</v>
      </c>
      <c r="C5" s="2" t="s">
        <v>255</v>
      </c>
      <c r="D5" s="28"/>
      <c r="E5" s="28"/>
      <c r="F5" s="28"/>
      <c r="G5" s="28"/>
      <c r="H5" s="28"/>
      <c r="I5" s="28"/>
      <c r="J5" s="28"/>
      <c r="K5" s="2" t="s">
        <v>497</v>
      </c>
      <c r="L5" s="2" t="s">
        <v>545</v>
      </c>
      <c r="M5" s="28"/>
      <c r="N5" s="29"/>
      <c r="O5" s="28"/>
      <c r="P5" s="7"/>
      <c r="Q5" s="2" t="s">
        <v>413</v>
      </c>
      <c r="R5" s="2" t="s">
        <v>413</v>
      </c>
      <c r="S5" s="28"/>
      <c r="T5" s="30"/>
      <c r="U5" s="30"/>
      <c r="V5" s="28"/>
      <c r="W5" s="28"/>
      <c r="X5" s="29"/>
      <c r="Y5" s="29"/>
      <c r="Z5" s="2" t="s">
        <v>575</v>
      </c>
      <c r="AA5" s="28"/>
      <c r="AB5" s="28"/>
      <c r="AC5" s="2" t="s">
        <v>366</v>
      </c>
      <c r="AD5" s="28"/>
    </row>
    <row r="6" spans="1:30" ht="88.5" customHeight="1" x14ac:dyDescent="0.35">
      <c r="A6" s="5" t="s">
        <v>3</v>
      </c>
      <c r="B6" s="2" t="s">
        <v>108</v>
      </c>
      <c r="C6" s="2" t="s">
        <v>256</v>
      </c>
      <c r="D6" s="2" t="s">
        <v>205</v>
      </c>
      <c r="E6" s="2" t="s">
        <v>284</v>
      </c>
      <c r="F6" s="2" t="s">
        <v>310</v>
      </c>
      <c r="G6" s="2" t="s">
        <v>234</v>
      </c>
      <c r="H6" s="12" t="s">
        <v>143</v>
      </c>
      <c r="I6" s="2" t="s">
        <v>156</v>
      </c>
      <c r="J6" s="28"/>
      <c r="K6" s="2" t="s">
        <v>498</v>
      </c>
      <c r="L6" s="28"/>
      <c r="M6" s="2" t="s">
        <v>180</v>
      </c>
      <c r="N6" s="29"/>
      <c r="O6" s="28"/>
      <c r="P6" s="7"/>
      <c r="Q6" s="2" t="s">
        <v>419</v>
      </c>
      <c r="R6" s="2" t="s">
        <v>442</v>
      </c>
      <c r="S6" s="2" t="s">
        <v>604</v>
      </c>
      <c r="T6" s="30"/>
      <c r="U6" s="30"/>
      <c r="V6" s="2" t="s">
        <v>665</v>
      </c>
      <c r="W6" s="2" t="s">
        <v>355</v>
      </c>
      <c r="X6" s="29"/>
      <c r="Y6" s="29"/>
      <c r="Z6" s="2" t="s">
        <v>576</v>
      </c>
      <c r="AA6" s="28"/>
      <c r="AB6" s="28"/>
      <c r="AC6" s="2" t="s">
        <v>368</v>
      </c>
      <c r="AD6" s="28"/>
    </row>
    <row r="7" spans="1:30" ht="121" customHeight="1" x14ac:dyDescent="0.35">
      <c r="A7" s="6" t="s">
        <v>4</v>
      </c>
      <c r="B7" s="12" t="s">
        <v>110</v>
      </c>
      <c r="C7" s="12" t="s">
        <v>252</v>
      </c>
      <c r="D7" s="28"/>
      <c r="E7" s="12" t="s">
        <v>282</v>
      </c>
      <c r="F7" s="12" t="s">
        <v>306</v>
      </c>
      <c r="G7" s="12" t="s">
        <v>230</v>
      </c>
      <c r="H7" s="12" t="s">
        <v>151</v>
      </c>
      <c r="I7" s="2" t="s">
        <v>153</v>
      </c>
      <c r="J7" s="2" t="s">
        <v>104</v>
      </c>
      <c r="K7" s="28"/>
      <c r="L7" s="28"/>
      <c r="M7" s="12" t="s">
        <v>199</v>
      </c>
      <c r="N7" s="29"/>
      <c r="O7" s="28"/>
      <c r="P7" s="7"/>
      <c r="Q7" s="2" t="s">
        <v>412</v>
      </c>
      <c r="R7" s="2" t="s">
        <v>441</v>
      </c>
      <c r="S7" s="2" t="s">
        <v>603</v>
      </c>
      <c r="T7" s="30"/>
      <c r="U7" s="30"/>
      <c r="V7" s="2" t="s">
        <v>475</v>
      </c>
      <c r="W7" s="2" t="s">
        <v>474</v>
      </c>
      <c r="X7" s="29"/>
      <c r="Y7" s="29"/>
      <c r="Z7" s="28"/>
      <c r="AA7" s="28"/>
      <c r="AB7" s="28"/>
      <c r="AC7" s="28"/>
      <c r="AD7" s="2" t="s">
        <v>387</v>
      </c>
    </row>
    <row r="8" spans="1:30" ht="130.5" x14ac:dyDescent="0.35">
      <c r="A8" s="5" t="s">
        <v>5</v>
      </c>
      <c r="B8" s="12" t="s">
        <v>122</v>
      </c>
      <c r="C8" s="12" t="s">
        <v>258</v>
      </c>
      <c r="D8" s="12" t="s">
        <v>209</v>
      </c>
      <c r="E8" s="2" t="s">
        <v>290</v>
      </c>
      <c r="F8" s="2" t="s">
        <v>315</v>
      </c>
      <c r="G8" s="12" t="s">
        <v>237</v>
      </c>
      <c r="H8" s="12" t="s">
        <v>145</v>
      </c>
      <c r="I8" s="28"/>
      <c r="J8" s="2" t="s">
        <v>92</v>
      </c>
      <c r="K8" s="28"/>
      <c r="L8" s="28"/>
      <c r="M8" s="28"/>
      <c r="N8" s="29"/>
      <c r="O8" s="28"/>
      <c r="P8" s="7"/>
      <c r="Q8" s="2" t="s">
        <v>425</v>
      </c>
      <c r="R8" s="2" t="s">
        <v>457</v>
      </c>
      <c r="S8" s="2" t="s">
        <v>610</v>
      </c>
      <c r="T8" s="30"/>
      <c r="U8" s="30"/>
      <c r="V8" s="2" t="s">
        <v>484</v>
      </c>
      <c r="W8" s="2" t="s">
        <v>357</v>
      </c>
      <c r="X8" s="29"/>
      <c r="Y8" s="29"/>
      <c r="Z8" s="2" t="s">
        <v>587</v>
      </c>
      <c r="AA8" s="2" t="s">
        <v>543</v>
      </c>
      <c r="AB8" s="28"/>
      <c r="AC8" s="2" t="s">
        <v>372</v>
      </c>
      <c r="AD8" s="2" t="s">
        <v>394</v>
      </c>
    </row>
    <row r="9" spans="1:30" ht="145" x14ac:dyDescent="0.35">
      <c r="A9" s="5" t="s">
        <v>6</v>
      </c>
      <c r="B9" s="12" t="s">
        <v>120</v>
      </c>
      <c r="C9" s="2" t="s">
        <v>276</v>
      </c>
      <c r="D9" s="2" t="s">
        <v>204</v>
      </c>
      <c r="E9" s="2" t="s">
        <v>297</v>
      </c>
      <c r="F9" s="12" t="s">
        <v>309</v>
      </c>
      <c r="G9" s="2" t="s">
        <v>240</v>
      </c>
      <c r="H9" s="12" t="s">
        <v>139</v>
      </c>
      <c r="I9" s="2" t="s">
        <v>168</v>
      </c>
      <c r="J9" s="12" t="s">
        <v>94</v>
      </c>
      <c r="K9" s="2" t="s">
        <v>500</v>
      </c>
      <c r="L9" s="2" t="s">
        <v>562</v>
      </c>
      <c r="M9" s="28"/>
      <c r="N9" s="29"/>
      <c r="O9" s="2" t="s">
        <v>629</v>
      </c>
      <c r="P9" s="7"/>
      <c r="Q9" s="2" t="s">
        <v>424</v>
      </c>
      <c r="R9" s="28"/>
      <c r="S9" s="28"/>
      <c r="T9" s="30"/>
      <c r="U9" s="30"/>
      <c r="V9" s="2" t="s">
        <v>476</v>
      </c>
      <c r="W9" s="2" t="s">
        <v>358</v>
      </c>
      <c r="X9" s="29"/>
      <c r="Y9" s="29"/>
      <c r="Z9" s="2" t="s">
        <v>578</v>
      </c>
      <c r="AA9" s="2" t="s">
        <v>540</v>
      </c>
      <c r="AB9" s="2" t="s">
        <v>348</v>
      </c>
      <c r="AC9" s="2" t="s">
        <v>378</v>
      </c>
      <c r="AD9" s="2" t="s">
        <v>408</v>
      </c>
    </row>
    <row r="10" spans="1:30" ht="172" customHeight="1" x14ac:dyDescent="0.35">
      <c r="A10" s="5" t="s">
        <v>7</v>
      </c>
      <c r="B10" s="2" t="s">
        <v>668</v>
      </c>
      <c r="C10" s="12" t="s">
        <v>257</v>
      </c>
      <c r="D10" s="2" t="s">
        <v>671</v>
      </c>
      <c r="E10" s="12" t="s">
        <v>670</v>
      </c>
      <c r="F10" s="2" t="s">
        <v>669</v>
      </c>
      <c r="G10" s="2" t="s">
        <v>674</v>
      </c>
      <c r="H10" s="12" t="s">
        <v>673</v>
      </c>
      <c r="I10" s="12" t="s">
        <v>672</v>
      </c>
      <c r="J10" s="12" t="s">
        <v>105</v>
      </c>
      <c r="K10" s="2" t="s">
        <v>494</v>
      </c>
      <c r="L10" s="28"/>
      <c r="M10" s="2" t="s">
        <v>190</v>
      </c>
      <c r="N10" s="29"/>
      <c r="O10" s="28"/>
      <c r="P10" s="7"/>
      <c r="Q10" s="2" t="s">
        <v>675</v>
      </c>
      <c r="R10" s="2" t="s">
        <v>676</v>
      </c>
      <c r="S10" s="2" t="s">
        <v>677</v>
      </c>
      <c r="T10" s="30"/>
      <c r="U10" s="30"/>
      <c r="V10" s="2" t="s">
        <v>678</v>
      </c>
      <c r="W10" s="2" t="s">
        <v>679</v>
      </c>
      <c r="X10" s="29"/>
      <c r="Y10" s="29"/>
      <c r="Z10" s="2" t="s">
        <v>680</v>
      </c>
      <c r="AA10" s="28"/>
      <c r="AB10" s="2" t="s">
        <v>681</v>
      </c>
      <c r="AC10" s="2" t="s">
        <v>682</v>
      </c>
      <c r="AD10" s="2" t="s">
        <v>388</v>
      </c>
    </row>
    <row r="11" spans="1:30" ht="146.5" customHeight="1" x14ac:dyDescent="0.35">
      <c r="A11" s="5" t="s">
        <v>8</v>
      </c>
      <c r="B11" s="12" t="s">
        <v>109</v>
      </c>
      <c r="C11" s="12" t="s">
        <v>270</v>
      </c>
      <c r="D11" s="2" t="s">
        <v>206</v>
      </c>
      <c r="E11" s="2" t="s">
        <v>285</v>
      </c>
      <c r="F11" s="2" t="s">
        <v>311</v>
      </c>
      <c r="G11" s="2" t="s">
        <v>246</v>
      </c>
      <c r="H11" s="2" t="s">
        <v>74</v>
      </c>
      <c r="I11" s="12" t="s">
        <v>173</v>
      </c>
      <c r="J11" s="2" t="s">
        <v>103</v>
      </c>
      <c r="K11" s="2" t="s">
        <v>501</v>
      </c>
      <c r="L11" s="28"/>
      <c r="M11" s="28"/>
      <c r="N11" s="29"/>
      <c r="O11" s="2" t="s">
        <v>641</v>
      </c>
      <c r="P11" s="7"/>
      <c r="Q11" s="2" t="s">
        <v>415</v>
      </c>
      <c r="R11" s="2" t="s">
        <v>445</v>
      </c>
      <c r="S11" s="2" t="s">
        <v>607</v>
      </c>
      <c r="T11" s="30"/>
      <c r="U11" s="30"/>
      <c r="V11" s="2" t="s">
        <v>486</v>
      </c>
      <c r="W11" s="2" t="s">
        <v>354</v>
      </c>
      <c r="X11" s="29"/>
      <c r="Y11" s="29"/>
      <c r="Z11" s="2" t="s">
        <v>574</v>
      </c>
      <c r="AA11" s="28"/>
      <c r="AB11" s="28"/>
      <c r="AC11" s="28"/>
      <c r="AD11" s="2" t="s">
        <v>410</v>
      </c>
    </row>
    <row r="12" spans="1:30" ht="159.5" x14ac:dyDescent="0.35">
      <c r="A12" s="5" t="s">
        <v>9</v>
      </c>
      <c r="B12" s="12" t="s">
        <v>133</v>
      </c>
      <c r="C12" s="28"/>
      <c r="D12" s="2" t="s">
        <v>207</v>
      </c>
      <c r="E12" s="2" t="s">
        <v>298</v>
      </c>
      <c r="F12" s="2" t="s">
        <v>316</v>
      </c>
      <c r="G12" s="2" t="s">
        <v>228</v>
      </c>
      <c r="H12" s="28"/>
      <c r="I12" s="2" t="s">
        <v>159</v>
      </c>
      <c r="J12" s="2" t="s">
        <v>91</v>
      </c>
      <c r="K12" s="28"/>
      <c r="L12" s="2" t="s">
        <v>552</v>
      </c>
      <c r="M12" s="12" t="s">
        <v>198</v>
      </c>
      <c r="N12" s="29"/>
      <c r="O12" s="28"/>
      <c r="P12" s="7"/>
      <c r="Q12" s="2" t="s">
        <v>420</v>
      </c>
      <c r="R12" s="2" t="s">
        <v>446</v>
      </c>
      <c r="S12" s="28"/>
      <c r="T12" s="30"/>
      <c r="U12" s="30"/>
      <c r="V12" s="2" t="s">
        <v>477</v>
      </c>
      <c r="W12" s="28"/>
      <c r="X12" s="29"/>
      <c r="Y12" s="29"/>
      <c r="Z12" s="28"/>
      <c r="AA12" s="28"/>
      <c r="AB12" s="2" t="s">
        <v>333</v>
      </c>
      <c r="AC12" s="28"/>
      <c r="AD12" s="2" t="s">
        <v>403</v>
      </c>
    </row>
    <row r="13" spans="1:30" ht="130.5" x14ac:dyDescent="0.35">
      <c r="A13" s="5" t="s">
        <v>10</v>
      </c>
      <c r="B13" s="28"/>
      <c r="C13" s="28"/>
      <c r="D13" s="28"/>
      <c r="E13" s="28"/>
      <c r="F13" s="28"/>
      <c r="G13" s="28"/>
      <c r="H13" s="28"/>
      <c r="I13" s="28"/>
      <c r="J13" s="28"/>
      <c r="K13" s="2" t="s">
        <v>502</v>
      </c>
      <c r="L13" s="2" t="s">
        <v>556</v>
      </c>
      <c r="M13" s="28"/>
      <c r="N13" s="29"/>
      <c r="O13" s="28"/>
      <c r="P13" s="7"/>
      <c r="Q13" s="28"/>
      <c r="R13" s="28"/>
      <c r="S13" s="28"/>
      <c r="T13" s="30"/>
      <c r="U13" s="30"/>
      <c r="V13" s="28"/>
      <c r="W13" s="28"/>
      <c r="X13" s="29"/>
      <c r="Y13" s="29"/>
      <c r="Z13" s="2" t="s">
        <v>585</v>
      </c>
      <c r="AA13" s="28"/>
      <c r="AB13" s="28"/>
      <c r="AC13" s="28"/>
      <c r="AD13" s="28"/>
    </row>
    <row r="14" spans="1:30" ht="72.5" x14ac:dyDescent="0.35">
      <c r="A14" s="5" t="s">
        <v>11</v>
      </c>
      <c r="B14" s="2" t="s">
        <v>113</v>
      </c>
      <c r="C14" s="28"/>
      <c r="D14" s="28"/>
      <c r="E14" s="28"/>
      <c r="F14" s="28"/>
      <c r="G14" s="28"/>
      <c r="H14" s="28"/>
      <c r="I14" s="28"/>
      <c r="J14" s="28"/>
      <c r="K14" s="2" t="s">
        <v>506</v>
      </c>
      <c r="L14" s="2" t="s">
        <v>563</v>
      </c>
      <c r="M14" s="2" t="s">
        <v>201</v>
      </c>
      <c r="N14" s="29"/>
      <c r="O14" s="28"/>
      <c r="P14" s="7"/>
      <c r="Q14" s="28"/>
      <c r="R14" s="28"/>
      <c r="S14" s="28"/>
      <c r="T14" s="30"/>
      <c r="U14" s="30"/>
      <c r="V14" s="28"/>
      <c r="W14" s="28"/>
      <c r="X14" s="29"/>
      <c r="Y14" s="29"/>
      <c r="Z14" s="2" t="s">
        <v>586</v>
      </c>
      <c r="AA14" s="28"/>
      <c r="AB14" s="28"/>
      <c r="AC14" s="2" t="s">
        <v>376</v>
      </c>
      <c r="AD14" s="28"/>
    </row>
    <row r="15" spans="1:30" ht="43.5" x14ac:dyDescent="0.35">
      <c r="A15" s="5" t="s">
        <v>12</v>
      </c>
      <c r="B15" s="28"/>
      <c r="C15" s="28"/>
      <c r="D15" s="28"/>
      <c r="E15" s="28"/>
      <c r="F15" s="28"/>
      <c r="G15" s="28"/>
      <c r="H15" s="28"/>
      <c r="I15" s="28"/>
      <c r="J15" s="28"/>
      <c r="K15" s="2" t="s">
        <v>503</v>
      </c>
      <c r="L15" s="2" t="s">
        <v>555</v>
      </c>
      <c r="M15" s="28"/>
      <c r="N15" s="29"/>
      <c r="O15" s="28"/>
      <c r="P15" s="7"/>
      <c r="Q15" s="28"/>
      <c r="R15" s="28"/>
      <c r="S15" s="28"/>
      <c r="T15" s="30"/>
      <c r="U15" s="30"/>
      <c r="V15" s="28"/>
      <c r="W15" s="28"/>
      <c r="X15" s="29"/>
      <c r="Y15" s="29"/>
      <c r="Z15" s="2" t="s">
        <v>584</v>
      </c>
      <c r="AA15" s="28"/>
      <c r="AB15" s="28"/>
      <c r="AC15" s="28"/>
      <c r="AD15" s="28"/>
    </row>
    <row r="16" spans="1:30" ht="101.5" x14ac:dyDescent="0.35">
      <c r="A16" s="5" t="s">
        <v>13</v>
      </c>
      <c r="B16" s="2" t="s">
        <v>111</v>
      </c>
      <c r="C16" s="12" t="s">
        <v>278</v>
      </c>
      <c r="D16" s="2" t="s">
        <v>220</v>
      </c>
      <c r="E16" s="2" t="s">
        <v>291</v>
      </c>
      <c r="F16" s="2" t="s">
        <v>317</v>
      </c>
      <c r="G16" s="28"/>
      <c r="H16" s="28"/>
      <c r="I16" s="28"/>
      <c r="J16" s="28"/>
      <c r="K16" s="2" t="s">
        <v>504</v>
      </c>
      <c r="L16" s="2" t="s">
        <v>558</v>
      </c>
      <c r="M16" s="2" t="s">
        <v>185</v>
      </c>
      <c r="N16" s="29"/>
      <c r="O16" s="28"/>
      <c r="P16" s="7"/>
      <c r="Q16" s="2" t="s">
        <v>421</v>
      </c>
      <c r="R16" s="2" t="s">
        <v>447</v>
      </c>
      <c r="S16" s="2" t="s">
        <v>613</v>
      </c>
      <c r="T16" s="30"/>
      <c r="U16" s="30"/>
      <c r="V16" s="28"/>
      <c r="W16" s="28"/>
      <c r="X16" s="29"/>
      <c r="Y16" s="29"/>
      <c r="Z16" s="2" t="s">
        <v>583</v>
      </c>
      <c r="AA16" s="28"/>
      <c r="AB16" s="28"/>
      <c r="AC16" s="2" t="s">
        <v>374</v>
      </c>
      <c r="AD16" s="28"/>
    </row>
    <row r="17" spans="1:30" ht="130.5" x14ac:dyDescent="0.35">
      <c r="A17" s="5" t="s">
        <v>14</v>
      </c>
      <c r="B17" s="12" t="s">
        <v>114</v>
      </c>
      <c r="C17" s="2" t="s">
        <v>273</v>
      </c>
      <c r="D17" s="2" t="s">
        <v>225</v>
      </c>
      <c r="E17" s="2" t="s">
        <v>292</v>
      </c>
      <c r="F17" s="2" t="s">
        <v>320</v>
      </c>
      <c r="G17" s="2" t="s">
        <v>239</v>
      </c>
      <c r="H17" s="2" t="s">
        <v>148</v>
      </c>
      <c r="I17" s="2" t="s">
        <v>163</v>
      </c>
      <c r="J17" s="28"/>
      <c r="K17" s="28"/>
      <c r="L17" s="28"/>
      <c r="M17" s="12" t="s">
        <v>191</v>
      </c>
      <c r="N17" s="29"/>
      <c r="O17" s="28"/>
      <c r="P17" s="7"/>
      <c r="Q17" s="2" t="s">
        <v>422</v>
      </c>
      <c r="R17" s="2" t="s">
        <v>451</v>
      </c>
      <c r="S17" s="2" t="s">
        <v>615</v>
      </c>
      <c r="T17" s="30"/>
      <c r="U17" s="30"/>
      <c r="V17" s="2" t="s">
        <v>478</v>
      </c>
      <c r="W17" s="2" t="s">
        <v>361</v>
      </c>
      <c r="X17" s="29"/>
      <c r="Y17" s="29"/>
      <c r="Z17" s="28"/>
      <c r="AA17" s="2" t="s">
        <v>525</v>
      </c>
      <c r="AB17" s="28"/>
      <c r="AC17" s="2" t="s">
        <v>384</v>
      </c>
      <c r="AD17" s="2" t="s">
        <v>396</v>
      </c>
    </row>
    <row r="18" spans="1:30" ht="157" customHeight="1" x14ac:dyDescent="0.35">
      <c r="A18" s="5" t="s">
        <v>15</v>
      </c>
      <c r="B18" s="12" t="s">
        <v>118</v>
      </c>
      <c r="C18" s="12" t="s">
        <v>259</v>
      </c>
      <c r="D18" s="2" t="s">
        <v>211</v>
      </c>
      <c r="E18" s="2" t="s">
        <v>281</v>
      </c>
      <c r="F18" s="28"/>
      <c r="G18" s="12" t="s">
        <v>236</v>
      </c>
      <c r="H18" s="2" t="s">
        <v>146</v>
      </c>
      <c r="I18" s="2" t="s">
        <v>170</v>
      </c>
      <c r="J18" s="2" t="s">
        <v>99</v>
      </c>
      <c r="K18" s="28"/>
      <c r="L18" s="2" t="s">
        <v>566</v>
      </c>
      <c r="M18" s="12" t="s">
        <v>188</v>
      </c>
      <c r="N18" s="29"/>
      <c r="O18" s="28"/>
      <c r="P18" s="7"/>
      <c r="Q18" s="2" t="s">
        <v>428</v>
      </c>
      <c r="R18" s="2" t="s">
        <v>466</v>
      </c>
      <c r="S18" s="2" t="s">
        <v>616</v>
      </c>
      <c r="T18" s="30"/>
      <c r="U18" s="30"/>
      <c r="V18" s="2" t="s">
        <v>488</v>
      </c>
      <c r="W18" s="2" t="s">
        <v>360</v>
      </c>
      <c r="X18" s="29"/>
      <c r="Y18" s="29"/>
      <c r="Z18" s="2" t="s">
        <v>601</v>
      </c>
      <c r="AA18" s="2" t="s">
        <v>526</v>
      </c>
      <c r="AB18" s="12" t="s">
        <v>340</v>
      </c>
      <c r="AC18" s="28"/>
      <c r="AD18" s="12" t="s">
        <v>385</v>
      </c>
    </row>
    <row r="19" spans="1:30" ht="51.5" customHeight="1" x14ac:dyDescent="0.35">
      <c r="A19" s="5" t="s">
        <v>16</v>
      </c>
      <c r="B19" s="28"/>
      <c r="C19" s="2" t="s">
        <v>263</v>
      </c>
      <c r="D19" s="2" t="s">
        <v>214</v>
      </c>
      <c r="E19" s="2" t="s">
        <v>215</v>
      </c>
      <c r="F19" s="2" t="s">
        <v>215</v>
      </c>
      <c r="G19" s="28"/>
      <c r="H19" s="28"/>
      <c r="I19" s="28"/>
      <c r="J19" s="28"/>
      <c r="K19" s="28"/>
      <c r="L19" s="28"/>
      <c r="M19" s="2" t="s">
        <v>667</v>
      </c>
      <c r="N19" s="29"/>
      <c r="O19" s="28"/>
      <c r="P19" s="7"/>
      <c r="Q19" s="2" t="s">
        <v>215</v>
      </c>
      <c r="R19" s="28"/>
      <c r="S19" s="28"/>
      <c r="T19" s="30"/>
      <c r="U19" s="30"/>
      <c r="V19" s="28"/>
      <c r="W19" s="28"/>
      <c r="X19" s="29"/>
      <c r="Y19" s="29"/>
      <c r="Z19" s="28"/>
      <c r="AA19" s="28"/>
      <c r="AB19" s="28"/>
      <c r="AC19" s="28"/>
      <c r="AD19" s="2" t="s">
        <v>390</v>
      </c>
    </row>
    <row r="20" spans="1:30" ht="170" customHeight="1" x14ac:dyDescent="0.35">
      <c r="A20" s="5" t="s">
        <v>17</v>
      </c>
      <c r="B20" s="12" t="s">
        <v>119</v>
      </c>
      <c r="C20" s="28"/>
      <c r="D20" s="28"/>
      <c r="E20" s="2" t="s">
        <v>215</v>
      </c>
      <c r="F20" s="2" t="s">
        <v>215</v>
      </c>
      <c r="G20" s="28"/>
      <c r="H20" s="28"/>
      <c r="I20" s="28"/>
      <c r="J20" s="28"/>
      <c r="K20" s="2" t="s">
        <v>499</v>
      </c>
      <c r="L20" s="2" t="s">
        <v>553</v>
      </c>
      <c r="M20" s="28"/>
      <c r="N20" s="29"/>
      <c r="O20" s="28"/>
      <c r="P20" s="7"/>
      <c r="Q20" s="2" t="s">
        <v>416</v>
      </c>
      <c r="R20" s="2" t="s">
        <v>454</v>
      </c>
      <c r="S20" s="2" t="s">
        <v>621</v>
      </c>
      <c r="T20" s="30"/>
      <c r="U20" s="30"/>
      <c r="V20" s="2" t="s">
        <v>485</v>
      </c>
      <c r="W20" s="28"/>
      <c r="X20" s="29"/>
      <c r="Y20" s="29"/>
      <c r="Z20" s="2" t="s">
        <v>577</v>
      </c>
      <c r="AA20" s="28"/>
      <c r="AB20" s="28"/>
      <c r="AC20" s="2" t="s">
        <v>370</v>
      </c>
      <c r="AD20" s="2" t="s">
        <v>392</v>
      </c>
    </row>
    <row r="21" spans="1:30" ht="73.5" customHeight="1" x14ac:dyDescent="0.35">
      <c r="A21" s="5" t="s">
        <v>18</v>
      </c>
      <c r="B21" s="28"/>
      <c r="C21" s="28"/>
      <c r="D21" s="2" t="s">
        <v>215</v>
      </c>
      <c r="E21" s="28"/>
      <c r="F21" s="28"/>
      <c r="G21" s="28"/>
      <c r="H21" s="28"/>
      <c r="I21" s="28"/>
      <c r="J21" s="28"/>
      <c r="K21" s="28"/>
      <c r="L21" s="28"/>
      <c r="M21" s="28"/>
      <c r="N21" s="29"/>
      <c r="O21" s="28"/>
      <c r="P21" s="7"/>
      <c r="Q21" s="2" t="s">
        <v>215</v>
      </c>
      <c r="R21" s="28"/>
      <c r="S21" s="28"/>
      <c r="T21" s="30"/>
      <c r="U21" s="30"/>
      <c r="V21" s="28"/>
      <c r="W21" s="28"/>
      <c r="X21" s="29"/>
      <c r="Y21" s="29"/>
      <c r="Z21" s="28"/>
      <c r="AA21" s="28"/>
      <c r="AB21" s="28"/>
      <c r="AC21" s="28"/>
      <c r="AD21" s="2" t="s">
        <v>401</v>
      </c>
    </row>
    <row r="22" spans="1:30" ht="58" x14ac:dyDescent="0.35">
      <c r="A22" s="5" t="s">
        <v>19</v>
      </c>
      <c r="B22" s="2" t="s">
        <v>116</v>
      </c>
      <c r="C22" s="2" t="s">
        <v>261</v>
      </c>
      <c r="D22" s="2" t="s">
        <v>212</v>
      </c>
      <c r="E22" s="2" t="s">
        <v>294</v>
      </c>
      <c r="F22" s="2" t="s">
        <v>321</v>
      </c>
      <c r="G22" s="2" t="s">
        <v>241</v>
      </c>
      <c r="H22" s="2" t="s">
        <v>149</v>
      </c>
      <c r="I22" s="2" t="s">
        <v>164</v>
      </c>
      <c r="J22" s="2" t="s">
        <v>87</v>
      </c>
      <c r="K22" s="28"/>
      <c r="L22" s="2" t="s">
        <v>559</v>
      </c>
      <c r="M22" s="2" t="s">
        <v>200</v>
      </c>
      <c r="N22" s="29"/>
      <c r="O22" s="28"/>
      <c r="P22" s="7"/>
      <c r="Q22" s="2" t="s">
        <v>423</v>
      </c>
      <c r="R22" s="2" t="s">
        <v>452</v>
      </c>
      <c r="S22" s="2" t="s">
        <v>617</v>
      </c>
      <c r="T22" s="30"/>
      <c r="U22" s="30"/>
      <c r="V22" s="2" t="s">
        <v>483</v>
      </c>
      <c r="W22" s="2" t="s">
        <v>362</v>
      </c>
      <c r="X22" s="29"/>
      <c r="Y22" s="29"/>
      <c r="Z22" s="2" t="s">
        <v>590</v>
      </c>
      <c r="AA22" s="28"/>
      <c r="AB22" s="28"/>
      <c r="AC22" s="28"/>
      <c r="AD22" s="2" t="s">
        <v>397</v>
      </c>
    </row>
    <row r="23" spans="1:30" ht="116" x14ac:dyDescent="0.35">
      <c r="A23" s="5" t="s">
        <v>20</v>
      </c>
      <c r="B23" s="2" t="s">
        <v>136</v>
      </c>
      <c r="C23" s="28"/>
      <c r="D23" s="2" t="s">
        <v>210</v>
      </c>
      <c r="E23" s="2" t="s">
        <v>301</v>
      </c>
      <c r="F23" s="2" t="s">
        <v>301</v>
      </c>
      <c r="G23" s="2" t="s">
        <v>247</v>
      </c>
      <c r="H23" s="28"/>
      <c r="I23" s="28"/>
      <c r="J23" s="2" t="s">
        <v>85</v>
      </c>
      <c r="K23" s="28"/>
      <c r="L23" s="28"/>
      <c r="M23" s="28"/>
      <c r="N23" s="29"/>
      <c r="O23" s="28"/>
      <c r="P23" s="7"/>
      <c r="Q23" s="12" t="s">
        <v>427</v>
      </c>
      <c r="R23" s="2" t="s">
        <v>459</v>
      </c>
      <c r="S23" s="28"/>
      <c r="T23" s="30"/>
      <c r="U23" s="30"/>
      <c r="V23" s="28"/>
      <c r="W23" s="28"/>
      <c r="X23" s="29"/>
      <c r="Y23" s="29"/>
      <c r="Z23" s="28"/>
      <c r="AA23" s="28"/>
      <c r="AB23" s="2" t="s">
        <v>332</v>
      </c>
      <c r="AC23" s="2" t="s">
        <v>379</v>
      </c>
      <c r="AD23" s="28"/>
    </row>
    <row r="24" spans="1:30" ht="124.5" customHeight="1" x14ac:dyDescent="0.35">
      <c r="A24" s="5" t="s">
        <v>21</v>
      </c>
      <c r="B24" s="2" t="s">
        <v>123</v>
      </c>
      <c r="C24" s="12" t="s">
        <v>262</v>
      </c>
      <c r="D24" s="2" t="s">
        <v>217</v>
      </c>
      <c r="E24" s="12" t="s">
        <v>296</v>
      </c>
      <c r="F24" s="28"/>
      <c r="G24" s="2" t="s">
        <v>235</v>
      </c>
      <c r="H24" s="28"/>
      <c r="I24" s="12" t="s">
        <v>171</v>
      </c>
      <c r="J24" s="28"/>
      <c r="K24" s="2" t="s">
        <v>499</v>
      </c>
      <c r="L24" s="2" t="s">
        <v>554</v>
      </c>
      <c r="M24" s="2" t="s">
        <v>184</v>
      </c>
      <c r="N24" s="29"/>
      <c r="O24" s="28"/>
      <c r="P24" s="7"/>
      <c r="Q24" s="2" t="s">
        <v>417</v>
      </c>
      <c r="R24" s="2" t="s">
        <v>455</v>
      </c>
      <c r="S24" s="2" t="s">
        <v>683</v>
      </c>
      <c r="T24" s="30"/>
      <c r="U24" s="30"/>
      <c r="V24" s="2" t="s">
        <v>684</v>
      </c>
      <c r="W24" s="2" t="s">
        <v>685</v>
      </c>
      <c r="X24" s="29"/>
      <c r="Y24" s="29"/>
      <c r="Z24" s="2" t="s">
        <v>579</v>
      </c>
      <c r="AA24" s="2" t="s">
        <v>542</v>
      </c>
      <c r="AB24" s="2" t="s">
        <v>339</v>
      </c>
      <c r="AC24" s="2" t="s">
        <v>371</v>
      </c>
      <c r="AD24" s="2" t="s">
        <v>393</v>
      </c>
    </row>
    <row r="25" spans="1:30" ht="116" x14ac:dyDescent="0.35">
      <c r="A25" s="5" t="s">
        <v>22</v>
      </c>
      <c r="B25" s="12" t="s">
        <v>131</v>
      </c>
      <c r="C25" s="12" t="s">
        <v>267</v>
      </c>
      <c r="D25" s="2" t="s">
        <v>219</v>
      </c>
      <c r="E25" s="2" t="s">
        <v>299</v>
      </c>
      <c r="F25" s="2" t="s">
        <v>319</v>
      </c>
      <c r="G25" s="12" t="s">
        <v>250</v>
      </c>
      <c r="H25" s="12" t="s">
        <v>140</v>
      </c>
      <c r="I25" s="2" t="s">
        <v>167</v>
      </c>
      <c r="J25" s="28"/>
      <c r="K25" s="28"/>
      <c r="L25" s="28"/>
      <c r="M25" s="28"/>
      <c r="N25" s="29"/>
      <c r="O25" s="28"/>
      <c r="P25" s="7"/>
      <c r="Q25" s="2" t="s">
        <v>429</v>
      </c>
      <c r="R25" s="2" t="s">
        <v>461</v>
      </c>
      <c r="S25" s="2" t="s">
        <v>693</v>
      </c>
      <c r="T25" s="30"/>
      <c r="U25" s="30"/>
      <c r="V25" s="2" t="s">
        <v>487</v>
      </c>
      <c r="W25" s="2" t="s">
        <v>356</v>
      </c>
      <c r="X25" s="29"/>
      <c r="Y25" s="29"/>
      <c r="Z25" s="28"/>
      <c r="AA25" s="2" t="s">
        <v>541</v>
      </c>
      <c r="AB25" s="28"/>
      <c r="AC25" s="28"/>
      <c r="AD25" s="2" t="s">
        <v>409</v>
      </c>
    </row>
    <row r="26" spans="1:30" ht="108" customHeight="1" x14ac:dyDescent="0.35">
      <c r="A26" s="5" t="s">
        <v>23</v>
      </c>
      <c r="B26" s="2" t="s">
        <v>132</v>
      </c>
      <c r="C26" s="2" t="s">
        <v>268</v>
      </c>
      <c r="D26" s="2" t="s">
        <v>208</v>
      </c>
      <c r="E26" s="2" t="s">
        <v>692</v>
      </c>
      <c r="F26" s="2" t="s">
        <v>314</v>
      </c>
      <c r="G26" s="2" t="s">
        <v>249</v>
      </c>
      <c r="H26" s="28"/>
      <c r="I26" s="2" t="s">
        <v>157</v>
      </c>
      <c r="J26" s="2" t="s">
        <v>84</v>
      </c>
      <c r="K26" s="28"/>
      <c r="L26" s="2" t="s">
        <v>551</v>
      </c>
      <c r="M26" s="12" t="s">
        <v>177</v>
      </c>
      <c r="N26" s="29"/>
      <c r="O26" s="28"/>
      <c r="P26" s="7"/>
      <c r="Q26" s="2" t="s">
        <v>433</v>
      </c>
      <c r="R26" s="2" t="s">
        <v>460</v>
      </c>
      <c r="S26" s="2" t="s">
        <v>608</v>
      </c>
      <c r="T26" s="30"/>
      <c r="U26" s="30"/>
      <c r="V26" s="2" t="s">
        <v>471</v>
      </c>
      <c r="W26" s="28"/>
      <c r="X26" s="29"/>
      <c r="Y26" s="29"/>
      <c r="Z26" s="2" t="s">
        <v>571</v>
      </c>
      <c r="AA26" s="2" t="s">
        <v>666</v>
      </c>
      <c r="AB26" s="28"/>
      <c r="AC26" s="2" t="s">
        <v>377</v>
      </c>
      <c r="AD26" s="2" t="s">
        <v>386</v>
      </c>
    </row>
    <row r="27" spans="1:30" ht="72.5" x14ac:dyDescent="0.35">
      <c r="A27" s="5" t="s">
        <v>24</v>
      </c>
      <c r="B27" s="2" t="s">
        <v>115</v>
      </c>
      <c r="C27" s="12" t="s">
        <v>266</v>
      </c>
      <c r="D27" s="28"/>
      <c r="E27" s="28"/>
      <c r="F27" s="2" t="s">
        <v>312</v>
      </c>
      <c r="G27" s="2" t="s">
        <v>245</v>
      </c>
      <c r="H27" s="2" t="s">
        <v>150</v>
      </c>
      <c r="I27" s="2" t="s">
        <v>175</v>
      </c>
      <c r="J27" s="2" t="s">
        <v>90</v>
      </c>
      <c r="K27" s="28"/>
      <c r="L27" s="28"/>
      <c r="M27" s="28"/>
      <c r="N27" s="29"/>
      <c r="O27" s="28"/>
      <c r="P27" s="7"/>
      <c r="Q27" s="28"/>
      <c r="R27" s="28"/>
      <c r="S27" s="28"/>
      <c r="T27" s="30"/>
      <c r="U27" s="30"/>
      <c r="V27" s="2" t="s">
        <v>481</v>
      </c>
      <c r="W27" s="2" t="s">
        <v>215</v>
      </c>
      <c r="X27" s="29"/>
      <c r="Y27" s="29"/>
      <c r="Z27" s="28"/>
      <c r="AA27" s="28"/>
      <c r="AB27" s="28"/>
      <c r="AC27" s="28"/>
      <c r="AD27" s="28"/>
    </row>
    <row r="28" spans="1:30" ht="237.5" customHeight="1" x14ac:dyDescent="0.35">
      <c r="A28" s="5" t="s">
        <v>25</v>
      </c>
      <c r="B28" s="12" t="s">
        <v>646</v>
      </c>
      <c r="C28" s="12" t="s">
        <v>260</v>
      </c>
      <c r="D28" s="12" t="s">
        <v>223</v>
      </c>
      <c r="E28" s="12" t="s">
        <v>287</v>
      </c>
      <c r="F28" s="2" t="s">
        <v>313</v>
      </c>
      <c r="G28" s="2" t="s">
        <v>229</v>
      </c>
      <c r="H28" s="28"/>
      <c r="I28" s="12" t="s">
        <v>172</v>
      </c>
      <c r="J28" s="12" t="s">
        <v>95</v>
      </c>
      <c r="K28" s="2" t="s">
        <v>510</v>
      </c>
      <c r="L28" s="2" t="s">
        <v>549</v>
      </c>
      <c r="M28" s="2" t="s">
        <v>187</v>
      </c>
      <c r="N28" s="29"/>
      <c r="O28" s="2" t="s">
        <v>632</v>
      </c>
      <c r="P28" s="7"/>
      <c r="Q28" s="2" t="s">
        <v>414</v>
      </c>
      <c r="R28" s="2" t="s">
        <v>450</v>
      </c>
      <c r="S28" s="2" t="s">
        <v>612</v>
      </c>
      <c r="T28" s="30"/>
      <c r="U28" s="30"/>
      <c r="V28" s="2" t="s">
        <v>472</v>
      </c>
      <c r="W28" s="28"/>
      <c r="X28" s="29"/>
      <c r="Y28" s="29"/>
      <c r="Z28" s="2" t="s">
        <v>572</v>
      </c>
      <c r="AA28" s="2" t="s">
        <v>530</v>
      </c>
      <c r="AB28" s="12" t="s">
        <v>347</v>
      </c>
      <c r="AC28" s="2" t="s">
        <v>380</v>
      </c>
      <c r="AD28" s="2" t="s">
        <v>391</v>
      </c>
    </row>
    <row r="29" spans="1:30" ht="94" customHeight="1" x14ac:dyDescent="0.35">
      <c r="A29" s="5" t="s">
        <v>26</v>
      </c>
      <c r="B29" s="2" t="s">
        <v>106</v>
      </c>
      <c r="C29" s="28"/>
      <c r="D29" s="28"/>
      <c r="E29" s="28"/>
      <c r="F29" s="28"/>
      <c r="G29" s="2" t="s">
        <v>231</v>
      </c>
      <c r="H29" s="2" t="s">
        <v>142</v>
      </c>
      <c r="I29" s="28"/>
      <c r="J29" s="28"/>
      <c r="K29" s="2" t="s">
        <v>496</v>
      </c>
      <c r="L29" s="28"/>
      <c r="M29" s="28"/>
      <c r="N29" s="29"/>
      <c r="O29" s="28"/>
      <c r="P29" s="7"/>
      <c r="Q29" s="2" t="s">
        <v>431</v>
      </c>
      <c r="R29" s="28"/>
      <c r="S29" s="2" t="s">
        <v>620</v>
      </c>
      <c r="T29" s="30"/>
      <c r="U29" s="30"/>
      <c r="V29" s="2" t="s">
        <v>470</v>
      </c>
      <c r="W29" s="2" t="s">
        <v>353</v>
      </c>
      <c r="X29" s="29"/>
      <c r="Y29" s="29"/>
      <c r="Z29" s="2" t="s">
        <v>580</v>
      </c>
      <c r="AA29" s="28"/>
      <c r="AB29" s="2" t="s">
        <v>344</v>
      </c>
      <c r="AC29" s="28"/>
      <c r="AD29" s="28"/>
    </row>
    <row r="30" spans="1:30" ht="101" customHeight="1" x14ac:dyDescent="0.35">
      <c r="A30" s="5" t="s">
        <v>27</v>
      </c>
      <c r="B30" s="2" t="s">
        <v>121</v>
      </c>
      <c r="C30" s="12" t="s">
        <v>264</v>
      </c>
      <c r="D30" s="2" t="s">
        <v>216</v>
      </c>
      <c r="E30" s="2" t="s">
        <v>295</v>
      </c>
      <c r="F30" s="2" t="s">
        <v>322</v>
      </c>
      <c r="G30" s="28"/>
      <c r="H30" s="28"/>
      <c r="I30" s="28"/>
      <c r="J30" s="2" t="s">
        <v>93</v>
      </c>
      <c r="K30" s="2" t="s">
        <v>511</v>
      </c>
      <c r="L30" s="2" t="s">
        <v>560</v>
      </c>
      <c r="M30" s="2" t="s">
        <v>182</v>
      </c>
      <c r="N30" s="29"/>
      <c r="O30" s="28"/>
      <c r="P30" s="7"/>
      <c r="Q30" s="2" t="s">
        <v>418</v>
      </c>
      <c r="R30" s="2" t="s">
        <v>456</v>
      </c>
      <c r="S30" s="2" t="s">
        <v>619</v>
      </c>
      <c r="T30" s="30"/>
      <c r="U30" s="30"/>
      <c r="V30" s="28"/>
      <c r="W30" s="28"/>
      <c r="X30" s="29"/>
      <c r="Y30" s="29"/>
      <c r="Z30" s="2" t="s">
        <v>588</v>
      </c>
      <c r="AA30" s="28"/>
      <c r="AB30" s="2" t="s">
        <v>345</v>
      </c>
      <c r="AC30" s="2" t="s">
        <v>369</v>
      </c>
      <c r="AD30" s="2" t="s">
        <v>389</v>
      </c>
    </row>
    <row r="31" spans="1:30" ht="174" x14ac:dyDescent="0.35">
      <c r="A31" s="5" t="s">
        <v>28</v>
      </c>
      <c r="B31" s="12" t="s">
        <v>125</v>
      </c>
      <c r="C31" s="12" t="s">
        <v>265</v>
      </c>
      <c r="D31" s="12" t="s">
        <v>218</v>
      </c>
      <c r="E31" s="2" t="s">
        <v>300</v>
      </c>
      <c r="F31" s="2" t="s">
        <v>300</v>
      </c>
      <c r="G31" s="12" t="s">
        <v>244</v>
      </c>
      <c r="H31" s="12" t="s">
        <v>144</v>
      </c>
      <c r="I31" s="12" t="s">
        <v>176</v>
      </c>
      <c r="J31" s="28"/>
      <c r="K31" s="2" t="s">
        <v>508</v>
      </c>
      <c r="L31" s="28"/>
      <c r="M31" s="28"/>
      <c r="N31" s="29"/>
      <c r="O31" s="2" t="s">
        <v>630</v>
      </c>
      <c r="P31" s="7"/>
      <c r="Q31" s="2" t="s">
        <v>426</v>
      </c>
      <c r="R31" s="2" t="s">
        <v>458</v>
      </c>
      <c r="S31" s="2" t="s">
        <v>458</v>
      </c>
      <c r="T31" s="30"/>
      <c r="U31" s="30"/>
      <c r="V31" s="2" t="s">
        <v>215</v>
      </c>
      <c r="W31" s="2" t="s">
        <v>364</v>
      </c>
      <c r="X31" s="29"/>
      <c r="Y31" s="29"/>
      <c r="Z31" s="28"/>
      <c r="AA31" s="28"/>
      <c r="AB31" s="28"/>
      <c r="AC31" s="28"/>
      <c r="AD31" s="2" t="s">
        <v>402</v>
      </c>
    </row>
    <row r="32" spans="1:30" ht="145" x14ac:dyDescent="0.35">
      <c r="A32" s="5" t="s">
        <v>29</v>
      </c>
      <c r="B32" s="2" t="s">
        <v>124</v>
      </c>
      <c r="C32" s="12" t="s">
        <v>269</v>
      </c>
      <c r="D32" s="28"/>
      <c r="E32" s="2" t="s">
        <v>288</v>
      </c>
      <c r="F32" s="2" t="s">
        <v>325</v>
      </c>
      <c r="G32" s="28"/>
      <c r="H32" s="28"/>
      <c r="I32" s="28"/>
      <c r="J32" s="28"/>
      <c r="K32" s="28"/>
      <c r="L32" s="2" t="s">
        <v>547</v>
      </c>
      <c r="M32" s="28"/>
      <c r="N32" s="29"/>
      <c r="O32" s="2" t="s">
        <v>631</v>
      </c>
      <c r="P32" s="7"/>
      <c r="Q32" s="2" t="s">
        <v>432</v>
      </c>
      <c r="R32" s="2" t="s">
        <v>464</v>
      </c>
      <c r="S32" s="28"/>
      <c r="T32" s="30"/>
      <c r="U32" s="30"/>
      <c r="V32" s="28"/>
      <c r="W32" s="2" t="s">
        <v>359</v>
      </c>
      <c r="X32" s="29"/>
      <c r="Y32" s="29"/>
      <c r="Z32" s="2" t="s">
        <v>581</v>
      </c>
      <c r="AA32" s="28"/>
      <c r="AB32" s="2" t="s">
        <v>342</v>
      </c>
      <c r="AC32" s="28"/>
      <c r="AD32" s="2" t="s">
        <v>407</v>
      </c>
    </row>
    <row r="33" spans="1:30" ht="165" customHeight="1" x14ac:dyDescent="0.35">
      <c r="A33" s="5" t="s">
        <v>30</v>
      </c>
      <c r="B33" s="12" t="s">
        <v>117</v>
      </c>
      <c r="C33" s="2" t="s">
        <v>274</v>
      </c>
      <c r="D33" s="12" t="s">
        <v>654</v>
      </c>
      <c r="E33" s="28"/>
      <c r="F33" s="12" t="s">
        <v>655</v>
      </c>
      <c r="G33" s="12" t="s">
        <v>242</v>
      </c>
      <c r="H33" s="12" t="s">
        <v>657</v>
      </c>
      <c r="I33" s="2" t="s">
        <v>166</v>
      </c>
      <c r="J33" s="28"/>
      <c r="K33" s="2" t="s">
        <v>507</v>
      </c>
      <c r="L33" s="2" t="s">
        <v>550</v>
      </c>
      <c r="M33" s="2" t="s">
        <v>658</v>
      </c>
      <c r="N33" s="29"/>
      <c r="O33" s="2" t="s">
        <v>633</v>
      </c>
      <c r="P33" s="7"/>
      <c r="Q33" s="28"/>
      <c r="R33" s="28"/>
      <c r="S33" s="2" t="s">
        <v>605</v>
      </c>
      <c r="T33" s="30"/>
      <c r="U33" s="30"/>
      <c r="V33" s="2" t="s">
        <v>479</v>
      </c>
      <c r="W33" s="28"/>
      <c r="X33" s="29"/>
      <c r="Y33" s="29"/>
      <c r="Z33" s="2" t="s">
        <v>591</v>
      </c>
      <c r="AA33" s="28"/>
      <c r="AB33" s="28"/>
      <c r="AC33" s="28"/>
      <c r="AD33" s="2" t="s">
        <v>400</v>
      </c>
    </row>
    <row r="34" spans="1:30" ht="101.5" x14ac:dyDescent="0.35">
      <c r="A34" s="5" t="s">
        <v>31</v>
      </c>
      <c r="B34" s="28"/>
      <c r="C34" s="28"/>
      <c r="D34" s="28"/>
      <c r="E34" s="28"/>
      <c r="F34" s="28"/>
      <c r="G34" s="28"/>
      <c r="H34" s="28"/>
      <c r="I34" s="28"/>
      <c r="J34" s="28"/>
      <c r="K34" s="2" t="s">
        <v>523</v>
      </c>
      <c r="L34" s="28"/>
      <c r="M34" s="28"/>
      <c r="N34" s="29"/>
      <c r="O34" s="28"/>
      <c r="P34" s="7"/>
      <c r="Q34" s="28"/>
      <c r="R34" s="28"/>
      <c r="S34" s="28"/>
      <c r="T34" s="30"/>
      <c r="U34" s="30"/>
      <c r="V34" s="28"/>
      <c r="W34" s="28"/>
      <c r="X34" s="29"/>
      <c r="Y34" s="29"/>
      <c r="Z34" s="2" t="s">
        <v>704</v>
      </c>
      <c r="AA34" s="28"/>
      <c r="AB34" s="28"/>
      <c r="AC34" s="28"/>
      <c r="AD34" s="28"/>
    </row>
    <row r="35" spans="1:30" ht="29" x14ac:dyDescent="0.35">
      <c r="A35" s="5" t="s">
        <v>32</v>
      </c>
      <c r="B35" s="28"/>
      <c r="C35" s="28"/>
      <c r="D35" s="28"/>
      <c r="E35" s="28"/>
      <c r="F35" s="28"/>
      <c r="G35" s="28"/>
      <c r="H35" s="28"/>
      <c r="I35" s="28"/>
      <c r="J35" s="28"/>
      <c r="K35" s="2" t="s">
        <v>663</v>
      </c>
      <c r="L35" s="28"/>
      <c r="M35" s="28"/>
      <c r="N35" s="29"/>
      <c r="O35" s="28"/>
      <c r="P35" s="7"/>
      <c r="Q35" s="28"/>
      <c r="R35" s="28"/>
      <c r="S35" s="28"/>
      <c r="T35" s="30"/>
      <c r="U35" s="30"/>
      <c r="V35" s="28"/>
      <c r="W35" s="28"/>
      <c r="X35" s="29"/>
      <c r="Y35" s="29"/>
      <c r="Z35" s="2" t="s">
        <v>589</v>
      </c>
      <c r="AA35" s="28"/>
      <c r="AB35" s="28"/>
      <c r="AC35" s="28"/>
      <c r="AD35" s="28"/>
    </row>
    <row r="36" spans="1:30" ht="101" customHeight="1" x14ac:dyDescent="0.35">
      <c r="A36" s="5" t="s">
        <v>33</v>
      </c>
      <c r="B36" s="28"/>
      <c r="C36" s="28"/>
      <c r="D36" s="28"/>
      <c r="E36" s="28"/>
      <c r="F36" s="28"/>
      <c r="G36" s="28"/>
      <c r="H36" s="28"/>
      <c r="I36" s="28"/>
      <c r="J36" s="28"/>
      <c r="K36" s="2" t="s">
        <v>505</v>
      </c>
      <c r="L36" s="28"/>
      <c r="M36" s="28"/>
      <c r="N36" s="29"/>
      <c r="O36" s="2" t="s">
        <v>642</v>
      </c>
      <c r="P36" s="7"/>
      <c r="Q36" s="31"/>
      <c r="R36" s="28"/>
      <c r="S36" s="31"/>
      <c r="T36" s="30"/>
      <c r="U36" s="30"/>
      <c r="V36" s="28"/>
      <c r="W36" s="28"/>
      <c r="X36" s="29"/>
      <c r="Y36" s="29"/>
      <c r="Z36" s="2" t="s">
        <v>592</v>
      </c>
      <c r="AA36" s="28"/>
      <c r="AB36" s="28"/>
      <c r="AC36" s="28"/>
      <c r="AD36" s="28"/>
    </row>
    <row r="37" spans="1:30" ht="259" customHeight="1" x14ac:dyDescent="0.35">
      <c r="A37" s="5" t="s">
        <v>34</v>
      </c>
      <c r="B37" s="28"/>
      <c r="C37" s="28"/>
      <c r="D37" s="28"/>
      <c r="E37" s="28"/>
      <c r="F37" s="28"/>
      <c r="G37" s="28"/>
      <c r="H37" s="28"/>
      <c r="I37" s="28"/>
      <c r="J37" s="2" t="s">
        <v>490</v>
      </c>
      <c r="K37" s="28"/>
      <c r="L37" s="28"/>
      <c r="M37" s="2" t="s">
        <v>181</v>
      </c>
      <c r="N37" s="29"/>
      <c r="O37" s="28"/>
      <c r="P37" s="7"/>
      <c r="Q37" s="28"/>
      <c r="R37" s="28"/>
      <c r="S37" s="28"/>
      <c r="T37" s="30"/>
      <c r="U37" s="30"/>
      <c r="V37" s="28"/>
      <c r="W37" s="28"/>
      <c r="X37" s="29"/>
      <c r="Y37" s="29"/>
      <c r="Z37" s="2" t="s">
        <v>599</v>
      </c>
      <c r="AA37" s="2" t="s">
        <v>533</v>
      </c>
      <c r="AB37" s="28"/>
      <c r="AC37" s="2" t="s">
        <v>383</v>
      </c>
      <c r="AD37" s="28"/>
    </row>
    <row r="38" spans="1:30" ht="152.5" customHeight="1" x14ac:dyDescent="0.35">
      <c r="A38" s="5" t="s">
        <v>35</v>
      </c>
      <c r="B38" s="12" t="s">
        <v>112</v>
      </c>
      <c r="C38" s="12" t="s">
        <v>279</v>
      </c>
      <c r="D38" s="28"/>
      <c r="E38" s="28"/>
      <c r="F38" s="28"/>
      <c r="G38" s="28"/>
      <c r="H38" s="28"/>
      <c r="I38" s="2" t="s">
        <v>169</v>
      </c>
      <c r="J38" s="28"/>
      <c r="K38" s="2" t="s">
        <v>509</v>
      </c>
      <c r="L38" s="2" t="s">
        <v>557</v>
      </c>
      <c r="M38" s="2" t="s">
        <v>186</v>
      </c>
      <c r="N38" s="29"/>
      <c r="O38" s="28"/>
      <c r="P38" s="7"/>
      <c r="Q38" s="28"/>
      <c r="R38" s="2" t="s">
        <v>449</v>
      </c>
      <c r="S38" s="2" t="s">
        <v>614</v>
      </c>
      <c r="T38" s="30"/>
      <c r="U38" s="30"/>
      <c r="V38" s="28"/>
      <c r="W38" s="28"/>
      <c r="X38" s="29"/>
      <c r="Y38" s="29"/>
      <c r="Z38" s="2" t="s">
        <v>582</v>
      </c>
      <c r="AA38" s="28"/>
      <c r="AB38" s="28"/>
      <c r="AC38" s="2" t="s">
        <v>375</v>
      </c>
      <c r="AD38" s="28"/>
    </row>
    <row r="39" spans="1:30" ht="87" x14ac:dyDescent="0.35">
      <c r="A39" s="5" t="s">
        <v>36</v>
      </c>
      <c r="B39" s="2" t="s">
        <v>135</v>
      </c>
      <c r="C39" s="2" t="s">
        <v>271</v>
      </c>
      <c r="D39" s="28"/>
      <c r="E39" s="28"/>
      <c r="F39" s="28"/>
      <c r="G39" s="28"/>
      <c r="H39" s="28"/>
      <c r="I39" s="28"/>
      <c r="J39" s="28"/>
      <c r="K39" s="28"/>
      <c r="L39" s="28"/>
      <c r="M39" s="28"/>
      <c r="N39" s="29"/>
      <c r="O39" s="28"/>
      <c r="P39" s="7"/>
      <c r="Q39" s="2" t="s">
        <v>434</v>
      </c>
      <c r="R39" s="2" t="s">
        <v>462</v>
      </c>
      <c r="S39" s="28"/>
      <c r="T39" s="30"/>
      <c r="U39" s="30"/>
      <c r="V39" s="28"/>
      <c r="W39" s="28"/>
      <c r="X39" s="29"/>
      <c r="Y39" s="29"/>
      <c r="Z39" s="28"/>
      <c r="AA39" s="28"/>
      <c r="AB39" s="28"/>
      <c r="AC39" s="28"/>
      <c r="AD39" s="28"/>
    </row>
    <row r="40" spans="1:30" ht="141.5" customHeight="1" x14ac:dyDescent="0.35">
      <c r="A40" s="5" t="s">
        <v>37</v>
      </c>
      <c r="B40" s="2" t="s">
        <v>134</v>
      </c>
      <c r="C40" s="12" t="s">
        <v>272</v>
      </c>
      <c r="D40" s="2" t="s">
        <v>221</v>
      </c>
      <c r="E40" s="28"/>
      <c r="F40" s="2" t="s">
        <v>326</v>
      </c>
      <c r="G40" s="28"/>
      <c r="H40" s="28"/>
      <c r="I40" s="28"/>
      <c r="J40" s="28"/>
      <c r="K40" s="2" t="s">
        <v>518</v>
      </c>
      <c r="L40" s="28"/>
      <c r="M40" s="2" t="s">
        <v>194</v>
      </c>
      <c r="N40" s="29"/>
      <c r="O40" s="2" t="s">
        <v>637</v>
      </c>
      <c r="P40" s="7"/>
      <c r="Q40" s="2" t="s">
        <v>435</v>
      </c>
      <c r="R40" s="2" t="s">
        <v>463</v>
      </c>
      <c r="S40" s="2" t="s">
        <v>622</v>
      </c>
      <c r="T40" s="30"/>
      <c r="U40" s="30"/>
      <c r="V40" s="28"/>
      <c r="W40" s="28"/>
      <c r="X40" s="29"/>
      <c r="Y40" s="29"/>
      <c r="Z40" s="2" t="s">
        <v>593</v>
      </c>
      <c r="AA40" s="28"/>
      <c r="AB40" s="2" t="s">
        <v>349</v>
      </c>
      <c r="AC40" s="2" t="s">
        <v>381</v>
      </c>
      <c r="AD40" s="28"/>
    </row>
    <row r="41" spans="1:30" ht="162.5" customHeight="1" x14ac:dyDescent="0.35">
      <c r="A41" s="5" t="s">
        <v>196</v>
      </c>
      <c r="B41" s="28"/>
      <c r="C41" s="28"/>
      <c r="D41" s="2" t="s">
        <v>226</v>
      </c>
      <c r="E41" s="12" t="s">
        <v>303</v>
      </c>
      <c r="F41" s="12" t="s">
        <v>328</v>
      </c>
      <c r="G41" s="28"/>
      <c r="H41" s="28"/>
      <c r="I41" s="28"/>
      <c r="J41" s="2" t="s">
        <v>86</v>
      </c>
      <c r="K41" s="2" t="s">
        <v>516</v>
      </c>
      <c r="L41" s="28"/>
      <c r="M41" s="2" t="s">
        <v>664</v>
      </c>
      <c r="N41" s="29"/>
      <c r="O41" s="28"/>
      <c r="P41" s="7"/>
      <c r="Q41" s="28"/>
      <c r="R41" s="28"/>
      <c r="S41" s="2" t="s">
        <v>627</v>
      </c>
      <c r="T41" s="30"/>
      <c r="U41" s="30"/>
      <c r="V41" s="28"/>
      <c r="W41" s="28"/>
      <c r="X41" s="29"/>
      <c r="Y41" s="29"/>
      <c r="Z41" s="28"/>
      <c r="AA41" s="2" t="s">
        <v>529</v>
      </c>
      <c r="AB41" s="28"/>
      <c r="AC41" s="28"/>
      <c r="AD41" s="28"/>
    </row>
    <row r="42" spans="1:30" ht="99.5" customHeight="1" x14ac:dyDescent="0.35">
      <c r="A42" s="5" t="s">
        <v>38</v>
      </c>
      <c r="B42" s="28"/>
      <c r="C42" s="28"/>
      <c r="D42" s="2" t="s">
        <v>329</v>
      </c>
      <c r="E42" s="2" t="s">
        <v>330</v>
      </c>
      <c r="F42" s="2" t="s">
        <v>331</v>
      </c>
      <c r="G42" s="28"/>
      <c r="H42" s="28"/>
      <c r="I42" s="28"/>
      <c r="J42" s="2" t="s">
        <v>660</v>
      </c>
      <c r="K42" s="28"/>
      <c r="L42" s="28"/>
      <c r="M42" s="28"/>
      <c r="N42" s="29"/>
      <c r="O42" s="28"/>
      <c r="P42" s="7"/>
      <c r="Q42" s="2" t="s">
        <v>438</v>
      </c>
      <c r="R42" s="28"/>
      <c r="S42" s="2" t="s">
        <v>624</v>
      </c>
      <c r="T42" s="30"/>
      <c r="U42" s="30"/>
      <c r="V42" s="28"/>
      <c r="W42" s="28"/>
      <c r="X42" s="29"/>
      <c r="Y42" s="29"/>
      <c r="Z42" s="28"/>
      <c r="AA42" s="2" t="s">
        <v>532</v>
      </c>
      <c r="AB42" s="28"/>
      <c r="AC42" s="28"/>
      <c r="AD42" s="28"/>
    </row>
    <row r="43" spans="1:30" ht="90" customHeight="1" x14ac:dyDescent="0.35">
      <c r="A43" s="5" t="s">
        <v>83</v>
      </c>
      <c r="B43" s="28"/>
      <c r="C43" s="28"/>
      <c r="D43" s="2" t="s">
        <v>213</v>
      </c>
      <c r="E43" s="2"/>
      <c r="F43" s="2" t="s">
        <v>318</v>
      </c>
      <c r="G43" s="28"/>
      <c r="H43" s="2" t="s">
        <v>138</v>
      </c>
      <c r="I43" s="2" t="s">
        <v>165</v>
      </c>
      <c r="J43" s="2" t="s">
        <v>88</v>
      </c>
      <c r="K43" s="2" t="s">
        <v>515</v>
      </c>
      <c r="L43" s="2" t="s">
        <v>564</v>
      </c>
      <c r="M43" s="2" t="s">
        <v>202</v>
      </c>
      <c r="N43" s="29"/>
      <c r="O43" s="28"/>
      <c r="P43" s="7"/>
      <c r="Q43" s="2" t="s">
        <v>465</v>
      </c>
      <c r="R43" s="28"/>
      <c r="S43" s="2" t="s">
        <v>626</v>
      </c>
      <c r="T43" s="30"/>
      <c r="U43" s="30"/>
      <c r="V43" s="28"/>
      <c r="W43" s="28"/>
      <c r="X43" s="29"/>
      <c r="Y43" s="29"/>
      <c r="Z43" s="2" t="s">
        <v>600</v>
      </c>
      <c r="AA43" s="2" t="s">
        <v>531</v>
      </c>
      <c r="AB43" s="28"/>
      <c r="AC43" s="28"/>
      <c r="AD43" s="2" t="s">
        <v>404</v>
      </c>
    </row>
    <row r="44" spans="1:30" ht="157.5" customHeight="1" x14ac:dyDescent="0.35">
      <c r="A44" s="5" t="s">
        <v>39</v>
      </c>
      <c r="B44" s="2" t="s">
        <v>129</v>
      </c>
      <c r="C44" s="2" t="s">
        <v>277</v>
      </c>
      <c r="D44" s="2" t="s">
        <v>222</v>
      </c>
      <c r="E44" s="2" t="s">
        <v>302</v>
      </c>
      <c r="F44" s="2" t="s">
        <v>327</v>
      </c>
      <c r="G44" s="28"/>
      <c r="H44" s="28"/>
      <c r="I44" s="2" t="s">
        <v>161</v>
      </c>
      <c r="J44" s="28"/>
      <c r="K44" s="2" t="s">
        <v>513</v>
      </c>
      <c r="L44" s="2" t="s">
        <v>567</v>
      </c>
      <c r="M44" s="28"/>
      <c r="N44" s="29"/>
      <c r="O44" s="28"/>
      <c r="P44" s="7"/>
      <c r="Q44" s="2" t="s">
        <v>439</v>
      </c>
      <c r="R44" s="2" t="s">
        <v>468</v>
      </c>
      <c r="S44" s="2" t="s">
        <v>618</v>
      </c>
      <c r="T44" s="30"/>
      <c r="U44" s="30"/>
      <c r="V44" s="2" t="s">
        <v>489</v>
      </c>
      <c r="W44" s="2" t="s">
        <v>351</v>
      </c>
      <c r="X44" s="29"/>
      <c r="Y44" s="29"/>
      <c r="Z44" s="2" t="s">
        <v>598</v>
      </c>
      <c r="AA44" s="28"/>
      <c r="AB44" s="28"/>
      <c r="AC44" s="28"/>
      <c r="AD44" s="28"/>
    </row>
    <row r="45" spans="1:30" ht="159.5" customHeight="1" x14ac:dyDescent="0.35">
      <c r="A45" s="5" t="s">
        <v>80</v>
      </c>
      <c r="B45" s="2" t="s">
        <v>661</v>
      </c>
      <c r="C45" s="28"/>
      <c r="D45" s="2" t="s">
        <v>653</v>
      </c>
      <c r="E45" s="2" t="s">
        <v>293</v>
      </c>
      <c r="F45" s="2" t="s">
        <v>307</v>
      </c>
      <c r="G45" s="2" t="s">
        <v>238</v>
      </c>
      <c r="H45" s="2" t="s">
        <v>147</v>
      </c>
      <c r="I45" s="2" t="s">
        <v>160</v>
      </c>
      <c r="J45" s="2" t="s">
        <v>491</v>
      </c>
      <c r="K45" s="2" t="s">
        <v>514</v>
      </c>
      <c r="L45" s="28"/>
      <c r="M45" s="2" t="s">
        <v>195</v>
      </c>
      <c r="N45" s="29"/>
      <c r="O45" s="28"/>
      <c r="P45" s="7"/>
      <c r="Q45" s="2" t="s">
        <v>443</v>
      </c>
      <c r="R45" s="2" t="s">
        <v>444</v>
      </c>
      <c r="S45" s="2" t="s">
        <v>606</v>
      </c>
      <c r="T45" s="30"/>
      <c r="U45" s="30"/>
      <c r="V45" s="28"/>
      <c r="W45" s="28"/>
      <c r="X45" s="29"/>
      <c r="Y45" s="29"/>
      <c r="Z45" s="28"/>
      <c r="AA45" s="2" t="s">
        <v>528</v>
      </c>
      <c r="AB45" s="28"/>
      <c r="AC45" s="28"/>
      <c r="AD45" s="28"/>
    </row>
    <row r="46" spans="1:30" ht="106" customHeight="1" x14ac:dyDescent="0.35">
      <c r="A46" s="5" t="s">
        <v>82</v>
      </c>
      <c r="B46" s="2" t="s">
        <v>128</v>
      </c>
      <c r="C46" s="28"/>
      <c r="D46" s="2" t="s">
        <v>224</v>
      </c>
      <c r="E46" s="2" t="s">
        <v>304</v>
      </c>
      <c r="F46" s="28"/>
      <c r="G46" s="28"/>
      <c r="H46" s="28"/>
      <c r="I46" s="2" t="s">
        <v>162</v>
      </c>
      <c r="J46" s="2" t="s">
        <v>81</v>
      </c>
      <c r="K46" s="2" t="s">
        <v>517</v>
      </c>
      <c r="L46" s="2" t="s">
        <v>561</v>
      </c>
      <c r="M46" s="28"/>
      <c r="N46" s="29"/>
      <c r="O46" s="28"/>
      <c r="P46" s="7"/>
      <c r="Q46" s="2" t="s">
        <v>437</v>
      </c>
      <c r="R46" s="28"/>
      <c r="S46" s="28"/>
      <c r="T46" s="30"/>
      <c r="U46" s="30"/>
      <c r="V46" s="2" t="s">
        <v>480</v>
      </c>
      <c r="W46" s="28"/>
      <c r="X46" s="29"/>
      <c r="Y46" s="29"/>
      <c r="Z46" s="28"/>
      <c r="AA46" s="2" t="s">
        <v>527</v>
      </c>
      <c r="AB46" s="28"/>
      <c r="AC46" s="2" t="s">
        <v>373</v>
      </c>
      <c r="AD46" s="2" t="s">
        <v>395</v>
      </c>
    </row>
    <row r="47" spans="1:30" ht="145" customHeight="1" x14ac:dyDescent="0.35">
      <c r="A47" s="5" t="s">
        <v>40</v>
      </c>
      <c r="B47" s="28"/>
      <c r="C47" s="12" t="s">
        <v>275</v>
      </c>
      <c r="D47" s="28"/>
      <c r="E47" s="28"/>
      <c r="F47" s="28"/>
      <c r="G47" s="28"/>
      <c r="H47" s="28"/>
      <c r="I47" s="28"/>
      <c r="J47" s="2" t="s">
        <v>100</v>
      </c>
      <c r="K47" s="2" t="s">
        <v>519</v>
      </c>
      <c r="L47" s="28"/>
      <c r="M47" s="2" t="s">
        <v>178</v>
      </c>
      <c r="N47" s="29"/>
      <c r="O47" s="2" t="s">
        <v>635</v>
      </c>
      <c r="P47" s="7"/>
      <c r="Q47" s="28"/>
      <c r="R47" s="28"/>
      <c r="S47" s="2" t="s">
        <v>623</v>
      </c>
      <c r="T47" s="30"/>
      <c r="U47" s="30"/>
      <c r="V47" s="28"/>
      <c r="W47" s="28"/>
      <c r="X47" s="29"/>
      <c r="Y47" s="29"/>
      <c r="Z47" s="2" t="s">
        <v>594</v>
      </c>
      <c r="AA47" s="2" t="s">
        <v>534</v>
      </c>
      <c r="AB47" s="2" t="s">
        <v>334</v>
      </c>
      <c r="AC47" s="28"/>
      <c r="AD47" s="2" t="s">
        <v>398</v>
      </c>
    </row>
    <row r="48" spans="1:30" ht="145.5" customHeight="1" x14ac:dyDescent="0.35">
      <c r="A48" s="5" t="s">
        <v>41</v>
      </c>
      <c r="B48" s="28"/>
      <c r="C48" s="28"/>
      <c r="D48" s="28"/>
      <c r="E48" s="28"/>
      <c r="F48" s="28"/>
      <c r="G48" s="28"/>
      <c r="H48" s="28"/>
      <c r="I48" s="28"/>
      <c r="J48" s="2" t="s">
        <v>101</v>
      </c>
      <c r="K48" s="2" t="s">
        <v>520</v>
      </c>
      <c r="L48" s="28"/>
      <c r="M48" s="2" t="s">
        <v>183</v>
      </c>
      <c r="N48" s="29"/>
      <c r="O48" s="2" t="s">
        <v>636</v>
      </c>
      <c r="P48" s="7"/>
      <c r="Q48" s="28"/>
      <c r="R48" s="28"/>
      <c r="S48" s="28"/>
      <c r="T48" s="30"/>
      <c r="U48" s="30"/>
      <c r="V48" s="28"/>
      <c r="W48" s="28"/>
      <c r="X48" s="29"/>
      <c r="Y48" s="29"/>
      <c r="Z48" s="2" t="s">
        <v>595</v>
      </c>
      <c r="AA48" s="2" t="s">
        <v>537</v>
      </c>
      <c r="AB48" s="2" t="s">
        <v>335</v>
      </c>
      <c r="AC48" s="28"/>
      <c r="AD48" s="28"/>
    </row>
    <row r="49" spans="1:30" ht="122.5" customHeight="1" x14ac:dyDescent="0.35">
      <c r="A49" s="5" t="s">
        <v>42</v>
      </c>
      <c r="B49" s="28"/>
      <c r="C49" s="28"/>
      <c r="D49" s="28"/>
      <c r="E49" s="28"/>
      <c r="F49" s="28"/>
      <c r="G49" s="28"/>
      <c r="H49" s="28"/>
      <c r="I49" s="28"/>
      <c r="J49" s="2" t="s">
        <v>89</v>
      </c>
      <c r="K49" s="2" t="s">
        <v>521</v>
      </c>
      <c r="L49" s="28"/>
      <c r="M49" s="12" t="s">
        <v>179</v>
      </c>
      <c r="N49" s="29"/>
      <c r="O49" s="2" t="s">
        <v>643</v>
      </c>
      <c r="P49" s="7"/>
      <c r="Q49" s="28"/>
      <c r="R49" s="28"/>
      <c r="S49" s="28"/>
      <c r="T49" s="30"/>
      <c r="U49" s="30"/>
      <c r="V49" s="28"/>
      <c r="W49" s="28"/>
      <c r="X49" s="29"/>
      <c r="Y49" s="29"/>
      <c r="Z49" s="28"/>
      <c r="AA49" s="2" t="s">
        <v>539</v>
      </c>
      <c r="AB49" s="2" t="s">
        <v>337</v>
      </c>
      <c r="AC49" s="28"/>
      <c r="AD49" s="28"/>
    </row>
    <row r="50" spans="1:30" ht="159" customHeight="1" x14ac:dyDescent="0.35">
      <c r="A50" s="5" t="s">
        <v>43</v>
      </c>
      <c r="B50" s="28"/>
      <c r="C50" s="28"/>
      <c r="D50" s="28"/>
      <c r="E50" s="28"/>
      <c r="F50" s="28"/>
      <c r="G50" s="28"/>
      <c r="H50" s="28"/>
      <c r="I50" s="28"/>
      <c r="J50" s="2" t="s">
        <v>98</v>
      </c>
      <c r="K50" s="2" t="s">
        <v>522</v>
      </c>
      <c r="L50" s="28"/>
      <c r="M50" s="2" t="s">
        <v>193</v>
      </c>
      <c r="N50" s="29"/>
      <c r="O50" s="2" t="s">
        <v>638</v>
      </c>
      <c r="P50" s="7"/>
      <c r="Q50" s="28"/>
      <c r="R50" s="28"/>
      <c r="S50" s="28"/>
      <c r="T50" s="30"/>
      <c r="U50" s="30"/>
      <c r="V50" s="28"/>
      <c r="W50" s="28"/>
      <c r="X50" s="29"/>
      <c r="Y50" s="29"/>
      <c r="Z50" s="2" t="s">
        <v>597</v>
      </c>
      <c r="AA50" s="2" t="s">
        <v>538</v>
      </c>
      <c r="AB50" s="2" t="s">
        <v>336</v>
      </c>
      <c r="AC50" s="28"/>
      <c r="AD50" s="28"/>
    </row>
    <row r="51" spans="1:30" ht="145" x14ac:dyDescent="0.35">
      <c r="A51" s="5" t="s">
        <v>44</v>
      </c>
      <c r="B51" s="2" t="s">
        <v>127</v>
      </c>
      <c r="C51" s="12" t="s">
        <v>253</v>
      </c>
      <c r="D51" s="2" t="s">
        <v>227</v>
      </c>
      <c r="E51" s="28"/>
      <c r="F51" s="2" t="s">
        <v>656</v>
      </c>
      <c r="G51" s="2" t="s">
        <v>233</v>
      </c>
      <c r="H51" s="2" t="s">
        <v>73</v>
      </c>
      <c r="I51" s="2" t="s">
        <v>174</v>
      </c>
      <c r="J51" s="2" t="s">
        <v>97</v>
      </c>
      <c r="K51" s="2" t="s">
        <v>512</v>
      </c>
      <c r="L51" s="2" t="s">
        <v>565</v>
      </c>
      <c r="M51" s="12" t="s">
        <v>659</v>
      </c>
      <c r="N51" s="29"/>
      <c r="O51" s="28"/>
      <c r="P51" s="7"/>
      <c r="Q51" s="28"/>
      <c r="R51" s="2" t="s">
        <v>467</v>
      </c>
      <c r="S51" s="2" t="s">
        <v>625</v>
      </c>
      <c r="T51" s="30"/>
      <c r="U51" s="30"/>
      <c r="V51" s="2" t="s">
        <v>482</v>
      </c>
      <c r="W51" s="28"/>
      <c r="X51" s="29"/>
      <c r="Y51" s="29"/>
      <c r="Z51" s="2" t="s">
        <v>596</v>
      </c>
      <c r="AA51" s="2" t="s">
        <v>524</v>
      </c>
      <c r="AB51" s="2" t="s">
        <v>341</v>
      </c>
      <c r="AC51" s="2" t="s">
        <v>662</v>
      </c>
      <c r="AD51" s="2" t="s">
        <v>399</v>
      </c>
    </row>
    <row r="52" spans="1:30" ht="265.5" customHeight="1" x14ac:dyDescent="0.35">
      <c r="A52" s="5" t="s">
        <v>75</v>
      </c>
      <c r="B52" s="2" t="s">
        <v>130</v>
      </c>
      <c r="C52" s="31"/>
      <c r="D52" s="31"/>
      <c r="E52" s="2" t="s">
        <v>289</v>
      </c>
      <c r="F52" s="31"/>
      <c r="G52" s="12" t="s">
        <v>248</v>
      </c>
      <c r="H52" s="31"/>
      <c r="I52" s="2" t="s">
        <v>154</v>
      </c>
      <c r="J52" s="2" t="s">
        <v>102</v>
      </c>
      <c r="K52" s="2" t="s">
        <v>493</v>
      </c>
      <c r="L52" s="2" t="s">
        <v>548</v>
      </c>
      <c r="M52" s="12" t="s">
        <v>192</v>
      </c>
      <c r="N52" s="29"/>
      <c r="O52" s="2" t="s">
        <v>640</v>
      </c>
      <c r="P52" s="8"/>
      <c r="Q52" s="2" t="s">
        <v>436</v>
      </c>
      <c r="R52" s="2" t="s">
        <v>448</v>
      </c>
      <c r="S52" s="2" t="s">
        <v>611</v>
      </c>
      <c r="T52" s="30"/>
      <c r="U52" s="30"/>
      <c r="V52" s="31"/>
      <c r="W52" s="2" t="s">
        <v>363</v>
      </c>
      <c r="X52" s="29"/>
      <c r="Y52" s="29"/>
      <c r="Z52" s="2" t="s">
        <v>568</v>
      </c>
      <c r="AA52" s="2" t="s">
        <v>536</v>
      </c>
      <c r="AB52" s="2" t="s">
        <v>346</v>
      </c>
      <c r="AC52" s="2" t="s">
        <v>382</v>
      </c>
      <c r="AD52" s="2" t="s">
        <v>406</v>
      </c>
    </row>
    <row r="53" spans="1:30" ht="138.5" customHeight="1" x14ac:dyDescent="0.35">
      <c r="A53" s="5" t="s">
        <v>76</v>
      </c>
      <c r="B53" s="2" t="s">
        <v>126</v>
      </c>
      <c r="C53" s="31"/>
      <c r="D53" s="31"/>
      <c r="E53" s="2" t="s">
        <v>286</v>
      </c>
      <c r="F53" s="2" t="s">
        <v>323</v>
      </c>
      <c r="G53" s="2" t="s">
        <v>243</v>
      </c>
      <c r="H53" s="31"/>
      <c r="I53" s="2" t="s">
        <v>158</v>
      </c>
      <c r="J53" s="31"/>
      <c r="K53" s="31"/>
      <c r="L53" s="2" t="s">
        <v>546</v>
      </c>
      <c r="M53" s="12" t="s">
        <v>189</v>
      </c>
      <c r="N53" s="29"/>
      <c r="O53" s="2" t="s">
        <v>639</v>
      </c>
      <c r="P53" s="8"/>
      <c r="Q53" s="31"/>
      <c r="R53" s="2" t="s">
        <v>453</v>
      </c>
      <c r="S53" s="2" t="s">
        <v>628</v>
      </c>
      <c r="T53" s="30"/>
      <c r="U53" s="30"/>
      <c r="V53" s="31"/>
      <c r="W53" s="31"/>
      <c r="X53" s="29"/>
      <c r="Y53" s="29"/>
      <c r="Z53" s="2" t="s">
        <v>570</v>
      </c>
      <c r="AA53" s="2" t="s">
        <v>535</v>
      </c>
      <c r="AB53" s="31"/>
      <c r="AC53" s="31"/>
      <c r="AD53" s="31"/>
    </row>
  </sheetData>
  <mergeCells count="2">
    <mergeCell ref="B1:O1"/>
    <mergeCell ref="Q1:AD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515E-127A-4B4D-BC1E-C61BB12438D8}">
  <dimension ref="A1:AH103"/>
  <sheetViews>
    <sheetView zoomScaleNormal="100" workbookViewId="0">
      <pane xSplit="1" ySplit="2" topLeftCell="P28" activePane="bottomRight" state="frozenSplit"/>
      <selection pane="topRight" activeCell="G1" sqref="G1"/>
      <selection pane="bottomLeft" activeCell="A6" sqref="A6"/>
      <selection pane="bottomRight" activeCell="T33" sqref="T33"/>
    </sheetView>
  </sheetViews>
  <sheetFormatPr defaultRowHeight="14.5" x14ac:dyDescent="0.35"/>
  <cols>
    <col min="1" max="1" width="36.26953125" bestFit="1" customWidth="1"/>
    <col min="2" max="2" width="33.36328125" customWidth="1"/>
    <col min="3" max="3" width="32.453125" bestFit="1" customWidth="1"/>
    <col min="4" max="4" width="28.08984375" customWidth="1"/>
    <col min="5" max="5" width="31.08984375" customWidth="1"/>
    <col min="6" max="6" width="32.54296875" customWidth="1"/>
    <col min="7" max="7" width="33.90625" customWidth="1"/>
    <col min="8" max="8" width="30.08984375" customWidth="1"/>
    <col min="9" max="9" width="32.6328125" customWidth="1"/>
    <col min="10" max="10" width="29.54296875" customWidth="1"/>
    <col min="11" max="11" width="36.1796875" customWidth="1"/>
    <col min="12" max="12" width="36.36328125" customWidth="1"/>
    <col min="13" max="13" width="34.6328125" customWidth="1"/>
    <col min="14" max="14" width="8.7265625" bestFit="1" customWidth="1"/>
    <col min="15" max="16" width="35.54296875" customWidth="1"/>
    <col min="17" max="17" width="15.453125" style="41" customWidth="1"/>
    <col min="18" max="18" width="3.26953125" customWidth="1"/>
    <col min="19" max="19" width="35.90625" customWidth="1"/>
    <col min="20" max="20" width="35.26953125" customWidth="1"/>
    <col min="21" max="21" width="36" customWidth="1"/>
    <col min="22" max="23" width="8.81640625" bestFit="1" customWidth="1"/>
    <col min="24" max="24" width="38.54296875" customWidth="1"/>
    <col min="25" max="25" width="32.54296875" customWidth="1"/>
    <col min="26" max="26" width="8.6328125" bestFit="1" customWidth="1"/>
    <col min="27" max="27" width="8.81640625" bestFit="1" customWidth="1"/>
    <col min="28" max="28" width="36.36328125" customWidth="1"/>
    <col min="29" max="29" width="35.81640625" customWidth="1"/>
    <col min="30" max="30" width="33.26953125" customWidth="1"/>
    <col min="31" max="31" width="40" customWidth="1"/>
    <col min="32" max="32" width="38.6328125" customWidth="1"/>
    <col min="33" max="33" width="30.1796875" bestFit="1" customWidth="1"/>
    <col min="34" max="34" width="17.7265625" bestFit="1" customWidth="1"/>
    <col min="35" max="35" width="19.453125" bestFit="1" customWidth="1"/>
    <col min="36" max="36" width="20.453125" bestFit="1" customWidth="1"/>
    <col min="37" max="37" width="28.26953125" bestFit="1" customWidth="1"/>
    <col min="38" max="38" width="20.36328125" bestFit="1" customWidth="1"/>
    <col min="39" max="39" width="28.08984375" customWidth="1"/>
    <col min="40" max="40" width="24" bestFit="1" customWidth="1"/>
    <col min="41" max="41" width="38.90625" bestFit="1" customWidth="1"/>
    <col min="42" max="42" width="33.26953125" customWidth="1"/>
    <col min="43" max="43" width="42.6328125" customWidth="1"/>
    <col min="44" max="44" width="44.81640625" bestFit="1" customWidth="1"/>
    <col min="45" max="45" width="51" bestFit="1" customWidth="1"/>
    <col min="46" max="46" width="42.36328125" bestFit="1" customWidth="1"/>
    <col min="47" max="47" width="22.1796875" bestFit="1" customWidth="1"/>
    <col min="48" max="48" width="22.36328125" bestFit="1" customWidth="1"/>
    <col min="49" max="49" width="22.1796875" bestFit="1" customWidth="1"/>
    <col min="50" max="50" width="29.54296875" bestFit="1" customWidth="1"/>
    <col min="51" max="51" width="12.54296875" bestFit="1" customWidth="1"/>
  </cols>
  <sheetData>
    <row r="1" spans="1:34" x14ac:dyDescent="0.35">
      <c r="A1" s="10" t="s">
        <v>77</v>
      </c>
      <c r="B1" s="46" t="s">
        <v>78</v>
      </c>
      <c r="C1" s="46"/>
      <c r="D1" s="46"/>
      <c r="E1" s="46"/>
      <c r="F1" s="46"/>
      <c r="G1" s="46"/>
      <c r="H1" s="46"/>
      <c r="I1" s="46"/>
      <c r="J1" s="46"/>
      <c r="K1" s="46"/>
      <c r="L1" s="46"/>
      <c r="M1" s="46"/>
      <c r="N1" s="46"/>
      <c r="O1" s="46"/>
      <c r="P1" s="46"/>
      <c r="Q1" s="38"/>
      <c r="R1" s="8"/>
      <c r="S1" s="9" t="s">
        <v>79</v>
      </c>
      <c r="T1" s="9"/>
      <c r="U1" s="9"/>
      <c r="V1" s="9"/>
      <c r="W1" s="9"/>
      <c r="X1" s="9"/>
      <c r="Y1" s="9"/>
      <c r="Z1" s="9"/>
      <c r="AA1" s="9"/>
      <c r="AB1" s="9"/>
      <c r="AC1" s="9"/>
      <c r="AD1" s="9"/>
      <c r="AE1" s="9"/>
      <c r="AF1" s="9"/>
      <c r="AG1" s="9"/>
      <c r="AH1" s="43"/>
    </row>
    <row r="2" spans="1:34" x14ac:dyDescent="0.35">
      <c r="A2" s="3" t="s">
        <v>0</v>
      </c>
      <c r="B2" s="11" t="s">
        <v>45</v>
      </c>
      <c r="C2" s="11" t="s">
        <v>46</v>
      </c>
      <c r="D2" s="11" t="s">
        <v>47</v>
      </c>
      <c r="E2" s="11" t="s">
        <v>48</v>
      </c>
      <c r="F2" s="11" t="s">
        <v>49</v>
      </c>
      <c r="G2" s="11" t="s">
        <v>50</v>
      </c>
      <c r="H2" s="11" t="s">
        <v>51</v>
      </c>
      <c r="I2" s="11" t="s">
        <v>52</v>
      </c>
      <c r="J2" s="11" t="s">
        <v>53</v>
      </c>
      <c r="K2" s="11" t="s">
        <v>54</v>
      </c>
      <c r="L2" s="11" t="s">
        <v>55</v>
      </c>
      <c r="M2" s="11" t="s">
        <v>56</v>
      </c>
      <c r="N2" s="13" t="s">
        <v>58</v>
      </c>
      <c r="O2" s="11" t="s">
        <v>57</v>
      </c>
      <c r="P2" s="18" t="s">
        <v>644</v>
      </c>
      <c r="Q2" s="18" t="s">
        <v>702</v>
      </c>
      <c r="R2" s="9"/>
      <c r="S2" s="11" t="s">
        <v>60</v>
      </c>
      <c r="T2" s="11" t="s">
        <v>61</v>
      </c>
      <c r="U2" s="11" t="s">
        <v>62</v>
      </c>
      <c r="V2" s="15" t="s">
        <v>63</v>
      </c>
      <c r="W2" s="15" t="s">
        <v>64</v>
      </c>
      <c r="X2" s="11" t="s">
        <v>65</v>
      </c>
      <c r="Y2" s="11" t="s">
        <v>66</v>
      </c>
      <c r="Z2" s="13" t="s">
        <v>67</v>
      </c>
      <c r="AA2" s="13" t="s">
        <v>68</v>
      </c>
      <c r="AB2" s="11" t="s">
        <v>69</v>
      </c>
      <c r="AC2" s="11" t="s">
        <v>70</v>
      </c>
      <c r="AD2" s="11" t="s">
        <v>71</v>
      </c>
      <c r="AE2" s="11" t="s">
        <v>59</v>
      </c>
      <c r="AF2" s="11" t="s">
        <v>72</v>
      </c>
      <c r="AG2" s="19" t="s">
        <v>645</v>
      </c>
      <c r="AH2" s="19" t="s">
        <v>703</v>
      </c>
    </row>
    <row r="3" spans="1:34" x14ac:dyDescent="0.35">
      <c r="A3" s="4" t="s">
        <v>1</v>
      </c>
      <c r="B3" s="2">
        <v>1</v>
      </c>
      <c r="C3" s="2">
        <v>2</v>
      </c>
      <c r="D3" s="2">
        <v>3</v>
      </c>
      <c r="E3" s="2">
        <v>1</v>
      </c>
      <c r="F3" s="2">
        <v>1</v>
      </c>
      <c r="G3" s="2">
        <v>4</v>
      </c>
      <c r="H3" s="2">
        <v>4</v>
      </c>
      <c r="I3" s="2">
        <v>2</v>
      </c>
      <c r="J3" s="2">
        <v>4</v>
      </c>
      <c r="K3" s="2">
        <v>4</v>
      </c>
      <c r="L3" s="2">
        <v>4</v>
      </c>
      <c r="M3" s="14"/>
      <c r="N3" s="13"/>
      <c r="O3" s="2">
        <v>4</v>
      </c>
      <c r="P3" s="39">
        <f t="shared" ref="P3:P35" si="0">AVERAGE(B3:O3)</f>
        <v>2.8333333333333335</v>
      </c>
      <c r="Q3" s="42" t="str">
        <f>ROUND(P3,1) &amp; " ("&amp;MIN(Quantitative!B3:'Quantitative'!O3)&amp;"-"&amp;MAX(Quantitative!B3:'Quantitative'!O3)&amp; ")"</f>
        <v>2.8 (1-4)</v>
      </c>
      <c r="R3" s="7"/>
      <c r="S3" s="2">
        <v>1</v>
      </c>
      <c r="T3" s="2">
        <v>3</v>
      </c>
      <c r="U3" s="2">
        <v>1</v>
      </c>
      <c r="V3" s="16"/>
      <c r="W3" s="15"/>
      <c r="X3" s="2">
        <v>4</v>
      </c>
      <c r="Y3" s="2">
        <v>3</v>
      </c>
      <c r="Z3" s="13"/>
      <c r="AA3" s="13"/>
      <c r="AB3" s="2">
        <v>5</v>
      </c>
      <c r="AC3" s="14"/>
      <c r="AD3" s="2">
        <v>5</v>
      </c>
      <c r="AE3" s="2">
        <v>4</v>
      </c>
      <c r="AF3" s="2">
        <v>5</v>
      </c>
      <c r="AG3" s="19">
        <f t="shared" ref="AG3:AG10" si="1">AVERAGE(S3:AF3)</f>
        <v>3.4444444444444446</v>
      </c>
      <c r="AH3" s="19" t="str">
        <f>ROUND(AG3,1) &amp; " ("&amp;MIN(Quantitative!S3:'Quantitative'!AF3)&amp;"-"&amp;MAX(Quantitative!S3:'Quantitative'!AF3)&amp;")"</f>
        <v>3.4 (1-5)</v>
      </c>
    </row>
    <row r="4" spans="1:34" x14ac:dyDescent="0.35">
      <c r="A4" s="5" t="s">
        <v>2</v>
      </c>
      <c r="B4" s="2">
        <v>2</v>
      </c>
      <c r="C4" s="2">
        <v>1</v>
      </c>
      <c r="D4" s="2">
        <v>2</v>
      </c>
      <c r="E4" s="2">
        <v>1</v>
      </c>
      <c r="F4" s="2">
        <v>2</v>
      </c>
      <c r="G4" s="2">
        <v>2</v>
      </c>
      <c r="H4" s="2">
        <v>3</v>
      </c>
      <c r="I4" s="2">
        <v>2</v>
      </c>
      <c r="J4" s="2">
        <v>5</v>
      </c>
      <c r="K4" s="2">
        <v>5</v>
      </c>
      <c r="L4" s="14"/>
      <c r="M4" s="14"/>
      <c r="N4" s="13"/>
      <c r="O4" s="14"/>
      <c r="P4" s="39">
        <f t="shared" si="0"/>
        <v>2.5</v>
      </c>
      <c r="Q4" s="42" t="str">
        <f>ROUND(P4,1) &amp; " ("&amp;MIN(Quantitative!B4:'Quantitative'!O4)&amp;"-"&amp;MAX(Quantitative!B4:'Quantitative'!O4)&amp; ")"</f>
        <v>2.5 (1-5)</v>
      </c>
      <c r="R4" s="7"/>
      <c r="S4" s="2">
        <v>4</v>
      </c>
      <c r="T4" s="2">
        <v>1</v>
      </c>
      <c r="U4" s="2">
        <v>4</v>
      </c>
      <c r="V4" s="16"/>
      <c r="W4" s="15"/>
      <c r="X4" s="2">
        <v>4</v>
      </c>
      <c r="Y4" s="2">
        <v>3</v>
      </c>
      <c r="Z4" s="13"/>
      <c r="AA4" s="13"/>
      <c r="AB4" s="2">
        <v>5</v>
      </c>
      <c r="AC4" s="14"/>
      <c r="AD4" s="2">
        <v>3</v>
      </c>
      <c r="AE4" s="14"/>
      <c r="AF4" s="14"/>
      <c r="AG4" s="19">
        <f t="shared" si="1"/>
        <v>3.4285714285714284</v>
      </c>
      <c r="AH4" s="19" t="str">
        <f>ROUND(AG4,1) &amp; " ("&amp;MIN(Quantitative!S4:'Quantitative'!AF4)&amp;"-"&amp;MAX(Quantitative!S4:'Quantitative'!AF4)&amp;")"</f>
        <v>3.4 (1-5)</v>
      </c>
    </row>
    <row r="5" spans="1:34" x14ac:dyDescent="0.35">
      <c r="A5" s="5" t="s">
        <v>694</v>
      </c>
      <c r="B5" s="2">
        <v>2</v>
      </c>
      <c r="C5" s="2">
        <v>1</v>
      </c>
      <c r="D5" s="14"/>
      <c r="E5" s="14"/>
      <c r="F5" s="14"/>
      <c r="G5" s="14"/>
      <c r="H5" s="14"/>
      <c r="I5" s="14"/>
      <c r="J5" s="14"/>
      <c r="K5" s="2">
        <v>4</v>
      </c>
      <c r="L5" s="2">
        <v>5</v>
      </c>
      <c r="M5" s="14"/>
      <c r="N5" s="13"/>
      <c r="O5" s="14"/>
      <c r="P5" s="39">
        <f t="shared" si="0"/>
        <v>3</v>
      </c>
      <c r="Q5" s="42" t="str">
        <f>ROUND(P5,1) &amp; " ("&amp;MIN(Quantitative!B5:'Quantitative'!O5)&amp;"-"&amp;MAX(Quantitative!B5:'Quantitative'!O5)&amp; ")"</f>
        <v>3 (1-5)</v>
      </c>
      <c r="R5" s="7"/>
      <c r="S5" s="2">
        <v>4</v>
      </c>
      <c r="T5" s="2">
        <v>4</v>
      </c>
      <c r="U5" s="14"/>
      <c r="V5" s="16"/>
      <c r="W5" s="15"/>
      <c r="X5" s="14"/>
      <c r="Y5" s="14"/>
      <c r="Z5" s="13"/>
      <c r="AA5" s="13"/>
      <c r="AB5" s="2">
        <v>5</v>
      </c>
      <c r="AC5" s="14"/>
      <c r="AD5" s="14"/>
      <c r="AE5" s="2">
        <v>4</v>
      </c>
      <c r="AF5" s="14"/>
      <c r="AG5" s="19">
        <f t="shared" si="1"/>
        <v>4.25</v>
      </c>
      <c r="AH5" s="19" t="str">
        <f>ROUND(AG5,1) &amp; " ("&amp;MIN(Quantitative!S5:'Quantitative'!AF5)&amp;"-"&amp;MAX(Quantitative!S5:'Quantitative'!AF5)&amp;")"</f>
        <v>4.3 (4-5)</v>
      </c>
    </row>
    <row r="6" spans="1:34" ht="29" x14ac:dyDescent="0.35">
      <c r="A6" s="5" t="s">
        <v>3</v>
      </c>
      <c r="B6" s="2">
        <v>1</v>
      </c>
      <c r="C6" s="2">
        <v>2</v>
      </c>
      <c r="D6" s="2">
        <v>1</v>
      </c>
      <c r="E6" s="2">
        <v>1</v>
      </c>
      <c r="F6" s="2">
        <v>1</v>
      </c>
      <c r="G6" s="2">
        <v>1</v>
      </c>
      <c r="H6" s="2">
        <v>2</v>
      </c>
      <c r="I6" s="2">
        <v>2</v>
      </c>
      <c r="J6" s="14"/>
      <c r="K6" s="2">
        <v>2</v>
      </c>
      <c r="L6" s="14"/>
      <c r="M6" s="2">
        <v>1</v>
      </c>
      <c r="N6" s="13"/>
      <c r="O6" s="14"/>
      <c r="P6" s="39">
        <f t="shared" si="0"/>
        <v>1.4</v>
      </c>
      <c r="Q6" s="42" t="str">
        <f>ROUND(P6,1) &amp; " ("&amp;MIN(Quantitative!B6:'Quantitative'!O6)&amp;"-"&amp;MAX(Quantitative!B6:'Quantitative'!O6)&amp; ")"</f>
        <v>1.4 (1-2)</v>
      </c>
      <c r="R6" s="7"/>
      <c r="S6" s="2">
        <v>5</v>
      </c>
      <c r="T6" s="2">
        <v>2</v>
      </c>
      <c r="U6" s="2">
        <v>2</v>
      </c>
      <c r="V6" s="16"/>
      <c r="W6" s="15"/>
      <c r="X6" s="2">
        <v>3</v>
      </c>
      <c r="Y6" s="2">
        <v>1</v>
      </c>
      <c r="Z6" s="13"/>
      <c r="AA6" s="13"/>
      <c r="AB6" s="2">
        <v>5</v>
      </c>
      <c r="AC6" s="14"/>
      <c r="AD6" s="14"/>
      <c r="AE6" s="2">
        <v>5</v>
      </c>
      <c r="AF6" s="14"/>
      <c r="AG6" s="19">
        <f t="shared" si="1"/>
        <v>3.2857142857142856</v>
      </c>
      <c r="AH6" s="19" t="str">
        <f>ROUND(AG6,1) &amp; " ("&amp;MIN(Quantitative!S6:'Quantitative'!AF6)&amp;"-"&amp;MAX(Quantitative!S6:'Quantitative'!AF6)&amp;")"</f>
        <v>3.3 (1-5)</v>
      </c>
    </row>
    <row r="7" spans="1:34" x14ac:dyDescent="0.35">
      <c r="A7" s="6" t="s">
        <v>4</v>
      </c>
      <c r="B7" s="2">
        <v>3</v>
      </c>
      <c r="C7" s="2">
        <v>4</v>
      </c>
      <c r="D7" s="14"/>
      <c r="E7" s="2">
        <v>3</v>
      </c>
      <c r="F7" s="2">
        <v>2</v>
      </c>
      <c r="G7" s="2">
        <v>4</v>
      </c>
      <c r="H7" s="2">
        <v>3</v>
      </c>
      <c r="I7" s="2">
        <v>3</v>
      </c>
      <c r="J7" s="2">
        <v>4</v>
      </c>
      <c r="K7" s="14"/>
      <c r="L7" s="14"/>
      <c r="M7" s="2">
        <v>5</v>
      </c>
      <c r="N7" s="13"/>
      <c r="O7" s="14"/>
      <c r="P7" s="39">
        <f t="shared" si="0"/>
        <v>3.4444444444444446</v>
      </c>
      <c r="Q7" s="42" t="str">
        <f>ROUND(P7,1) &amp; " ("&amp;MIN(Quantitative!B7:'Quantitative'!O7)&amp;"-"&amp;MAX(Quantitative!B7:'Quantitative'!O7)&amp; ")"</f>
        <v>3.4 (2-5)</v>
      </c>
      <c r="R7" s="7"/>
      <c r="S7" s="2">
        <v>3</v>
      </c>
      <c r="T7" s="2">
        <v>3</v>
      </c>
      <c r="U7" s="2">
        <v>3</v>
      </c>
      <c r="V7" s="16"/>
      <c r="W7" s="15"/>
      <c r="X7" s="2">
        <v>4</v>
      </c>
      <c r="Y7" s="2">
        <v>4</v>
      </c>
      <c r="Z7" s="13"/>
      <c r="AA7" s="13"/>
      <c r="AB7" s="14"/>
      <c r="AC7" s="14"/>
      <c r="AD7" s="14"/>
      <c r="AE7" s="14"/>
      <c r="AF7" s="2">
        <v>4</v>
      </c>
      <c r="AG7" s="19">
        <f t="shared" si="1"/>
        <v>3.5</v>
      </c>
      <c r="AH7" s="19" t="str">
        <f>ROUND(AG7,1) &amp; " ("&amp;MIN(Quantitative!S7:'Quantitative'!AF7)&amp;"-"&amp;MAX(Quantitative!S7:'Quantitative'!AF7)&amp;")"</f>
        <v>3.5 (3-4)</v>
      </c>
    </row>
    <row r="8" spans="1:34" ht="29" x14ac:dyDescent="0.35">
      <c r="A8" s="5" t="s">
        <v>5</v>
      </c>
      <c r="B8" s="2">
        <v>3</v>
      </c>
      <c r="C8" s="2">
        <v>1</v>
      </c>
      <c r="D8" s="2">
        <v>1</v>
      </c>
      <c r="E8" s="2">
        <v>1</v>
      </c>
      <c r="F8" s="2">
        <v>1</v>
      </c>
      <c r="G8" s="2">
        <v>1</v>
      </c>
      <c r="H8" s="2">
        <v>1</v>
      </c>
      <c r="I8" s="14"/>
      <c r="J8" s="2">
        <v>4</v>
      </c>
      <c r="K8" s="14"/>
      <c r="L8" s="14"/>
      <c r="M8" s="14"/>
      <c r="N8" s="13"/>
      <c r="O8" s="14"/>
      <c r="P8" s="39">
        <f t="shared" si="0"/>
        <v>1.625</v>
      </c>
      <c r="Q8" s="42" t="str">
        <f>ROUND(P8,1) &amp; " ("&amp;MIN(Quantitative!B8:'Quantitative'!O8)&amp;"-"&amp;MAX(Quantitative!B8:'Quantitative'!O8)&amp; ")"</f>
        <v>1.6 (1-4)</v>
      </c>
      <c r="R8" s="7"/>
      <c r="S8" s="2">
        <v>1</v>
      </c>
      <c r="T8" s="2">
        <v>3</v>
      </c>
      <c r="U8" s="2">
        <v>3</v>
      </c>
      <c r="V8" s="16"/>
      <c r="W8" s="15"/>
      <c r="X8" s="2">
        <v>4</v>
      </c>
      <c r="Y8" s="2">
        <v>3</v>
      </c>
      <c r="Z8" s="13"/>
      <c r="AA8" s="13"/>
      <c r="AB8" s="2">
        <v>4</v>
      </c>
      <c r="AC8" s="2">
        <v>1</v>
      </c>
      <c r="AD8" s="14"/>
      <c r="AE8" s="2">
        <v>4</v>
      </c>
      <c r="AF8" s="2">
        <v>1</v>
      </c>
      <c r="AG8" s="19">
        <f t="shared" si="1"/>
        <v>2.6666666666666665</v>
      </c>
      <c r="AH8" s="19" t="str">
        <f>ROUND(AG8,1) &amp; " ("&amp;MIN(Quantitative!S8:'Quantitative'!AF8)&amp;"-"&amp;MAX(Quantitative!S8:'Quantitative'!AF8)&amp;")"</f>
        <v>2.7 (1-4)</v>
      </c>
    </row>
    <row r="9" spans="1:34" x14ac:dyDescent="0.35">
      <c r="A9" s="5" t="s">
        <v>6</v>
      </c>
      <c r="B9" s="2">
        <v>3</v>
      </c>
      <c r="C9" s="2">
        <v>1</v>
      </c>
      <c r="D9" s="2">
        <v>1</v>
      </c>
      <c r="E9" s="2">
        <v>2</v>
      </c>
      <c r="F9" s="2">
        <v>2</v>
      </c>
      <c r="G9" s="2">
        <v>2</v>
      </c>
      <c r="H9" s="2">
        <v>2</v>
      </c>
      <c r="I9" s="2">
        <v>5</v>
      </c>
      <c r="J9" s="2">
        <v>4</v>
      </c>
      <c r="K9" s="2">
        <v>4</v>
      </c>
      <c r="L9" s="2">
        <v>3</v>
      </c>
      <c r="M9" s="14"/>
      <c r="N9" s="13"/>
      <c r="O9" s="2">
        <v>2</v>
      </c>
      <c r="P9" s="39">
        <f t="shared" si="0"/>
        <v>2.5833333333333335</v>
      </c>
      <c r="Q9" s="42" t="str">
        <f>ROUND(P9,1) &amp; " ("&amp;MIN(Quantitative!B9:'Quantitative'!O9)&amp;"-"&amp;MAX(Quantitative!B9:'Quantitative'!O9)&amp; ")"</f>
        <v>2.6 (1-5)</v>
      </c>
      <c r="R9" s="7"/>
      <c r="S9" s="2">
        <v>3</v>
      </c>
      <c r="T9" s="14"/>
      <c r="U9" s="14"/>
      <c r="V9" s="16"/>
      <c r="W9" s="15"/>
      <c r="X9" s="2">
        <v>3</v>
      </c>
      <c r="Y9" s="2">
        <v>3</v>
      </c>
      <c r="Z9" s="13"/>
      <c r="AA9" s="13"/>
      <c r="AB9" s="2">
        <v>4</v>
      </c>
      <c r="AC9" s="2">
        <v>4</v>
      </c>
      <c r="AD9" s="2">
        <v>4</v>
      </c>
      <c r="AE9" s="2">
        <v>3</v>
      </c>
      <c r="AF9" s="2">
        <v>4</v>
      </c>
      <c r="AG9" s="19">
        <f t="shared" si="1"/>
        <v>3.5</v>
      </c>
      <c r="AH9" s="19" t="str">
        <f>ROUND(AG9,1) &amp; " ("&amp;MIN(Quantitative!S9:'Quantitative'!AF9)&amp;"-"&amp;MAX(Quantitative!S9:'Quantitative'!AF9)&amp;")"</f>
        <v>3.5 (3-4)</v>
      </c>
    </row>
    <row r="10" spans="1:34" ht="29" x14ac:dyDescent="0.35">
      <c r="A10" s="5" t="s">
        <v>7</v>
      </c>
      <c r="B10" s="2">
        <v>3</v>
      </c>
      <c r="C10" s="2">
        <v>3</v>
      </c>
      <c r="D10" s="2">
        <v>3</v>
      </c>
      <c r="E10" s="2">
        <v>2</v>
      </c>
      <c r="F10" s="2">
        <v>2</v>
      </c>
      <c r="G10" s="2">
        <v>3</v>
      </c>
      <c r="H10" s="2">
        <v>1</v>
      </c>
      <c r="I10" s="2">
        <v>3</v>
      </c>
      <c r="J10" s="2">
        <v>5</v>
      </c>
      <c r="K10" s="2">
        <v>3</v>
      </c>
      <c r="L10" s="14"/>
      <c r="M10" s="2">
        <v>2</v>
      </c>
      <c r="N10" s="13"/>
      <c r="O10" s="14"/>
      <c r="P10" s="39">
        <f t="shared" si="0"/>
        <v>2.7272727272727271</v>
      </c>
      <c r="Q10" s="42" t="str">
        <f>ROUND(P10,1) &amp; " ("&amp;MIN(Quantitative!B10:'Quantitative'!O10)&amp;"-"&amp;MAX(Quantitative!B10:'Quantitative'!O10)&amp; ")"</f>
        <v>2.7 (1-5)</v>
      </c>
      <c r="R10" s="7"/>
      <c r="S10" s="2">
        <v>3</v>
      </c>
      <c r="T10" s="2">
        <v>3</v>
      </c>
      <c r="U10" s="2">
        <v>4</v>
      </c>
      <c r="V10" s="16"/>
      <c r="W10" s="15"/>
      <c r="X10" s="2">
        <v>4</v>
      </c>
      <c r="Y10" s="2">
        <v>3</v>
      </c>
      <c r="Z10" s="13"/>
      <c r="AA10" s="13"/>
      <c r="AB10" s="2">
        <v>2</v>
      </c>
      <c r="AC10" s="14"/>
      <c r="AD10" s="2">
        <v>2</v>
      </c>
      <c r="AE10" s="2">
        <v>4</v>
      </c>
      <c r="AF10" s="2">
        <v>2</v>
      </c>
      <c r="AG10" s="19">
        <f t="shared" si="1"/>
        <v>3</v>
      </c>
      <c r="AH10" s="19" t="str">
        <f>ROUND(AG10,1) &amp; " ("&amp;MIN(Quantitative!S10:'Quantitative'!AF10)&amp;"-"&amp;MAX(Quantitative!S10:'Quantitative'!AF10)&amp;")"</f>
        <v>3 (2-4)</v>
      </c>
    </row>
    <row r="11" spans="1:34" x14ac:dyDescent="0.35">
      <c r="A11" s="5" t="s">
        <v>8</v>
      </c>
      <c r="B11" s="2">
        <v>3</v>
      </c>
      <c r="C11" s="2">
        <v>2</v>
      </c>
      <c r="D11" s="2">
        <v>3</v>
      </c>
      <c r="E11" s="2">
        <v>1</v>
      </c>
      <c r="F11" s="2">
        <v>2</v>
      </c>
      <c r="G11" s="2">
        <v>3</v>
      </c>
      <c r="H11" s="2">
        <v>1</v>
      </c>
      <c r="I11" s="2">
        <v>3</v>
      </c>
      <c r="J11" s="2">
        <v>5</v>
      </c>
      <c r="K11" s="2">
        <v>4</v>
      </c>
      <c r="L11" s="14"/>
      <c r="M11" s="14"/>
      <c r="N11" s="13"/>
      <c r="O11" s="2">
        <v>4</v>
      </c>
      <c r="P11" s="39">
        <f t="shared" si="0"/>
        <v>2.8181818181818183</v>
      </c>
      <c r="Q11" s="42" t="str">
        <f>ROUND(P11,1) &amp; " ("&amp;MIN(Quantitative!B11:'Quantitative'!O11)&amp;"-"&amp;MAX(Quantitative!B11:'Quantitative'!O11)&amp; ")"</f>
        <v>2.8 (1-5)</v>
      </c>
      <c r="R11" s="7"/>
      <c r="S11" s="2">
        <v>3</v>
      </c>
      <c r="T11" s="2">
        <v>3</v>
      </c>
      <c r="U11" s="2">
        <v>2</v>
      </c>
      <c r="V11" s="16"/>
      <c r="W11" s="15"/>
      <c r="X11" s="2">
        <v>3</v>
      </c>
      <c r="Y11" s="2">
        <v>3</v>
      </c>
      <c r="Z11" s="13"/>
      <c r="AA11" s="13"/>
      <c r="AB11" s="2">
        <v>4</v>
      </c>
      <c r="AC11" s="14"/>
      <c r="AD11" s="14"/>
      <c r="AE11" s="14"/>
      <c r="AF11" s="2">
        <v>5</v>
      </c>
      <c r="AG11" s="19">
        <f t="shared" ref="AG11:AG16" si="2">AVERAGE(S11:AF11)</f>
        <v>3.2857142857142856</v>
      </c>
      <c r="AH11" s="19" t="str">
        <f>ROUND(AG11,1) &amp; " ("&amp;MIN(Quantitative!S11:'Quantitative'!AF11)&amp;"-"&amp;MAX(Quantitative!S11:'Quantitative'!AF11)&amp;")"</f>
        <v>3.3 (2-5)</v>
      </c>
    </row>
    <row r="12" spans="1:34" ht="29" x14ac:dyDescent="0.35">
      <c r="A12" s="5" t="s">
        <v>9</v>
      </c>
      <c r="B12" s="2">
        <v>2</v>
      </c>
      <c r="C12" s="14"/>
      <c r="D12" s="2">
        <v>1</v>
      </c>
      <c r="E12" s="2">
        <v>1</v>
      </c>
      <c r="F12" s="2">
        <v>1</v>
      </c>
      <c r="G12" s="2">
        <v>3</v>
      </c>
      <c r="H12" s="14"/>
      <c r="I12" s="2">
        <v>3</v>
      </c>
      <c r="J12" s="2">
        <v>4</v>
      </c>
      <c r="K12" s="14"/>
      <c r="L12" s="2">
        <v>3</v>
      </c>
      <c r="M12" s="2">
        <v>3</v>
      </c>
      <c r="N12" s="13"/>
      <c r="O12" s="14"/>
      <c r="P12" s="39">
        <f t="shared" si="0"/>
        <v>2.3333333333333335</v>
      </c>
      <c r="Q12" s="42" t="str">
        <f>ROUND(P12,1) &amp; " ("&amp;MIN(Quantitative!B12:'Quantitative'!O12)&amp;"-"&amp;MAX(Quantitative!B12:'Quantitative'!O12)&amp; ")"</f>
        <v>2.3 (1-4)</v>
      </c>
      <c r="R12" s="7"/>
      <c r="S12" s="2">
        <v>1</v>
      </c>
      <c r="T12" s="2">
        <v>4</v>
      </c>
      <c r="U12" s="14"/>
      <c r="V12" s="16"/>
      <c r="W12" s="15"/>
      <c r="X12" s="2">
        <v>4</v>
      </c>
      <c r="Y12" s="14"/>
      <c r="Z12" s="13"/>
      <c r="AA12" s="13"/>
      <c r="AB12" s="14"/>
      <c r="AC12" s="14"/>
      <c r="AD12" s="2">
        <v>5</v>
      </c>
      <c r="AE12" s="14"/>
      <c r="AF12" s="2">
        <v>5</v>
      </c>
      <c r="AG12" s="19">
        <f t="shared" si="2"/>
        <v>3.8</v>
      </c>
      <c r="AH12" s="19" t="str">
        <f>ROUND(AG12,1) &amp; " ("&amp;MIN(Quantitative!S12:'Quantitative'!AF12)&amp;"-"&amp;MAX(Quantitative!S12:'Quantitative'!AF12)&amp;")"</f>
        <v>3.8 (1-5)</v>
      </c>
    </row>
    <row r="13" spans="1:34" ht="29" x14ac:dyDescent="0.35">
      <c r="A13" s="5" t="s">
        <v>10</v>
      </c>
      <c r="B13" s="14"/>
      <c r="C13" s="14"/>
      <c r="D13" s="14"/>
      <c r="E13" s="14"/>
      <c r="F13" s="14"/>
      <c r="G13" s="14"/>
      <c r="H13" s="14"/>
      <c r="I13" s="14"/>
      <c r="J13" s="14"/>
      <c r="K13" s="2">
        <v>3</v>
      </c>
      <c r="L13" s="2">
        <v>3</v>
      </c>
      <c r="M13" s="14"/>
      <c r="N13" s="13"/>
      <c r="O13" s="14"/>
      <c r="P13" s="39">
        <f t="shared" si="0"/>
        <v>3</v>
      </c>
      <c r="Q13" s="42" t="str">
        <f>ROUND(P13,1) &amp; " ("&amp;MIN(Quantitative!B13:'Quantitative'!O13)&amp;"-"&amp;MAX(Quantitative!B13:'Quantitative'!O13)&amp; ")"</f>
        <v>3 (3-3)</v>
      </c>
      <c r="R13" s="7"/>
      <c r="S13" s="14"/>
      <c r="T13" s="14"/>
      <c r="U13" s="14"/>
      <c r="V13" s="16"/>
      <c r="W13" s="15"/>
      <c r="X13" s="14"/>
      <c r="Y13" s="14"/>
      <c r="Z13" s="13"/>
      <c r="AA13" s="13"/>
      <c r="AB13" s="2">
        <v>4</v>
      </c>
      <c r="AC13" s="14"/>
      <c r="AD13" s="14"/>
      <c r="AE13" s="14"/>
      <c r="AF13" s="14"/>
      <c r="AG13" s="19">
        <f t="shared" si="2"/>
        <v>4</v>
      </c>
      <c r="AH13" s="19" t="str">
        <f>ROUND(AG13,1) &amp; " ("&amp;MIN(Quantitative!S13:'Quantitative'!AF13)&amp;"-"&amp;MAX(Quantitative!S13:'Quantitative'!AF13)&amp;")"</f>
        <v>4 (4-4)</v>
      </c>
    </row>
    <row r="14" spans="1:34" x14ac:dyDescent="0.35">
      <c r="A14" s="5" t="s">
        <v>11</v>
      </c>
      <c r="B14" s="2">
        <v>2</v>
      </c>
      <c r="C14" s="14"/>
      <c r="D14" s="14"/>
      <c r="E14" s="14"/>
      <c r="F14" s="14"/>
      <c r="G14" s="14"/>
      <c r="H14" s="14"/>
      <c r="I14" s="14"/>
      <c r="J14" s="14"/>
      <c r="K14" s="2">
        <v>2</v>
      </c>
      <c r="L14" s="2">
        <v>2</v>
      </c>
      <c r="M14" s="2">
        <v>2</v>
      </c>
      <c r="N14" s="13"/>
      <c r="O14" s="14"/>
      <c r="P14" s="39">
        <f t="shared" si="0"/>
        <v>2</v>
      </c>
      <c r="Q14" s="42" t="str">
        <f>ROUND(P14,1) &amp; " ("&amp;MIN(Quantitative!B14:'Quantitative'!O14)&amp;"-"&amp;MAX(Quantitative!B14:'Quantitative'!O14)&amp; ")"</f>
        <v>2 (2-2)</v>
      </c>
      <c r="R14" s="7"/>
      <c r="S14" s="14"/>
      <c r="T14" s="14"/>
      <c r="U14" s="14"/>
      <c r="V14" s="16"/>
      <c r="W14" s="15"/>
      <c r="X14" s="14"/>
      <c r="Y14" s="14"/>
      <c r="Z14" s="13"/>
      <c r="AA14" s="13"/>
      <c r="AB14" s="2">
        <v>5</v>
      </c>
      <c r="AC14" s="14"/>
      <c r="AD14" s="14"/>
      <c r="AE14" s="2">
        <v>2</v>
      </c>
      <c r="AF14" s="14"/>
      <c r="AG14" s="19">
        <f t="shared" si="2"/>
        <v>3.5</v>
      </c>
      <c r="AH14" s="19" t="str">
        <f>ROUND(AG14,1) &amp; " ("&amp;MIN(Quantitative!S14:'Quantitative'!AF14)&amp;"-"&amp;MAX(Quantitative!S14:'Quantitative'!AF14)&amp;")"</f>
        <v>3.5 (2-5)</v>
      </c>
    </row>
    <row r="15" spans="1:34" x14ac:dyDescent="0.35">
      <c r="A15" s="5" t="s">
        <v>12</v>
      </c>
      <c r="B15" s="14"/>
      <c r="C15" s="14"/>
      <c r="D15" s="14"/>
      <c r="E15" s="14"/>
      <c r="F15" s="14"/>
      <c r="G15" s="14"/>
      <c r="H15" s="14"/>
      <c r="I15" s="14"/>
      <c r="J15" s="14"/>
      <c r="K15" s="2">
        <v>4</v>
      </c>
      <c r="L15" s="2">
        <v>4</v>
      </c>
      <c r="M15" s="14"/>
      <c r="N15" s="13"/>
      <c r="O15" s="14"/>
      <c r="P15" s="39">
        <f t="shared" si="0"/>
        <v>4</v>
      </c>
      <c r="Q15" s="42" t="str">
        <f>ROUND(P15,1) &amp; " ("&amp;MIN(Quantitative!B15:'Quantitative'!O15)&amp;"-"&amp;MAX(Quantitative!B15:'Quantitative'!O15)&amp; ")"</f>
        <v>4 (4-4)</v>
      </c>
      <c r="R15" s="7"/>
      <c r="S15" s="14"/>
      <c r="T15" s="14"/>
      <c r="U15" s="14"/>
      <c r="V15" s="16"/>
      <c r="W15" s="15"/>
      <c r="X15" s="14"/>
      <c r="Y15" s="14"/>
      <c r="Z15" s="13"/>
      <c r="AA15" s="13"/>
      <c r="AB15" s="2">
        <v>5</v>
      </c>
      <c r="AC15" s="14"/>
      <c r="AD15" s="14"/>
      <c r="AE15" s="14"/>
      <c r="AF15" s="14"/>
      <c r="AG15" s="19">
        <f t="shared" si="2"/>
        <v>5</v>
      </c>
      <c r="AH15" s="19" t="str">
        <f>ROUND(AG15,1) &amp; " ("&amp;MIN(Quantitative!S15:'Quantitative'!AF15)&amp;"-"&amp;MAX(Quantitative!S15:'Quantitative'!AF15)&amp;")"</f>
        <v>5 (5-5)</v>
      </c>
    </row>
    <row r="16" spans="1:34" x14ac:dyDescent="0.35">
      <c r="A16" s="5" t="s">
        <v>13</v>
      </c>
      <c r="B16" s="2">
        <v>1</v>
      </c>
      <c r="C16" s="2">
        <v>1</v>
      </c>
      <c r="D16" s="2">
        <v>1</v>
      </c>
      <c r="E16" s="2">
        <v>1</v>
      </c>
      <c r="F16" s="2">
        <v>1</v>
      </c>
      <c r="G16" s="14"/>
      <c r="H16" s="14"/>
      <c r="I16" s="14"/>
      <c r="J16" s="14"/>
      <c r="K16" s="2">
        <v>1</v>
      </c>
      <c r="L16" s="2">
        <v>1</v>
      </c>
      <c r="M16" s="2">
        <v>2</v>
      </c>
      <c r="N16" s="13"/>
      <c r="O16" s="14"/>
      <c r="P16" s="39">
        <f t="shared" si="0"/>
        <v>1.125</v>
      </c>
      <c r="Q16" s="42" t="str">
        <f>ROUND(P16,1) &amp; " ("&amp;MIN(Quantitative!B16:'Quantitative'!O16)&amp;"-"&amp;MAX(Quantitative!B16:'Quantitative'!O16)&amp; ")"</f>
        <v>1.1 (1-2)</v>
      </c>
      <c r="R16" s="7"/>
      <c r="S16" s="2">
        <v>1</v>
      </c>
      <c r="T16" s="2">
        <v>1</v>
      </c>
      <c r="U16" s="2">
        <v>2</v>
      </c>
      <c r="V16" s="16"/>
      <c r="W16" s="15"/>
      <c r="X16" s="14"/>
      <c r="Y16" s="14"/>
      <c r="Z16" s="13"/>
      <c r="AA16" s="13"/>
      <c r="AB16" s="2">
        <v>3</v>
      </c>
      <c r="AC16" s="14"/>
      <c r="AD16" s="14"/>
      <c r="AE16" s="2">
        <v>2</v>
      </c>
      <c r="AF16" s="14"/>
      <c r="AG16" s="19">
        <f t="shared" si="2"/>
        <v>1.8</v>
      </c>
      <c r="AH16" s="19" t="str">
        <f>ROUND(AG16,1) &amp; " ("&amp;MIN(Quantitative!S16:'Quantitative'!AF16)&amp;"-"&amp;MAX(Quantitative!S16:'Quantitative'!AF16)&amp;")"</f>
        <v>1.8 (1-3)</v>
      </c>
    </row>
    <row r="17" spans="1:34" x14ac:dyDescent="0.35">
      <c r="A17" s="5" t="s">
        <v>14</v>
      </c>
      <c r="B17" s="2">
        <v>2</v>
      </c>
      <c r="C17" s="2">
        <v>1</v>
      </c>
      <c r="D17" s="2">
        <v>2</v>
      </c>
      <c r="E17" s="2">
        <v>1</v>
      </c>
      <c r="F17" s="2">
        <v>2</v>
      </c>
      <c r="G17" s="2">
        <v>2</v>
      </c>
      <c r="H17" s="2">
        <v>2</v>
      </c>
      <c r="I17" s="2">
        <v>3</v>
      </c>
      <c r="J17" s="14"/>
      <c r="K17" s="14"/>
      <c r="L17" s="14"/>
      <c r="M17" s="12">
        <v>4</v>
      </c>
      <c r="N17" s="13"/>
      <c r="O17" s="14"/>
      <c r="P17" s="39">
        <f t="shared" si="0"/>
        <v>2.1111111111111112</v>
      </c>
      <c r="Q17" s="42" t="str">
        <f>ROUND(P17,1) &amp; " ("&amp;MIN(Quantitative!B17:'Quantitative'!O17)&amp;"-"&amp;MAX(Quantitative!B17:'Quantitative'!O17)&amp; ")"</f>
        <v>2.1 (1-4)</v>
      </c>
      <c r="R17" s="7"/>
      <c r="S17" s="2">
        <v>2</v>
      </c>
      <c r="T17" s="2">
        <v>3</v>
      </c>
      <c r="U17" s="2">
        <v>3</v>
      </c>
      <c r="V17" s="16"/>
      <c r="W17" s="15"/>
      <c r="X17" s="2">
        <v>2</v>
      </c>
      <c r="Y17" s="2">
        <v>2</v>
      </c>
      <c r="Z17" s="13"/>
      <c r="AA17" s="13"/>
      <c r="AB17" s="14"/>
      <c r="AC17" s="2">
        <v>3</v>
      </c>
      <c r="AD17" s="14"/>
      <c r="AE17" s="2">
        <v>1</v>
      </c>
      <c r="AF17" s="2">
        <v>4</v>
      </c>
      <c r="AG17" s="19">
        <f t="shared" ref="AG17:AG18" si="3">AVERAGE(S17:AF17)</f>
        <v>2.5</v>
      </c>
      <c r="AH17" s="19" t="str">
        <f>ROUND(AG17,1) &amp; " ("&amp;MIN(Quantitative!S17:'Quantitative'!AF17)&amp;"-"&amp;MAX(Quantitative!S17:'Quantitative'!AF17)&amp;")"</f>
        <v>2.5 (1-4)</v>
      </c>
    </row>
    <row r="18" spans="1:34" x14ac:dyDescent="0.35">
      <c r="A18" s="5" t="s">
        <v>15</v>
      </c>
      <c r="B18" s="2">
        <v>2</v>
      </c>
      <c r="C18" s="2">
        <v>2</v>
      </c>
      <c r="D18" s="2">
        <v>2</v>
      </c>
      <c r="E18" s="2">
        <v>2</v>
      </c>
      <c r="F18" s="14"/>
      <c r="G18" s="2">
        <v>2</v>
      </c>
      <c r="H18" s="2">
        <v>1</v>
      </c>
      <c r="I18" s="2">
        <v>4</v>
      </c>
      <c r="J18" s="2">
        <v>3</v>
      </c>
      <c r="K18" s="14"/>
      <c r="L18" s="2">
        <v>3</v>
      </c>
      <c r="M18" s="2">
        <v>1</v>
      </c>
      <c r="N18" s="13"/>
      <c r="O18" s="14"/>
      <c r="P18" s="39">
        <f t="shared" si="0"/>
        <v>2.2000000000000002</v>
      </c>
      <c r="Q18" s="42" t="str">
        <f>ROUND(P18,1) &amp; " ("&amp;MIN(Quantitative!B18:'Quantitative'!O18)&amp;"-"&amp;MAX(Quantitative!B18:'Quantitative'!O18)&amp; ")"</f>
        <v>2.2 (1-4)</v>
      </c>
      <c r="R18" s="7"/>
      <c r="S18" s="2">
        <v>2</v>
      </c>
      <c r="T18" s="2">
        <v>4</v>
      </c>
      <c r="U18" s="2">
        <v>3</v>
      </c>
      <c r="V18" s="16"/>
      <c r="W18" s="15"/>
      <c r="X18" s="2">
        <v>3</v>
      </c>
      <c r="Y18" s="2">
        <v>3</v>
      </c>
      <c r="Z18" s="13"/>
      <c r="AA18" s="13"/>
      <c r="AB18" s="2">
        <v>2</v>
      </c>
      <c r="AC18" s="2">
        <v>4</v>
      </c>
      <c r="AD18" s="2">
        <v>3</v>
      </c>
      <c r="AE18" s="14"/>
      <c r="AF18" s="12">
        <v>5</v>
      </c>
      <c r="AG18" s="19">
        <f t="shared" si="3"/>
        <v>3.2222222222222223</v>
      </c>
      <c r="AH18" s="19" t="str">
        <f>ROUND(AG18,1) &amp; " ("&amp;MIN(Quantitative!S18:'Quantitative'!AF18)&amp;"-"&amp;MAX(Quantitative!S18:'Quantitative'!AF18)&amp;")"</f>
        <v>3.2 (2-5)</v>
      </c>
    </row>
    <row r="19" spans="1:34" x14ac:dyDescent="0.35">
      <c r="A19" s="5" t="s">
        <v>16</v>
      </c>
      <c r="B19" s="14"/>
      <c r="C19" s="2">
        <v>1</v>
      </c>
      <c r="D19" s="2">
        <v>1</v>
      </c>
      <c r="E19" s="2">
        <v>1</v>
      </c>
      <c r="F19" s="2">
        <v>1</v>
      </c>
      <c r="G19" s="14"/>
      <c r="H19" s="14"/>
      <c r="I19" s="14"/>
      <c r="J19" s="14"/>
      <c r="K19" s="14"/>
      <c r="L19" s="14"/>
      <c r="M19" s="2">
        <v>1</v>
      </c>
      <c r="N19" s="13"/>
      <c r="O19" s="14"/>
      <c r="P19" s="39">
        <f t="shared" si="0"/>
        <v>1</v>
      </c>
      <c r="Q19" s="42" t="str">
        <f>ROUND(P19,1) &amp; " ("&amp;MIN(Quantitative!B19:'Quantitative'!O19)&amp;"-"&amp;MAX(Quantitative!B19:'Quantitative'!O19)&amp; ")"</f>
        <v>1 (1-1)</v>
      </c>
      <c r="R19" s="7"/>
      <c r="S19" s="2">
        <v>1</v>
      </c>
      <c r="T19" s="14"/>
      <c r="U19" s="14"/>
      <c r="V19" s="16"/>
      <c r="W19" s="15"/>
      <c r="X19" s="14"/>
      <c r="Y19" s="14"/>
      <c r="Z19" s="13"/>
      <c r="AA19" s="13"/>
      <c r="AB19" s="14"/>
      <c r="AC19" s="14"/>
      <c r="AD19" s="14"/>
      <c r="AE19" s="14"/>
      <c r="AF19" s="2">
        <v>2</v>
      </c>
      <c r="AG19" s="19">
        <f>AVERAGE(S19:AF19)</f>
        <v>1.5</v>
      </c>
      <c r="AH19" s="19" t="str">
        <f>ROUND(AG19,1) &amp; " ("&amp;MIN(Quantitative!S19:'Quantitative'!AF19)&amp;"-"&amp;MAX(Quantitative!S19:'Quantitative'!AF19)&amp;")"</f>
        <v>1.5 (1-2)</v>
      </c>
    </row>
    <row r="20" spans="1:34" x14ac:dyDescent="0.35">
      <c r="A20" s="5" t="s">
        <v>17</v>
      </c>
      <c r="B20" s="2">
        <v>4</v>
      </c>
      <c r="C20" s="14"/>
      <c r="D20" s="14"/>
      <c r="E20" s="2">
        <v>1</v>
      </c>
      <c r="F20" s="2">
        <v>1</v>
      </c>
      <c r="G20" s="14"/>
      <c r="H20" s="14"/>
      <c r="I20" s="14"/>
      <c r="J20" s="14"/>
      <c r="K20" s="2">
        <v>4</v>
      </c>
      <c r="L20" s="2">
        <v>4</v>
      </c>
      <c r="M20" s="14"/>
      <c r="N20" s="13"/>
      <c r="O20" s="14"/>
      <c r="P20" s="39">
        <f t="shared" si="0"/>
        <v>2.8</v>
      </c>
      <c r="Q20" s="42" t="str">
        <f>ROUND(P20,1) &amp; " ("&amp;MIN(Quantitative!B20:'Quantitative'!O20)&amp;"-"&amp;MAX(Quantitative!B20:'Quantitative'!O20)&amp; ")"</f>
        <v>2.8 (1-4)</v>
      </c>
      <c r="R20" s="7"/>
      <c r="S20" s="2">
        <v>2</v>
      </c>
      <c r="T20" s="2">
        <v>1</v>
      </c>
      <c r="U20" s="2">
        <v>4</v>
      </c>
      <c r="V20" s="16"/>
      <c r="W20" s="15"/>
      <c r="X20" s="2">
        <v>4</v>
      </c>
      <c r="Y20" s="14"/>
      <c r="Z20" s="13"/>
      <c r="AA20" s="13"/>
      <c r="AB20" s="2">
        <v>4</v>
      </c>
      <c r="AC20" s="14"/>
      <c r="AD20" s="14"/>
      <c r="AE20" s="2">
        <v>3</v>
      </c>
      <c r="AF20" s="2">
        <v>4</v>
      </c>
      <c r="AG20" s="19">
        <f>AVERAGE(S20:AF20)</f>
        <v>3.1428571428571428</v>
      </c>
      <c r="AH20" s="19" t="str">
        <f>ROUND(AG20,1) &amp; " ("&amp;MIN(Quantitative!S20:'Quantitative'!AF20)&amp;"-"&amp;MAX(Quantitative!S20:'Quantitative'!AF20)&amp;")"</f>
        <v>3.1 (1-4)</v>
      </c>
    </row>
    <row r="21" spans="1:34" x14ac:dyDescent="0.35">
      <c r="A21" s="5" t="s">
        <v>18</v>
      </c>
      <c r="B21" s="14"/>
      <c r="C21" s="14"/>
      <c r="D21" s="2">
        <v>1</v>
      </c>
      <c r="E21" s="14"/>
      <c r="F21" s="14"/>
      <c r="G21" s="14"/>
      <c r="H21" s="14"/>
      <c r="I21" s="14"/>
      <c r="J21" s="14"/>
      <c r="K21" s="14"/>
      <c r="L21" s="14"/>
      <c r="M21" s="14"/>
      <c r="N21" s="13"/>
      <c r="O21" s="14"/>
      <c r="P21" s="39">
        <f t="shared" si="0"/>
        <v>1</v>
      </c>
      <c r="Q21" s="42" t="str">
        <f>ROUND(P21,1) &amp; " ("&amp;MIN(Quantitative!B21:'Quantitative'!O21)&amp;"-"&amp;MAX(Quantitative!B21:'Quantitative'!O21)&amp; ")"</f>
        <v>1 (1-1)</v>
      </c>
      <c r="R21" s="7"/>
      <c r="S21" s="2">
        <v>1</v>
      </c>
      <c r="T21" s="14"/>
      <c r="U21" s="14"/>
      <c r="V21" s="16"/>
      <c r="W21" s="15"/>
      <c r="X21" s="14"/>
      <c r="Y21" s="14"/>
      <c r="Z21" s="13"/>
      <c r="AA21" s="13"/>
      <c r="AB21" s="14"/>
      <c r="AC21" s="14"/>
      <c r="AD21" s="14"/>
      <c r="AE21" s="14"/>
      <c r="AF21" s="2">
        <v>1</v>
      </c>
      <c r="AG21" s="19">
        <f>AVERAGE(S21:AF21)</f>
        <v>1</v>
      </c>
      <c r="AH21" s="19" t="str">
        <f>ROUND(AG21,1) &amp; " ("&amp;MIN(Quantitative!S21:'Quantitative'!AF21)&amp;"-"&amp;MAX(Quantitative!S21:'Quantitative'!AF21)&amp;")"</f>
        <v>1 (1-1)</v>
      </c>
    </row>
    <row r="22" spans="1:34" x14ac:dyDescent="0.35">
      <c r="A22" s="5" t="s">
        <v>19</v>
      </c>
      <c r="B22" s="2">
        <v>1</v>
      </c>
      <c r="C22" s="2">
        <v>3</v>
      </c>
      <c r="D22" s="2">
        <v>1</v>
      </c>
      <c r="E22" s="2">
        <v>1</v>
      </c>
      <c r="F22" s="2">
        <v>3</v>
      </c>
      <c r="G22" s="2">
        <v>1</v>
      </c>
      <c r="H22" s="2">
        <v>1</v>
      </c>
      <c r="I22" s="2">
        <v>1</v>
      </c>
      <c r="J22" s="2">
        <v>4</v>
      </c>
      <c r="K22" s="14"/>
      <c r="L22" s="2">
        <v>4</v>
      </c>
      <c r="M22" s="2">
        <v>1</v>
      </c>
      <c r="N22" s="13"/>
      <c r="O22" s="14"/>
      <c r="P22" s="39">
        <f t="shared" si="0"/>
        <v>1.9090909090909092</v>
      </c>
      <c r="Q22" s="42" t="str">
        <f>ROUND(P22,1) &amp; " ("&amp;MIN(Quantitative!B22:'Quantitative'!O22)&amp;"-"&amp;MAX(Quantitative!B22:'Quantitative'!O22)&amp; ")"</f>
        <v>1.9 (1-4)</v>
      </c>
      <c r="R22" s="7"/>
      <c r="S22" s="2">
        <v>2</v>
      </c>
      <c r="T22" s="2">
        <v>2</v>
      </c>
      <c r="U22" s="2">
        <v>2</v>
      </c>
      <c r="V22" s="16"/>
      <c r="W22" s="15"/>
      <c r="X22" s="2">
        <v>2</v>
      </c>
      <c r="Y22" s="2">
        <v>2</v>
      </c>
      <c r="Z22" s="13"/>
      <c r="AA22" s="13"/>
      <c r="AB22" s="2">
        <v>4</v>
      </c>
      <c r="AC22" s="14"/>
      <c r="AD22" s="14"/>
      <c r="AE22" s="14"/>
      <c r="AF22" s="2">
        <v>4</v>
      </c>
      <c r="AG22" s="19">
        <f t="shared" ref="AG22:AG29" si="4">AVERAGE(S22:AF22)</f>
        <v>2.5714285714285716</v>
      </c>
      <c r="AH22" s="19" t="str">
        <f>ROUND(AG22,1) &amp; " ("&amp;MIN(Quantitative!S22:'Quantitative'!AF22)&amp;"-"&amp;MAX(Quantitative!S22:'Quantitative'!AF22)&amp;")"</f>
        <v>2.6 (2-4)</v>
      </c>
    </row>
    <row r="23" spans="1:34" ht="29" x14ac:dyDescent="0.35">
      <c r="A23" s="5" t="s">
        <v>20</v>
      </c>
      <c r="B23" s="2">
        <v>2</v>
      </c>
      <c r="C23" s="14"/>
      <c r="D23" s="2">
        <v>1</v>
      </c>
      <c r="E23" s="2">
        <v>1</v>
      </c>
      <c r="F23" s="2">
        <v>1</v>
      </c>
      <c r="G23" s="2">
        <v>2</v>
      </c>
      <c r="H23" s="14"/>
      <c r="I23" s="14"/>
      <c r="J23" s="2">
        <v>4</v>
      </c>
      <c r="K23" s="14"/>
      <c r="L23" s="14"/>
      <c r="M23" s="14"/>
      <c r="N23" s="13"/>
      <c r="O23" s="14"/>
      <c r="P23" s="39">
        <f t="shared" si="0"/>
        <v>1.8333333333333333</v>
      </c>
      <c r="Q23" s="42" t="str">
        <f>ROUND(P23,1) &amp; " ("&amp;MIN(Quantitative!B23:'Quantitative'!O23)&amp;"-"&amp;MAX(Quantitative!B23:'Quantitative'!O23)&amp; ")"</f>
        <v>1.8 (1-4)</v>
      </c>
      <c r="R23" s="7"/>
      <c r="S23" s="12">
        <v>2</v>
      </c>
      <c r="T23" s="2">
        <v>2</v>
      </c>
      <c r="U23" s="14"/>
      <c r="V23" s="16"/>
      <c r="W23" s="15"/>
      <c r="X23" s="14"/>
      <c r="Y23" s="14"/>
      <c r="Z23" s="13"/>
      <c r="AA23" s="13"/>
      <c r="AB23" s="14"/>
      <c r="AC23" s="14"/>
      <c r="AD23" s="2">
        <v>2</v>
      </c>
      <c r="AE23" s="2">
        <v>4</v>
      </c>
      <c r="AF23" s="14"/>
      <c r="AG23" s="19">
        <f t="shared" si="4"/>
        <v>2.5</v>
      </c>
      <c r="AH23" s="19" t="str">
        <f>ROUND(AG23,1) &amp; " ("&amp;MIN(Quantitative!S23:'Quantitative'!AF23)&amp;"-"&amp;MAX(Quantitative!S23:'Quantitative'!AF23)&amp;")"</f>
        <v>2.5 (2-4)</v>
      </c>
    </row>
    <row r="24" spans="1:34" x14ac:dyDescent="0.35">
      <c r="A24" s="5" t="s">
        <v>21</v>
      </c>
      <c r="B24" s="2">
        <v>4</v>
      </c>
      <c r="C24" s="2">
        <v>1</v>
      </c>
      <c r="D24" s="2">
        <v>1</v>
      </c>
      <c r="E24" s="2">
        <v>1</v>
      </c>
      <c r="F24" s="14"/>
      <c r="G24" s="2">
        <v>2</v>
      </c>
      <c r="H24" s="14"/>
      <c r="I24" s="2">
        <v>4</v>
      </c>
      <c r="J24" s="14"/>
      <c r="K24" s="2">
        <v>4</v>
      </c>
      <c r="L24" s="2">
        <v>3</v>
      </c>
      <c r="M24" s="2">
        <v>4</v>
      </c>
      <c r="N24" s="13"/>
      <c r="O24" s="14"/>
      <c r="P24" s="39">
        <f t="shared" si="0"/>
        <v>2.6666666666666665</v>
      </c>
      <c r="Q24" s="42" t="str">
        <f>ROUND(P24,1) &amp; " ("&amp;MIN(Quantitative!B24:'Quantitative'!O24)&amp;"-"&amp;MAX(Quantitative!B24:'Quantitative'!O24)&amp; ")"</f>
        <v>2.7 (1-4)</v>
      </c>
      <c r="R24" s="7"/>
      <c r="S24" s="2">
        <v>3</v>
      </c>
      <c r="T24" s="2">
        <v>1</v>
      </c>
      <c r="U24" s="2">
        <v>4</v>
      </c>
      <c r="V24" s="16"/>
      <c r="W24" s="15"/>
      <c r="X24" s="2">
        <v>3</v>
      </c>
      <c r="Y24" s="2">
        <v>3</v>
      </c>
      <c r="Z24" s="13"/>
      <c r="AA24" s="13"/>
      <c r="AB24" s="2">
        <v>4</v>
      </c>
      <c r="AC24" s="2">
        <v>3</v>
      </c>
      <c r="AD24" s="2">
        <v>4</v>
      </c>
      <c r="AE24" s="2">
        <v>3</v>
      </c>
      <c r="AF24" s="2">
        <v>4</v>
      </c>
      <c r="AG24" s="19">
        <f t="shared" si="4"/>
        <v>3.2</v>
      </c>
      <c r="AH24" s="19" t="str">
        <f>ROUND(AG24,1) &amp; " ("&amp;MIN(Quantitative!S24:'Quantitative'!AF24)&amp;"-"&amp;MAX(Quantitative!S24:'Quantitative'!AF24)&amp;")"</f>
        <v>3.2 (1-4)</v>
      </c>
    </row>
    <row r="25" spans="1:34" x14ac:dyDescent="0.35">
      <c r="A25" s="5" t="s">
        <v>22</v>
      </c>
      <c r="B25" s="2">
        <v>3</v>
      </c>
      <c r="C25" s="2">
        <v>1</v>
      </c>
      <c r="D25" s="2">
        <v>2</v>
      </c>
      <c r="E25" s="2">
        <v>1</v>
      </c>
      <c r="F25" s="2">
        <v>2</v>
      </c>
      <c r="G25" s="2">
        <v>3</v>
      </c>
      <c r="H25" s="2">
        <v>3</v>
      </c>
      <c r="I25" s="2">
        <v>3</v>
      </c>
      <c r="J25" s="14"/>
      <c r="K25" s="14"/>
      <c r="L25" s="14"/>
      <c r="M25" s="14"/>
      <c r="N25" s="13"/>
      <c r="O25" s="14"/>
      <c r="P25" s="39">
        <f t="shared" si="0"/>
        <v>2.25</v>
      </c>
      <c r="Q25" s="42" t="str">
        <f>ROUND(P25,1) &amp; " ("&amp;MIN(Quantitative!B25:'Quantitative'!O25)&amp;"-"&amp;MAX(Quantitative!B25:'Quantitative'!O25)&amp; ")"</f>
        <v>2.3 (1-3)</v>
      </c>
      <c r="R25" s="7"/>
      <c r="S25" s="2">
        <v>3</v>
      </c>
      <c r="T25" s="2">
        <v>3</v>
      </c>
      <c r="U25" s="2">
        <v>4</v>
      </c>
      <c r="V25" s="16"/>
      <c r="W25" s="15"/>
      <c r="X25" s="2">
        <v>3</v>
      </c>
      <c r="Y25" s="2">
        <v>4</v>
      </c>
      <c r="Z25" s="13"/>
      <c r="AA25" s="13"/>
      <c r="AB25" s="14"/>
      <c r="AC25" s="2">
        <v>4</v>
      </c>
      <c r="AD25" s="14"/>
      <c r="AE25" s="14"/>
      <c r="AF25" s="2">
        <v>5</v>
      </c>
      <c r="AG25" s="19">
        <f>AVERAGE(S25:AF25)</f>
        <v>3.7142857142857144</v>
      </c>
      <c r="AH25" s="19" t="str">
        <f>ROUND(AG25,1) &amp; " ("&amp;MIN(Quantitative!S25:'Quantitative'!AF25)&amp;"-"&amp;MAX(Quantitative!S25:'Quantitative'!AF25)&amp;")"</f>
        <v>3.7 (3-5)</v>
      </c>
    </row>
    <row r="26" spans="1:34" x14ac:dyDescent="0.35">
      <c r="A26" s="5" t="s">
        <v>23</v>
      </c>
      <c r="B26" s="2">
        <v>3</v>
      </c>
      <c r="C26" s="2">
        <v>3</v>
      </c>
      <c r="D26" s="2">
        <v>2</v>
      </c>
      <c r="E26" s="2">
        <v>3</v>
      </c>
      <c r="F26" s="2">
        <v>1</v>
      </c>
      <c r="G26" s="2">
        <v>4</v>
      </c>
      <c r="H26" s="14"/>
      <c r="I26" s="2">
        <v>4</v>
      </c>
      <c r="J26" s="2">
        <v>4</v>
      </c>
      <c r="K26" s="14"/>
      <c r="L26" s="2">
        <v>5</v>
      </c>
      <c r="M26" s="2">
        <v>3</v>
      </c>
      <c r="N26" s="13"/>
      <c r="O26" s="14"/>
      <c r="P26" s="39">
        <f t="shared" si="0"/>
        <v>3.2</v>
      </c>
      <c r="Q26" s="42" t="str">
        <f>ROUND(P26,1) &amp; " ("&amp;MIN(Quantitative!B26:'Quantitative'!O26)&amp;"-"&amp;MAX(Quantitative!B26:'Quantitative'!O26)&amp; ")"</f>
        <v>3.2 (1-5)</v>
      </c>
      <c r="R26" s="7"/>
      <c r="S26" s="2">
        <v>4</v>
      </c>
      <c r="T26" s="2">
        <v>3</v>
      </c>
      <c r="U26" s="2">
        <v>4</v>
      </c>
      <c r="V26" s="16"/>
      <c r="W26" s="15"/>
      <c r="X26" s="2">
        <v>4</v>
      </c>
      <c r="Y26" s="14"/>
      <c r="Z26" s="13"/>
      <c r="AA26" s="13"/>
      <c r="AB26" s="2">
        <v>5</v>
      </c>
      <c r="AC26" s="2">
        <v>5</v>
      </c>
      <c r="AD26" s="14"/>
      <c r="AE26" s="2">
        <v>5</v>
      </c>
      <c r="AF26" s="2">
        <v>3</v>
      </c>
      <c r="AG26" s="19">
        <f t="shared" si="4"/>
        <v>4.125</v>
      </c>
      <c r="AH26" s="19" t="str">
        <f>ROUND(AG26,1) &amp; " ("&amp;MIN(Quantitative!S26:'Quantitative'!AF26)&amp;"-"&amp;MAX(Quantitative!S26:'Quantitative'!AF26)&amp;")"</f>
        <v>4.1 (3-5)</v>
      </c>
    </row>
    <row r="27" spans="1:34" x14ac:dyDescent="0.35">
      <c r="A27" s="5" t="s">
        <v>24</v>
      </c>
      <c r="B27" s="2">
        <v>2</v>
      </c>
      <c r="C27" s="2">
        <v>1</v>
      </c>
      <c r="D27" s="14"/>
      <c r="E27" s="14"/>
      <c r="F27" s="2">
        <v>3</v>
      </c>
      <c r="G27" s="2">
        <v>2</v>
      </c>
      <c r="H27" s="2">
        <v>2</v>
      </c>
      <c r="I27" s="2">
        <v>4</v>
      </c>
      <c r="J27" s="2">
        <v>3</v>
      </c>
      <c r="K27" s="14"/>
      <c r="L27" s="14"/>
      <c r="M27" s="14"/>
      <c r="N27" s="13"/>
      <c r="O27" s="14"/>
      <c r="P27" s="39">
        <f t="shared" si="0"/>
        <v>2.4285714285714284</v>
      </c>
      <c r="Q27" s="42" t="str">
        <f>ROUND(P27,1) &amp; " ("&amp;MIN(Quantitative!B27:'Quantitative'!O27)&amp;"-"&amp;MAX(Quantitative!B27:'Quantitative'!O27)&amp; ")"</f>
        <v>2.4 (1-4)</v>
      </c>
      <c r="R27" s="7"/>
      <c r="S27" s="14"/>
      <c r="T27" s="14"/>
      <c r="U27" s="14"/>
      <c r="V27" s="16"/>
      <c r="W27" s="15"/>
      <c r="X27" s="2">
        <v>1</v>
      </c>
      <c r="Y27" s="2">
        <v>1</v>
      </c>
      <c r="Z27" s="13"/>
      <c r="AA27" s="13"/>
      <c r="AB27" s="14"/>
      <c r="AC27" s="14"/>
      <c r="AD27" s="14"/>
      <c r="AE27" s="14"/>
      <c r="AF27" s="14"/>
      <c r="AG27" s="19">
        <f>AVERAGE(S27:AF27)</f>
        <v>1</v>
      </c>
      <c r="AH27" s="19" t="str">
        <f>ROUND(AG27,1) &amp; " ("&amp;MIN(Quantitative!S27:'Quantitative'!AF27)&amp;"-"&amp;MAX(Quantitative!S27:'Quantitative'!AF27)&amp;")"</f>
        <v>1 (1-1)</v>
      </c>
    </row>
    <row r="28" spans="1:34" x14ac:dyDescent="0.35">
      <c r="A28" s="5" t="s">
        <v>25</v>
      </c>
      <c r="B28" s="2">
        <v>2</v>
      </c>
      <c r="C28" s="2">
        <v>4</v>
      </c>
      <c r="D28" s="2">
        <v>4</v>
      </c>
      <c r="E28" s="2">
        <v>1</v>
      </c>
      <c r="F28" s="2">
        <v>2</v>
      </c>
      <c r="G28" s="2">
        <v>2</v>
      </c>
      <c r="H28" s="14"/>
      <c r="I28" s="2">
        <v>4</v>
      </c>
      <c r="J28" s="2">
        <v>5</v>
      </c>
      <c r="K28" s="2">
        <v>3</v>
      </c>
      <c r="L28" s="2">
        <v>5</v>
      </c>
      <c r="M28" s="2">
        <v>4</v>
      </c>
      <c r="N28" s="13"/>
      <c r="O28" s="2">
        <v>4</v>
      </c>
      <c r="P28" s="39">
        <f t="shared" si="0"/>
        <v>3.3333333333333335</v>
      </c>
      <c r="Q28" s="42" t="str">
        <f>ROUND(P28,1) &amp; " ("&amp;MIN(Quantitative!B28:'Quantitative'!O28)&amp;"-"&amp;MAX(Quantitative!B28:'Quantitative'!O28)&amp; ")"</f>
        <v>3.3 (1-5)</v>
      </c>
      <c r="R28" s="7"/>
      <c r="S28" s="2">
        <v>5</v>
      </c>
      <c r="T28" s="2">
        <v>2</v>
      </c>
      <c r="U28" s="2">
        <v>4</v>
      </c>
      <c r="V28" s="16"/>
      <c r="W28" s="15"/>
      <c r="X28" s="2">
        <v>2</v>
      </c>
      <c r="Y28" s="14"/>
      <c r="Z28" s="13"/>
      <c r="AA28" s="13"/>
      <c r="AB28" s="2">
        <v>5</v>
      </c>
      <c r="AC28" s="2">
        <v>4</v>
      </c>
      <c r="AD28" s="2">
        <v>4</v>
      </c>
      <c r="AE28" s="23">
        <v>5</v>
      </c>
      <c r="AF28" s="2">
        <v>5</v>
      </c>
      <c r="AG28" s="19">
        <f t="shared" si="4"/>
        <v>4</v>
      </c>
      <c r="AH28" s="19" t="str">
        <f>ROUND(AG28,1) &amp; " ("&amp;MIN(Quantitative!S28:'Quantitative'!AF28)&amp;"-"&amp;MAX(Quantitative!S28:'Quantitative'!AF28)&amp;")"</f>
        <v>4 (2-5)</v>
      </c>
    </row>
    <row r="29" spans="1:34" ht="29" x14ac:dyDescent="0.35">
      <c r="A29" s="5" t="s">
        <v>26</v>
      </c>
      <c r="B29" s="2">
        <v>2</v>
      </c>
      <c r="C29" s="14"/>
      <c r="D29" s="14"/>
      <c r="E29" s="14"/>
      <c r="F29" s="14"/>
      <c r="G29" s="2">
        <v>2</v>
      </c>
      <c r="H29" s="2">
        <v>2</v>
      </c>
      <c r="I29" s="14"/>
      <c r="J29" s="14"/>
      <c r="K29" s="2">
        <v>3</v>
      </c>
      <c r="L29" s="14"/>
      <c r="M29" s="14"/>
      <c r="N29" s="13"/>
      <c r="O29" s="14"/>
      <c r="P29" s="39">
        <f t="shared" si="0"/>
        <v>2.25</v>
      </c>
      <c r="Q29" s="42" t="str">
        <f>ROUND(P29,1) &amp; " ("&amp;MIN(Quantitative!B29:'Quantitative'!O29)&amp;"-"&amp;MAX(Quantitative!B29:'Quantitative'!O29)&amp; ")"</f>
        <v>2.3 (2-3)</v>
      </c>
      <c r="R29" s="7"/>
      <c r="S29" s="2">
        <v>3</v>
      </c>
      <c r="T29" s="14"/>
      <c r="U29" s="2">
        <v>3</v>
      </c>
      <c r="V29" s="16"/>
      <c r="W29" s="15"/>
      <c r="X29" s="2">
        <v>3</v>
      </c>
      <c r="Y29" s="2">
        <v>3</v>
      </c>
      <c r="Z29" s="13"/>
      <c r="AA29" s="13"/>
      <c r="AB29" s="2">
        <v>4</v>
      </c>
      <c r="AC29" s="14"/>
      <c r="AD29" s="2">
        <v>2</v>
      </c>
      <c r="AE29" s="14"/>
      <c r="AF29" s="14"/>
      <c r="AG29" s="19">
        <f t="shared" si="4"/>
        <v>3</v>
      </c>
      <c r="AH29" s="19" t="str">
        <f>ROUND(AG29,1) &amp; " ("&amp;MIN(Quantitative!S29:'Quantitative'!AF29)&amp;"-"&amp;MAX(Quantitative!S29:'Quantitative'!AF29)&amp;")"</f>
        <v>3 (2-4)</v>
      </c>
    </row>
    <row r="30" spans="1:34" x14ac:dyDescent="0.35">
      <c r="A30" s="5" t="s">
        <v>27</v>
      </c>
      <c r="B30" s="2">
        <v>4</v>
      </c>
      <c r="C30" s="2">
        <v>1</v>
      </c>
      <c r="D30" s="2">
        <v>1</v>
      </c>
      <c r="E30" s="2">
        <v>1</v>
      </c>
      <c r="F30" s="2">
        <v>1</v>
      </c>
      <c r="G30" s="14"/>
      <c r="H30" s="14"/>
      <c r="I30" s="14"/>
      <c r="J30" s="2">
        <v>4</v>
      </c>
      <c r="K30" s="2">
        <v>4</v>
      </c>
      <c r="L30" s="2">
        <v>2</v>
      </c>
      <c r="M30" s="2">
        <v>2</v>
      </c>
      <c r="N30" s="13"/>
      <c r="O30" s="14"/>
      <c r="P30" s="39">
        <f t="shared" si="0"/>
        <v>2.2222222222222223</v>
      </c>
      <c r="Q30" s="42" t="str">
        <f>ROUND(P30,1) &amp; " ("&amp;MIN(Quantitative!B30:'Quantitative'!O30)&amp;"-"&amp;MAX(Quantitative!B30:'Quantitative'!O30)&amp; ")"</f>
        <v>2.2 (1-4)</v>
      </c>
      <c r="R30" s="7"/>
      <c r="S30" s="2">
        <v>3</v>
      </c>
      <c r="T30" s="2">
        <v>1</v>
      </c>
      <c r="U30" s="2">
        <v>3</v>
      </c>
      <c r="V30" s="16"/>
      <c r="W30" s="15"/>
      <c r="X30" s="14"/>
      <c r="Y30" s="14"/>
      <c r="Z30" s="13"/>
      <c r="AA30" s="13"/>
      <c r="AB30" s="2">
        <v>4</v>
      </c>
      <c r="AC30" s="14"/>
      <c r="AD30" s="2">
        <v>4</v>
      </c>
      <c r="AE30" s="2">
        <v>4</v>
      </c>
      <c r="AF30" s="2">
        <v>2</v>
      </c>
      <c r="AG30" s="19">
        <f t="shared" ref="AG30:AG50" si="5">AVERAGE(S30:AF30)</f>
        <v>3</v>
      </c>
      <c r="AH30" s="19" t="str">
        <f>ROUND(AG30,1) &amp; " ("&amp;MIN(Quantitative!S30:'Quantitative'!AF30)&amp;"-"&amp;MAX(Quantitative!S30:'Quantitative'!AF30)&amp;")"</f>
        <v>3 (1-4)</v>
      </c>
    </row>
    <row r="31" spans="1:34" x14ac:dyDescent="0.35">
      <c r="A31" s="5" t="s">
        <v>28</v>
      </c>
      <c r="B31" s="2">
        <v>1</v>
      </c>
      <c r="C31" s="2">
        <v>1</v>
      </c>
      <c r="D31" s="2">
        <v>1</v>
      </c>
      <c r="E31" s="2">
        <v>1</v>
      </c>
      <c r="F31" s="2">
        <v>1</v>
      </c>
      <c r="G31" s="2">
        <v>1</v>
      </c>
      <c r="H31" s="2">
        <v>1</v>
      </c>
      <c r="I31" s="2">
        <v>2</v>
      </c>
      <c r="J31" s="14"/>
      <c r="K31" s="2">
        <v>1</v>
      </c>
      <c r="L31" s="14"/>
      <c r="M31" s="14"/>
      <c r="N31" s="13"/>
      <c r="O31" s="2">
        <v>3</v>
      </c>
      <c r="P31" s="39">
        <f t="shared" si="0"/>
        <v>1.3</v>
      </c>
      <c r="Q31" s="42" t="str">
        <f>ROUND(P31,1) &amp; " ("&amp;MIN(Quantitative!B31:'Quantitative'!O31)&amp;"-"&amp;MAX(Quantitative!B31:'Quantitative'!O31)&amp; ")"</f>
        <v>1.3 (1-3)</v>
      </c>
      <c r="R31" s="7"/>
      <c r="S31" s="2">
        <v>1</v>
      </c>
      <c r="T31" s="2">
        <v>1</v>
      </c>
      <c r="U31" s="2">
        <v>1</v>
      </c>
      <c r="V31" s="16"/>
      <c r="W31" s="15"/>
      <c r="X31" s="2">
        <v>1</v>
      </c>
      <c r="Y31" s="2">
        <v>1</v>
      </c>
      <c r="Z31" s="13"/>
      <c r="AA31" s="13"/>
      <c r="AB31" s="14"/>
      <c r="AC31" s="14"/>
      <c r="AD31" s="14"/>
      <c r="AE31" s="14"/>
      <c r="AF31" s="2">
        <v>1</v>
      </c>
      <c r="AG31" s="19">
        <f t="shared" si="5"/>
        <v>1</v>
      </c>
      <c r="AH31" s="19" t="str">
        <f>ROUND(AG31,1) &amp; " ("&amp;MIN(Quantitative!S31:'Quantitative'!AF31)&amp;"-"&amp;MAX(Quantitative!S31:'Quantitative'!AF31)&amp;")"</f>
        <v>1 (1-1)</v>
      </c>
    </row>
    <row r="32" spans="1:34" ht="28" customHeight="1" x14ac:dyDescent="0.35">
      <c r="A32" s="5" t="s">
        <v>29</v>
      </c>
      <c r="B32" s="2">
        <v>2</v>
      </c>
      <c r="C32" s="2">
        <v>1</v>
      </c>
      <c r="D32" s="14"/>
      <c r="E32" s="2">
        <v>2</v>
      </c>
      <c r="F32" s="2">
        <v>1</v>
      </c>
      <c r="G32" s="14"/>
      <c r="H32" s="14"/>
      <c r="I32" s="14"/>
      <c r="J32" s="14"/>
      <c r="K32" s="14"/>
      <c r="L32" s="2">
        <v>3</v>
      </c>
      <c r="M32" s="14"/>
      <c r="N32" s="13"/>
      <c r="O32" s="2">
        <v>3</v>
      </c>
      <c r="P32" s="39">
        <f t="shared" si="0"/>
        <v>2</v>
      </c>
      <c r="Q32" s="42" t="str">
        <f>ROUND(P32,1) &amp; " ("&amp;MIN(Quantitative!B32:'Quantitative'!O32)&amp;"-"&amp;MAX(Quantitative!B32:'Quantitative'!O32)&amp; ")"</f>
        <v>2 (1-3)</v>
      </c>
      <c r="R32" s="7"/>
      <c r="S32" s="2">
        <v>2</v>
      </c>
      <c r="T32" s="2">
        <v>3</v>
      </c>
      <c r="U32" s="14"/>
      <c r="V32" s="16"/>
      <c r="W32" s="15"/>
      <c r="X32" s="14"/>
      <c r="Y32" s="2">
        <v>2</v>
      </c>
      <c r="Z32" s="13"/>
      <c r="AA32" s="13"/>
      <c r="AB32" s="2">
        <v>3</v>
      </c>
      <c r="AC32" s="14"/>
      <c r="AD32" s="2">
        <v>2</v>
      </c>
      <c r="AE32" s="14"/>
      <c r="AF32" s="2">
        <v>2</v>
      </c>
      <c r="AG32" s="19">
        <f t="shared" si="5"/>
        <v>2.3333333333333335</v>
      </c>
      <c r="AH32" s="19" t="str">
        <f>ROUND(AG32,1) &amp; " ("&amp;MIN(Quantitative!S32:'Quantitative'!AF32)&amp;"-"&amp;MAX(Quantitative!S32:'Quantitative'!AF32)&amp;")"</f>
        <v>2.3 (2-3)</v>
      </c>
    </row>
    <row r="33" spans="1:34" x14ac:dyDescent="0.35">
      <c r="A33" s="5" t="s">
        <v>30</v>
      </c>
      <c r="B33" s="2">
        <v>1</v>
      </c>
      <c r="C33" s="2">
        <v>1</v>
      </c>
      <c r="D33" s="2">
        <v>2</v>
      </c>
      <c r="E33" s="14"/>
      <c r="F33" s="2">
        <v>2</v>
      </c>
      <c r="G33" s="2">
        <v>2</v>
      </c>
      <c r="H33" s="2">
        <v>2</v>
      </c>
      <c r="I33" s="2">
        <v>2</v>
      </c>
      <c r="J33" s="14"/>
      <c r="K33" s="2">
        <v>4</v>
      </c>
      <c r="L33" s="2">
        <v>3</v>
      </c>
      <c r="M33" s="2">
        <v>1</v>
      </c>
      <c r="N33" s="13"/>
      <c r="O33" s="2">
        <v>4</v>
      </c>
      <c r="P33" s="39">
        <f t="shared" si="0"/>
        <v>2.1818181818181817</v>
      </c>
      <c r="Q33" s="42" t="str">
        <f>ROUND(P33,1) &amp; " ("&amp;MIN(Quantitative!B33:'Quantitative'!O33)&amp;"-"&amp;MAX(Quantitative!B33:'Quantitative'!O33)&amp; ")"</f>
        <v>2.2 (1-4)</v>
      </c>
      <c r="R33" s="7"/>
      <c r="S33" s="14"/>
      <c r="T33" s="14"/>
      <c r="U33" s="2">
        <v>2</v>
      </c>
      <c r="V33" s="16"/>
      <c r="W33" s="15"/>
      <c r="X33" s="2">
        <v>2</v>
      </c>
      <c r="Y33" s="14"/>
      <c r="Z33" s="13"/>
      <c r="AA33" s="13"/>
      <c r="AB33" s="2">
        <v>4</v>
      </c>
      <c r="AC33" s="14"/>
      <c r="AD33" s="14"/>
      <c r="AE33" s="14"/>
      <c r="AF33" s="2">
        <v>4</v>
      </c>
      <c r="AG33" s="19">
        <f t="shared" si="5"/>
        <v>3</v>
      </c>
      <c r="AH33" s="19" t="str">
        <f>ROUND(AG33,1) &amp; " ("&amp;MIN(Quantitative!S33:'Quantitative'!AF33)&amp;"-"&amp;MAX(Quantitative!S33:'Quantitative'!AF33)&amp;")"</f>
        <v>3 (2-4)</v>
      </c>
    </row>
    <row r="34" spans="1:34" x14ac:dyDescent="0.35">
      <c r="A34" s="5" t="s">
        <v>31</v>
      </c>
      <c r="B34" s="14"/>
      <c r="C34" s="14"/>
      <c r="D34" s="14"/>
      <c r="E34" s="14"/>
      <c r="F34" s="14"/>
      <c r="G34" s="14"/>
      <c r="H34" s="14"/>
      <c r="I34" s="14"/>
      <c r="J34" s="14"/>
      <c r="K34" s="2">
        <v>5</v>
      </c>
      <c r="L34" s="14"/>
      <c r="M34" s="14"/>
      <c r="N34" s="13"/>
      <c r="O34" s="14"/>
      <c r="P34" s="39">
        <f t="shared" si="0"/>
        <v>5</v>
      </c>
      <c r="Q34" s="42" t="str">
        <f>ROUND(P34,1) &amp; " ("&amp;MIN(Quantitative!B34:'Quantitative'!O34)&amp;"-"&amp;MAX(Quantitative!B34:'Quantitative'!O34)&amp; ")"</f>
        <v>5 (5-5)</v>
      </c>
      <c r="R34" s="7"/>
      <c r="S34" s="14"/>
      <c r="T34" s="14"/>
      <c r="U34" s="14"/>
      <c r="V34" s="16"/>
      <c r="W34" s="15"/>
      <c r="X34" s="14"/>
      <c r="Y34" s="14"/>
      <c r="Z34" s="13"/>
      <c r="AA34" s="13"/>
      <c r="AB34" s="2">
        <v>5</v>
      </c>
      <c r="AC34" s="14"/>
      <c r="AD34" s="14"/>
      <c r="AE34" s="14"/>
      <c r="AF34" s="14"/>
      <c r="AG34" s="19">
        <f>AVERAGE(S34:AF34)</f>
        <v>5</v>
      </c>
      <c r="AH34" s="19" t="str">
        <f>ROUND(AG34,1) &amp; " ("&amp;MIN(Quantitative!S34:'Quantitative'!AF34)&amp;"-"&amp;MAX(Quantitative!S34:'Quantitative'!AF34)&amp;")"</f>
        <v>5 (5-5)</v>
      </c>
    </row>
    <row r="35" spans="1:34" x14ac:dyDescent="0.35">
      <c r="A35" s="5" t="s">
        <v>32</v>
      </c>
      <c r="B35" s="14"/>
      <c r="C35" s="14"/>
      <c r="D35" s="14"/>
      <c r="E35" s="14"/>
      <c r="F35" s="14"/>
      <c r="G35" s="14"/>
      <c r="H35" s="14"/>
      <c r="I35" s="14"/>
      <c r="J35" s="14"/>
      <c r="K35" s="2">
        <v>5</v>
      </c>
      <c r="L35" s="14"/>
      <c r="M35" s="14"/>
      <c r="N35" s="13"/>
      <c r="O35" s="14"/>
      <c r="P35" s="39">
        <f t="shared" si="0"/>
        <v>5</v>
      </c>
      <c r="Q35" s="42" t="str">
        <f>ROUND(P35,1) &amp; " ("&amp;MIN(Quantitative!B35:'Quantitative'!O35)&amp;"-"&amp;MAX(Quantitative!B35:'Quantitative'!O35)&amp; ")"</f>
        <v>5 (5-5)</v>
      </c>
      <c r="R35" s="7"/>
      <c r="S35" s="14"/>
      <c r="T35" s="14"/>
      <c r="U35" s="14"/>
      <c r="V35" s="16"/>
      <c r="W35" s="15"/>
      <c r="X35" s="14"/>
      <c r="Y35" s="14"/>
      <c r="Z35" s="13"/>
      <c r="AA35" s="13"/>
      <c r="AB35" s="2">
        <v>5</v>
      </c>
      <c r="AC35" s="14"/>
      <c r="AD35" s="14"/>
      <c r="AE35" s="14"/>
      <c r="AF35" s="14"/>
      <c r="AG35" s="19">
        <f t="shared" si="5"/>
        <v>5</v>
      </c>
      <c r="AH35" s="19" t="str">
        <f>ROUND(AG35,1) &amp; " ("&amp;MIN(Quantitative!S35:'Quantitative'!AF35)&amp;"-"&amp;MAX(Quantitative!S35:'Quantitative'!AF35)&amp;")"</f>
        <v>5 (5-5)</v>
      </c>
    </row>
    <row r="36" spans="1:34" x14ac:dyDescent="0.35">
      <c r="A36" s="5" t="s">
        <v>33</v>
      </c>
      <c r="B36" s="14"/>
      <c r="C36" s="14"/>
      <c r="D36" s="14"/>
      <c r="E36" s="14"/>
      <c r="F36" s="14"/>
      <c r="G36" s="14"/>
      <c r="H36" s="14"/>
      <c r="I36" s="14"/>
      <c r="J36" s="14"/>
      <c r="K36" s="2">
        <v>2</v>
      </c>
      <c r="L36" s="14"/>
      <c r="M36" s="14"/>
      <c r="N36" s="13"/>
      <c r="O36" s="2">
        <v>4</v>
      </c>
      <c r="P36" s="39">
        <f t="shared" ref="P36:P45" si="6">AVERAGE(B36:O36)</f>
        <v>3</v>
      </c>
      <c r="Q36" s="42" t="str">
        <f>ROUND(P36,1) &amp; " ("&amp;MIN(Quantitative!B36:'Quantitative'!O36)&amp;"-"&amp;MAX(Quantitative!B36:'Quantitative'!O36)&amp; ")"</f>
        <v>3 (2-4)</v>
      </c>
      <c r="R36" s="7"/>
      <c r="S36" s="14"/>
      <c r="T36" s="14"/>
      <c r="U36" s="14"/>
      <c r="V36" s="16"/>
      <c r="W36" s="15"/>
      <c r="X36" s="14"/>
      <c r="Y36" s="14"/>
      <c r="Z36" s="13"/>
      <c r="AA36" s="13"/>
      <c r="AB36" s="2">
        <v>3</v>
      </c>
      <c r="AC36" s="14"/>
      <c r="AD36" s="14"/>
      <c r="AE36" s="14"/>
      <c r="AF36" s="14"/>
      <c r="AG36" s="19">
        <f t="shared" si="5"/>
        <v>3</v>
      </c>
      <c r="AH36" s="19" t="str">
        <f>ROUND(AG36,1) &amp; " ("&amp;MIN(Quantitative!S36:'Quantitative'!AF36)&amp;"-"&amp;MAX(Quantitative!S36:'Quantitative'!AF36)&amp;")"</f>
        <v>3 (3-3)</v>
      </c>
    </row>
    <row r="37" spans="1:34" x14ac:dyDescent="0.35">
      <c r="A37" s="5" t="s">
        <v>34</v>
      </c>
      <c r="B37" s="14"/>
      <c r="C37" s="14"/>
      <c r="D37" s="14"/>
      <c r="E37" s="14"/>
      <c r="F37" s="14"/>
      <c r="G37" s="14"/>
      <c r="H37" s="14"/>
      <c r="I37" s="14"/>
      <c r="J37" s="2">
        <v>5</v>
      </c>
      <c r="K37" s="14"/>
      <c r="L37" s="14"/>
      <c r="M37" s="2">
        <v>4</v>
      </c>
      <c r="N37" s="13"/>
      <c r="O37" s="14"/>
      <c r="P37" s="39">
        <f t="shared" si="6"/>
        <v>4.5</v>
      </c>
      <c r="Q37" s="42" t="str">
        <f>ROUND(P37,1) &amp; " ("&amp;MIN(Quantitative!B37:'Quantitative'!O37)&amp;"-"&amp;MAX(Quantitative!B37:'Quantitative'!O37)&amp; ")"</f>
        <v>4.5 (4-5)</v>
      </c>
      <c r="R37" s="7"/>
      <c r="S37" s="14"/>
      <c r="T37" s="14"/>
      <c r="U37" s="14"/>
      <c r="V37" s="16"/>
      <c r="W37" s="15"/>
      <c r="X37" s="14"/>
      <c r="Y37" s="14"/>
      <c r="Z37" s="13"/>
      <c r="AA37" s="13"/>
      <c r="AB37" s="2">
        <v>4</v>
      </c>
      <c r="AC37" s="2">
        <v>5</v>
      </c>
      <c r="AD37" s="14"/>
      <c r="AE37" s="2">
        <v>3</v>
      </c>
      <c r="AF37" s="14"/>
      <c r="AG37" s="19">
        <f t="shared" si="5"/>
        <v>4</v>
      </c>
      <c r="AH37" s="19" t="str">
        <f>ROUND(AG37,1) &amp; " ("&amp;MIN(Quantitative!S37:'Quantitative'!AF37)&amp;"-"&amp;MAX(Quantitative!S37:'Quantitative'!AF37)&amp;")"</f>
        <v>4 (3-5)</v>
      </c>
    </row>
    <row r="38" spans="1:34" x14ac:dyDescent="0.35">
      <c r="A38" s="5" t="s">
        <v>35</v>
      </c>
      <c r="B38" s="2">
        <v>1</v>
      </c>
      <c r="C38" s="2">
        <v>1</v>
      </c>
      <c r="D38" s="14"/>
      <c r="E38" s="14"/>
      <c r="F38" s="14"/>
      <c r="G38" s="14"/>
      <c r="H38" s="14"/>
      <c r="I38" s="2">
        <v>2</v>
      </c>
      <c r="J38" s="14"/>
      <c r="K38" s="2">
        <v>5</v>
      </c>
      <c r="L38" s="2">
        <v>5</v>
      </c>
      <c r="M38" s="2">
        <v>1</v>
      </c>
      <c r="N38" s="13"/>
      <c r="O38" s="14"/>
      <c r="P38" s="39">
        <f t="shared" si="6"/>
        <v>2.5</v>
      </c>
      <c r="Q38" s="42" t="str">
        <f>ROUND(P38,1) &amp; " ("&amp;MIN(Quantitative!B38:'Quantitative'!O38)&amp;"-"&amp;MAX(Quantitative!B38:'Quantitative'!O38)&amp; ")"</f>
        <v>2.5 (1-5)</v>
      </c>
      <c r="R38" s="7"/>
      <c r="S38" s="14"/>
      <c r="T38" s="2">
        <v>2</v>
      </c>
      <c r="U38" s="2">
        <v>2</v>
      </c>
      <c r="V38" s="16"/>
      <c r="W38" s="15"/>
      <c r="X38" s="14"/>
      <c r="Y38" s="14"/>
      <c r="Z38" s="13"/>
      <c r="AA38" s="13"/>
      <c r="AB38" s="2">
        <v>5</v>
      </c>
      <c r="AC38" s="14"/>
      <c r="AD38" s="14"/>
      <c r="AE38" s="2">
        <v>5</v>
      </c>
      <c r="AF38" s="14"/>
      <c r="AG38" s="19">
        <f t="shared" si="5"/>
        <v>3.5</v>
      </c>
      <c r="AH38" s="19" t="str">
        <f>ROUND(AG38,1) &amp; " ("&amp;MIN(Quantitative!S38:'Quantitative'!AF38)&amp;"-"&amp;MAX(Quantitative!S38:'Quantitative'!AF38)&amp;")"</f>
        <v>3.5 (2-5)</v>
      </c>
    </row>
    <row r="39" spans="1:34" ht="29" x14ac:dyDescent="0.35">
      <c r="A39" s="5" t="s">
        <v>36</v>
      </c>
      <c r="B39" s="2">
        <v>4</v>
      </c>
      <c r="C39" s="2">
        <v>2</v>
      </c>
      <c r="D39" s="14"/>
      <c r="E39" s="14"/>
      <c r="F39" s="14"/>
      <c r="G39" s="14"/>
      <c r="H39" s="14"/>
      <c r="I39" s="14"/>
      <c r="J39" s="14"/>
      <c r="K39" s="14"/>
      <c r="L39" s="14"/>
      <c r="M39" s="14"/>
      <c r="N39" s="13"/>
      <c r="O39" s="14"/>
      <c r="P39" s="39">
        <f t="shared" si="6"/>
        <v>3</v>
      </c>
      <c r="Q39" s="42" t="str">
        <f>ROUND(P39,1) &amp; " ("&amp;MIN(Quantitative!B39:'Quantitative'!O39)&amp;"-"&amp;MAX(Quantitative!B39:'Quantitative'!O39)&amp; ")"</f>
        <v>3 (2-4)</v>
      </c>
      <c r="R39" s="7"/>
      <c r="S39" s="2">
        <v>4</v>
      </c>
      <c r="T39" s="2">
        <v>5</v>
      </c>
      <c r="U39" s="14"/>
      <c r="V39" s="16"/>
      <c r="W39" s="15"/>
      <c r="X39" s="14"/>
      <c r="Y39" s="14"/>
      <c r="Z39" s="13"/>
      <c r="AA39" s="13"/>
      <c r="AB39" s="14"/>
      <c r="AC39" s="14"/>
      <c r="AD39" s="14"/>
      <c r="AE39" s="14"/>
      <c r="AF39" s="14"/>
      <c r="AG39" s="19">
        <f t="shared" si="5"/>
        <v>4.5</v>
      </c>
      <c r="AH39" s="19" t="str">
        <f>ROUND(AG39,1) &amp; " ("&amp;MIN(Quantitative!S39:'Quantitative'!AF39)&amp;"-"&amp;MAX(Quantitative!S39:'Quantitative'!AF39)&amp;")"</f>
        <v>4.5 (4-5)</v>
      </c>
    </row>
    <row r="40" spans="1:34" x14ac:dyDescent="0.35">
      <c r="A40" s="5" t="s">
        <v>37</v>
      </c>
      <c r="B40" s="2">
        <v>3</v>
      </c>
      <c r="C40" s="2">
        <v>3</v>
      </c>
      <c r="D40" s="2">
        <v>1</v>
      </c>
      <c r="E40" s="14"/>
      <c r="F40" s="2">
        <v>2</v>
      </c>
      <c r="G40" s="14"/>
      <c r="H40" s="14"/>
      <c r="I40" s="14"/>
      <c r="J40" s="14"/>
      <c r="K40" s="2">
        <v>3</v>
      </c>
      <c r="L40" s="14"/>
      <c r="M40" s="2">
        <v>3</v>
      </c>
      <c r="N40" s="13"/>
      <c r="O40" s="2">
        <v>3</v>
      </c>
      <c r="P40" s="39">
        <f t="shared" si="6"/>
        <v>2.5714285714285716</v>
      </c>
      <c r="Q40" s="42" t="str">
        <f>ROUND(P40,1) &amp; " ("&amp;MIN(Quantitative!B40:'Quantitative'!O40)&amp;"-"&amp;MAX(Quantitative!B40:'Quantitative'!O40)&amp; ")"</f>
        <v>2.6 (1-3)</v>
      </c>
      <c r="R40" s="7"/>
      <c r="S40" s="2">
        <v>1</v>
      </c>
      <c r="T40" s="2">
        <v>3</v>
      </c>
      <c r="U40" s="2">
        <v>3</v>
      </c>
      <c r="V40" s="16"/>
      <c r="W40" s="15"/>
      <c r="X40" s="14"/>
      <c r="Y40" s="14"/>
      <c r="Z40" s="13"/>
      <c r="AA40" s="13"/>
      <c r="AB40" s="2">
        <v>3</v>
      </c>
      <c r="AC40" s="14"/>
      <c r="AD40" s="2">
        <v>3</v>
      </c>
      <c r="AE40" s="2">
        <v>1</v>
      </c>
      <c r="AF40" s="14"/>
      <c r="AG40" s="19">
        <f t="shared" si="5"/>
        <v>2.3333333333333335</v>
      </c>
      <c r="AH40" s="19" t="str">
        <f>ROUND(AG40,1) &amp; " ("&amp;MIN(Quantitative!S40:'Quantitative'!AF40)&amp;"-"&amp;MAX(Quantitative!S40:'Quantitative'!AF40)&amp;")"</f>
        <v>2.3 (1-3)</v>
      </c>
    </row>
    <row r="41" spans="1:34" ht="29" x14ac:dyDescent="0.35">
      <c r="A41" s="5" t="s">
        <v>196</v>
      </c>
      <c r="B41" s="14"/>
      <c r="C41" s="14"/>
      <c r="D41" s="2">
        <v>2</v>
      </c>
      <c r="E41" s="2">
        <v>2</v>
      </c>
      <c r="F41" s="23">
        <v>2</v>
      </c>
      <c r="G41" s="14"/>
      <c r="H41" s="14"/>
      <c r="I41" s="14"/>
      <c r="J41" s="2">
        <v>5</v>
      </c>
      <c r="K41" s="2">
        <v>2</v>
      </c>
      <c r="L41" s="14"/>
      <c r="M41" s="2">
        <v>1</v>
      </c>
      <c r="N41" s="13"/>
      <c r="O41" s="14"/>
      <c r="P41" s="39">
        <f t="shared" si="6"/>
        <v>2.3333333333333335</v>
      </c>
      <c r="Q41" s="42" t="str">
        <f>ROUND(P41,1) &amp; " ("&amp;MIN(Quantitative!B41:'Quantitative'!O41)&amp;"-"&amp;MAX(Quantitative!B41:'Quantitative'!O41)&amp; ")"</f>
        <v>2.3 (1-5)</v>
      </c>
      <c r="R41" s="7"/>
      <c r="S41" s="14"/>
      <c r="T41" s="14"/>
      <c r="U41" s="2">
        <v>3</v>
      </c>
      <c r="V41" s="16"/>
      <c r="W41" s="15"/>
      <c r="X41" s="14"/>
      <c r="Y41" s="14"/>
      <c r="Z41" s="13"/>
      <c r="AA41" s="13"/>
      <c r="AB41" s="14"/>
      <c r="AC41" s="2">
        <v>2</v>
      </c>
      <c r="AD41" s="14"/>
      <c r="AE41" s="14"/>
      <c r="AF41" s="14"/>
      <c r="AG41" s="19">
        <f t="shared" si="5"/>
        <v>2.5</v>
      </c>
      <c r="AH41" s="19" t="str">
        <f>ROUND(AG41,1) &amp; " ("&amp;MIN(Quantitative!S41:'Quantitative'!AF41)&amp;"-"&amp;MAX(Quantitative!S41:'Quantitative'!AF41)&amp;")"</f>
        <v>2.5 (2-3)</v>
      </c>
    </row>
    <row r="42" spans="1:34" ht="29" x14ac:dyDescent="0.35">
      <c r="A42" s="5" t="s">
        <v>38</v>
      </c>
      <c r="B42" s="14"/>
      <c r="C42" s="14"/>
      <c r="D42" s="2">
        <v>1</v>
      </c>
      <c r="E42" s="2">
        <v>2</v>
      </c>
      <c r="F42" s="2">
        <v>2</v>
      </c>
      <c r="G42" s="14"/>
      <c r="H42" s="14"/>
      <c r="I42" s="14"/>
      <c r="J42" s="2">
        <v>5</v>
      </c>
      <c r="K42" s="14"/>
      <c r="L42" s="14"/>
      <c r="M42" s="14"/>
      <c r="N42" s="13"/>
      <c r="O42" s="14"/>
      <c r="P42" s="39">
        <f t="shared" si="6"/>
        <v>2.5</v>
      </c>
      <c r="Q42" s="42" t="str">
        <f>ROUND(P42,1) &amp; " ("&amp;MIN(Quantitative!B42:'Quantitative'!O42)&amp;"-"&amp;MAX(Quantitative!B42:'Quantitative'!O42)&amp; ")"</f>
        <v>2.5 (1-5)</v>
      </c>
      <c r="R42" s="7"/>
      <c r="S42" s="2">
        <v>5</v>
      </c>
      <c r="T42" s="14"/>
      <c r="U42" s="2">
        <v>3</v>
      </c>
      <c r="V42" s="16"/>
      <c r="W42" s="15"/>
      <c r="X42" s="14"/>
      <c r="Y42" s="14"/>
      <c r="Z42" s="13"/>
      <c r="AA42" s="13"/>
      <c r="AB42" s="14"/>
      <c r="AC42" s="2">
        <v>5</v>
      </c>
      <c r="AD42" s="14"/>
      <c r="AE42" s="14"/>
      <c r="AF42" s="14"/>
      <c r="AG42" s="19">
        <f t="shared" si="5"/>
        <v>4.333333333333333</v>
      </c>
      <c r="AH42" s="19" t="str">
        <f>ROUND(AG42,1) &amp; " ("&amp;MIN(Quantitative!S42:'Quantitative'!AF42)&amp;"-"&amp;MAX(Quantitative!S42:'Quantitative'!AF42)&amp;")"</f>
        <v>4.3 (3-5)</v>
      </c>
    </row>
    <row r="43" spans="1:34" ht="29" x14ac:dyDescent="0.35">
      <c r="A43" s="5" t="s">
        <v>83</v>
      </c>
      <c r="B43" s="14"/>
      <c r="C43" s="14"/>
      <c r="D43" s="2">
        <v>2</v>
      </c>
      <c r="E43" s="14"/>
      <c r="F43" s="2">
        <v>3</v>
      </c>
      <c r="G43" s="14"/>
      <c r="H43" s="2">
        <v>2</v>
      </c>
      <c r="I43" s="2">
        <v>3</v>
      </c>
      <c r="J43" s="2">
        <v>5</v>
      </c>
      <c r="K43" s="2">
        <v>5</v>
      </c>
      <c r="L43" s="2">
        <v>5</v>
      </c>
      <c r="M43" s="2">
        <v>2</v>
      </c>
      <c r="N43" s="13"/>
      <c r="O43" s="14"/>
      <c r="P43" s="39">
        <f t="shared" si="6"/>
        <v>3.375</v>
      </c>
      <c r="Q43" s="42" t="str">
        <f>ROUND(P43,1) &amp; " ("&amp;MIN(Quantitative!B43:'Quantitative'!O43)&amp;"-"&amp;MAX(Quantitative!B43:'Quantitative'!O43)&amp; ")"</f>
        <v>3.4 (2-5)</v>
      </c>
      <c r="R43" s="7"/>
      <c r="S43" s="2">
        <v>1</v>
      </c>
      <c r="T43" s="14"/>
      <c r="U43" s="2">
        <v>3</v>
      </c>
      <c r="V43" s="16"/>
      <c r="W43" s="15"/>
      <c r="X43" s="14"/>
      <c r="Y43" s="14"/>
      <c r="Z43" s="13"/>
      <c r="AA43" s="13"/>
      <c r="AB43" s="2">
        <v>2</v>
      </c>
      <c r="AC43" s="2">
        <v>5</v>
      </c>
      <c r="AD43" s="14"/>
      <c r="AE43" s="14"/>
      <c r="AF43" s="2">
        <v>5</v>
      </c>
      <c r="AG43" s="19">
        <f t="shared" si="5"/>
        <v>3.2</v>
      </c>
      <c r="AH43" s="19" t="str">
        <f>ROUND(AG43,1) &amp; " ("&amp;MIN(Quantitative!S43:'Quantitative'!AF43)&amp;"-"&amp;MAX(Quantitative!S43:'Quantitative'!AF43)&amp;")"</f>
        <v>3.2 (1-5)</v>
      </c>
    </row>
    <row r="44" spans="1:34" ht="29" x14ac:dyDescent="0.35">
      <c r="A44" s="5" t="s">
        <v>39</v>
      </c>
      <c r="B44" s="2">
        <v>2</v>
      </c>
      <c r="C44" s="2">
        <v>1</v>
      </c>
      <c r="D44" s="2">
        <v>2</v>
      </c>
      <c r="E44" s="2">
        <v>1</v>
      </c>
      <c r="F44" s="2">
        <v>3</v>
      </c>
      <c r="G44" s="14"/>
      <c r="H44" s="14"/>
      <c r="I44" s="2">
        <v>2</v>
      </c>
      <c r="J44" s="14"/>
      <c r="K44" s="2">
        <v>2</v>
      </c>
      <c r="L44" s="2">
        <v>2</v>
      </c>
      <c r="M44" s="14"/>
      <c r="N44" s="13"/>
      <c r="O44" s="14"/>
      <c r="P44" s="39">
        <f t="shared" si="6"/>
        <v>1.875</v>
      </c>
      <c r="Q44" s="42" t="str">
        <f>ROUND(P44,1) &amp; " ("&amp;MIN(Quantitative!B44:'Quantitative'!O44)&amp;"-"&amp;MAX(Quantitative!B44:'Quantitative'!O44)&amp; ")"</f>
        <v>1.9 (1-3)</v>
      </c>
      <c r="R44" s="7"/>
      <c r="S44" s="2">
        <v>1</v>
      </c>
      <c r="T44" s="2">
        <v>2</v>
      </c>
      <c r="U44" s="2">
        <v>2</v>
      </c>
      <c r="V44" s="16"/>
      <c r="W44" s="15"/>
      <c r="X44" s="2">
        <v>3</v>
      </c>
      <c r="Y44" s="2">
        <v>2</v>
      </c>
      <c r="Z44" s="13"/>
      <c r="AA44" s="13"/>
      <c r="AB44" s="2">
        <v>3</v>
      </c>
      <c r="AC44" s="14"/>
      <c r="AD44" s="14"/>
      <c r="AE44" s="14"/>
      <c r="AF44" s="14"/>
      <c r="AG44" s="19">
        <f t="shared" si="5"/>
        <v>2.1666666666666665</v>
      </c>
      <c r="AH44" s="19" t="str">
        <f>ROUND(AG44,1) &amp; " ("&amp;MIN(Quantitative!S44:'Quantitative'!AF44)&amp;"-"&amp;MAX(Quantitative!S44:'Quantitative'!AF44)&amp;")"</f>
        <v>2.2 (1-3)</v>
      </c>
    </row>
    <row r="45" spans="1:34" ht="29" x14ac:dyDescent="0.35">
      <c r="A45" s="5" t="s">
        <v>80</v>
      </c>
      <c r="B45" s="2">
        <v>3</v>
      </c>
      <c r="C45" s="14"/>
      <c r="D45" s="2">
        <v>3</v>
      </c>
      <c r="E45" s="2">
        <v>1</v>
      </c>
      <c r="F45" s="2">
        <v>2</v>
      </c>
      <c r="G45" s="2">
        <v>3</v>
      </c>
      <c r="H45" s="2">
        <v>2</v>
      </c>
      <c r="I45" s="2">
        <v>3</v>
      </c>
      <c r="J45" s="2">
        <v>4</v>
      </c>
      <c r="K45" s="2">
        <v>4</v>
      </c>
      <c r="L45" s="14"/>
      <c r="M45" s="2">
        <v>3</v>
      </c>
      <c r="N45" s="13"/>
      <c r="O45" s="14"/>
      <c r="P45" s="39">
        <f t="shared" si="6"/>
        <v>2.8</v>
      </c>
      <c r="Q45" s="42" t="str">
        <f>ROUND(P45,1) &amp; " ("&amp;MIN(Quantitative!B45:'Quantitative'!O45)&amp;"-"&amp;MAX(Quantitative!B45:'Quantitative'!O45)&amp; ")"</f>
        <v>2.8 (1-4)</v>
      </c>
      <c r="R45" s="7"/>
      <c r="S45" s="2">
        <v>2</v>
      </c>
      <c r="T45" s="2">
        <v>3</v>
      </c>
      <c r="U45" s="2">
        <v>3</v>
      </c>
      <c r="V45" s="16"/>
      <c r="W45" s="15"/>
      <c r="X45" s="14"/>
      <c r="Y45" s="14"/>
      <c r="Z45" s="13"/>
      <c r="AA45" s="13"/>
      <c r="AB45" s="14"/>
      <c r="AC45" s="2">
        <v>4</v>
      </c>
      <c r="AD45" s="14"/>
      <c r="AE45" s="14"/>
      <c r="AF45" s="14"/>
      <c r="AG45" s="19">
        <f t="shared" si="5"/>
        <v>3</v>
      </c>
      <c r="AH45" s="19" t="str">
        <f>ROUND(AG45,1) &amp; " ("&amp;MIN(Quantitative!S45:'Quantitative'!AF45)&amp;"-"&amp;MAX(Quantitative!S45:'Quantitative'!AF45)&amp;")"</f>
        <v>3 (2-4)</v>
      </c>
    </row>
    <row r="46" spans="1:34" ht="29" x14ac:dyDescent="0.35">
      <c r="A46" s="5" t="s">
        <v>82</v>
      </c>
      <c r="B46" s="2">
        <v>5</v>
      </c>
      <c r="C46" s="14"/>
      <c r="D46" s="2">
        <v>5</v>
      </c>
      <c r="E46" s="2">
        <v>2</v>
      </c>
      <c r="F46" s="14"/>
      <c r="G46" s="14"/>
      <c r="H46" s="14"/>
      <c r="I46" s="2">
        <v>2</v>
      </c>
      <c r="J46" s="2">
        <v>4</v>
      </c>
      <c r="K46" s="2">
        <v>2</v>
      </c>
      <c r="L46" s="2">
        <v>3</v>
      </c>
      <c r="M46" s="14"/>
      <c r="N46" s="13"/>
      <c r="O46" s="14"/>
      <c r="P46" s="39">
        <f>AVERAGE(B46:O46)</f>
        <v>3.2857142857142856</v>
      </c>
      <c r="Q46" s="42" t="str">
        <f>ROUND(P46,1) &amp; " ("&amp;MIN(Quantitative!B46:'Quantitative'!O46)&amp;"-"&amp;MAX(Quantitative!B46:'Quantitative'!O46)&amp; ")"</f>
        <v>3.3 (2-5)</v>
      </c>
      <c r="R46" s="7"/>
      <c r="S46" s="2">
        <v>5</v>
      </c>
      <c r="T46" s="14"/>
      <c r="U46" s="14"/>
      <c r="V46" s="16"/>
      <c r="W46" s="15"/>
      <c r="X46" s="2">
        <v>2</v>
      </c>
      <c r="Y46" s="14"/>
      <c r="Z46" s="13"/>
      <c r="AA46" s="13"/>
      <c r="AB46" s="14"/>
      <c r="AC46" s="2">
        <v>5</v>
      </c>
      <c r="AD46" s="14"/>
      <c r="AE46" s="2">
        <v>3</v>
      </c>
      <c r="AF46" s="2">
        <v>3</v>
      </c>
      <c r="AG46" s="19">
        <f t="shared" si="5"/>
        <v>3.6</v>
      </c>
      <c r="AH46" s="19" t="str">
        <f>ROUND(AG46,1) &amp; " ("&amp;MIN(Quantitative!S46:'Quantitative'!AF46)&amp;"-"&amp;MAX(Quantitative!S46:'Quantitative'!AF46)&amp;")"</f>
        <v>3.6 (2-5)</v>
      </c>
    </row>
    <row r="47" spans="1:34" x14ac:dyDescent="0.35">
      <c r="A47" s="5" t="s">
        <v>40</v>
      </c>
      <c r="B47" s="14"/>
      <c r="C47" s="2">
        <v>1</v>
      </c>
      <c r="D47" s="14"/>
      <c r="E47" s="14"/>
      <c r="F47" s="14"/>
      <c r="G47" s="14"/>
      <c r="H47" s="14"/>
      <c r="I47" s="14"/>
      <c r="J47" s="2">
        <v>3</v>
      </c>
      <c r="K47" s="2">
        <v>3</v>
      </c>
      <c r="L47" s="14"/>
      <c r="M47" s="2">
        <v>2</v>
      </c>
      <c r="N47" s="13"/>
      <c r="O47" s="2">
        <v>3</v>
      </c>
      <c r="P47" s="39">
        <f t="shared" ref="P47:P50" si="7">AVERAGE(B47:O47)</f>
        <v>2.4</v>
      </c>
      <c r="Q47" s="42" t="str">
        <f>ROUND(P47,1) &amp; " ("&amp;MIN(Quantitative!B47:'Quantitative'!O47)&amp;"-"&amp;MAX(Quantitative!B47:'Quantitative'!O47)&amp; ")"</f>
        <v>2.4 (1-3)</v>
      </c>
      <c r="R47" s="7"/>
      <c r="S47" s="14"/>
      <c r="T47" s="14"/>
      <c r="U47" s="2">
        <v>2</v>
      </c>
      <c r="V47" s="16"/>
      <c r="W47" s="15"/>
      <c r="X47" s="14"/>
      <c r="Y47" s="14"/>
      <c r="Z47" s="13"/>
      <c r="AA47" s="13"/>
      <c r="AB47" s="2">
        <v>4</v>
      </c>
      <c r="AC47" s="2">
        <v>1</v>
      </c>
      <c r="AD47" s="2">
        <v>3</v>
      </c>
      <c r="AE47" s="14"/>
      <c r="AF47" s="2">
        <v>4</v>
      </c>
      <c r="AG47" s="19">
        <f t="shared" si="5"/>
        <v>2.8</v>
      </c>
      <c r="AH47" s="19" t="str">
        <f>ROUND(AG47,1) &amp; " ("&amp;MIN(Quantitative!S47:'Quantitative'!AF47)&amp;"-"&amp;MAX(Quantitative!S47:'Quantitative'!AF47)&amp;")"</f>
        <v>2.8 (1-4)</v>
      </c>
    </row>
    <row r="48" spans="1:34" x14ac:dyDescent="0.35">
      <c r="A48" s="5" t="s">
        <v>41</v>
      </c>
      <c r="B48" s="14"/>
      <c r="C48" s="14"/>
      <c r="D48" s="14"/>
      <c r="E48" s="14"/>
      <c r="F48" s="14"/>
      <c r="G48" s="14"/>
      <c r="H48" s="14"/>
      <c r="I48" s="14"/>
      <c r="J48" s="2">
        <v>4</v>
      </c>
      <c r="K48" s="2">
        <v>3</v>
      </c>
      <c r="L48" s="14"/>
      <c r="M48" s="2">
        <v>2</v>
      </c>
      <c r="N48" s="13"/>
      <c r="O48" s="2">
        <v>3</v>
      </c>
      <c r="P48" s="39">
        <f t="shared" si="7"/>
        <v>3</v>
      </c>
      <c r="Q48" s="42" t="str">
        <f>ROUND(P48,1) &amp; " ("&amp;MIN(Quantitative!B48:'Quantitative'!O48)&amp;"-"&amp;MAX(Quantitative!B48:'Quantitative'!O48)&amp; ")"</f>
        <v>3 (2-4)</v>
      </c>
      <c r="R48" s="7"/>
      <c r="S48" s="14"/>
      <c r="T48" s="14"/>
      <c r="U48" s="14"/>
      <c r="V48" s="16"/>
      <c r="W48" s="15"/>
      <c r="X48" s="14"/>
      <c r="Y48" s="14"/>
      <c r="Z48" s="13"/>
      <c r="AA48" s="13"/>
      <c r="AB48" s="2">
        <v>4</v>
      </c>
      <c r="AC48" s="2">
        <v>3</v>
      </c>
      <c r="AD48" s="2">
        <v>3</v>
      </c>
      <c r="AE48" s="14"/>
      <c r="AF48" s="14"/>
      <c r="AG48" s="19">
        <f t="shared" si="5"/>
        <v>3.3333333333333335</v>
      </c>
      <c r="AH48" s="19" t="str">
        <f>ROUND(AG48,1) &amp; " ("&amp;MIN(Quantitative!S48:'Quantitative'!AF48)&amp;"-"&amp;MAX(Quantitative!S48:'Quantitative'!AF48)&amp;")"</f>
        <v>3.3 (3-4)</v>
      </c>
    </row>
    <row r="49" spans="1:34" x14ac:dyDescent="0.35">
      <c r="A49" s="5" t="s">
        <v>42</v>
      </c>
      <c r="B49" s="14"/>
      <c r="C49" s="14"/>
      <c r="D49" s="14"/>
      <c r="E49" s="14"/>
      <c r="F49" s="14"/>
      <c r="G49" s="14"/>
      <c r="H49" s="14"/>
      <c r="I49" s="14"/>
      <c r="J49" s="2">
        <v>4</v>
      </c>
      <c r="K49" s="2">
        <v>3</v>
      </c>
      <c r="L49" s="14"/>
      <c r="M49" s="2">
        <v>2</v>
      </c>
      <c r="N49" s="13"/>
      <c r="O49" s="2">
        <v>3</v>
      </c>
      <c r="P49" s="39">
        <f>AVERAGE(B49:O49)</f>
        <v>3</v>
      </c>
      <c r="Q49" s="42" t="str">
        <f>ROUND(P49,1) &amp; " ("&amp;MIN(Quantitative!B49:'Quantitative'!O49)&amp;"-"&amp;MAX(Quantitative!B49:'Quantitative'!O49)&amp; ")"</f>
        <v>3 (2-4)</v>
      </c>
      <c r="R49" s="7"/>
      <c r="S49" s="14"/>
      <c r="T49" s="14"/>
      <c r="U49" s="14"/>
      <c r="V49" s="16"/>
      <c r="W49" s="15"/>
      <c r="X49" s="14"/>
      <c r="Y49" s="14"/>
      <c r="Z49" s="13"/>
      <c r="AA49" s="13"/>
      <c r="AB49" s="14"/>
      <c r="AC49" s="2">
        <v>4</v>
      </c>
      <c r="AD49" s="2">
        <v>3</v>
      </c>
      <c r="AE49" s="14"/>
      <c r="AF49" s="14"/>
      <c r="AG49" s="19">
        <f t="shared" si="5"/>
        <v>3.5</v>
      </c>
      <c r="AH49" s="19" t="str">
        <f>ROUND(AG49,1) &amp; " ("&amp;MIN(Quantitative!S49:'Quantitative'!AF49)&amp;"-"&amp;MAX(Quantitative!S49:'Quantitative'!AF49)&amp;")"</f>
        <v>3.5 (3-4)</v>
      </c>
    </row>
    <row r="50" spans="1:34" x14ac:dyDescent="0.35">
      <c r="A50" s="5" t="s">
        <v>43</v>
      </c>
      <c r="B50" s="14"/>
      <c r="C50" s="14"/>
      <c r="D50" s="14"/>
      <c r="E50" s="14"/>
      <c r="F50" s="14"/>
      <c r="G50" s="14"/>
      <c r="H50" s="14"/>
      <c r="I50" s="14"/>
      <c r="J50" s="2">
        <v>3</v>
      </c>
      <c r="K50" s="2">
        <v>2</v>
      </c>
      <c r="L50" s="14"/>
      <c r="M50" s="2">
        <v>1</v>
      </c>
      <c r="N50" s="13"/>
      <c r="O50" s="2">
        <v>2</v>
      </c>
      <c r="P50" s="39">
        <f t="shared" si="7"/>
        <v>2</v>
      </c>
      <c r="Q50" s="42" t="str">
        <f>ROUND(P50,1) &amp; " ("&amp;MIN(Quantitative!B50:'Quantitative'!O50)&amp;"-"&amp;MAX(Quantitative!B50:'Quantitative'!O50)&amp; ")"</f>
        <v>2 (1-3)</v>
      </c>
      <c r="R50" s="7"/>
      <c r="S50" s="14"/>
      <c r="T50" s="14"/>
      <c r="U50" s="14"/>
      <c r="V50" s="16"/>
      <c r="W50" s="15"/>
      <c r="X50" s="14"/>
      <c r="Y50" s="14"/>
      <c r="Z50" s="13"/>
      <c r="AA50" s="13"/>
      <c r="AB50" s="2">
        <v>2</v>
      </c>
      <c r="AC50" s="2">
        <v>2</v>
      </c>
      <c r="AD50" s="2">
        <v>2</v>
      </c>
      <c r="AE50" s="14"/>
      <c r="AF50" s="14"/>
      <c r="AG50" s="19">
        <f t="shared" si="5"/>
        <v>2</v>
      </c>
      <c r="AH50" s="19" t="str">
        <f>ROUND(AG50,1) &amp; " ("&amp;MIN(Quantitative!S50:'Quantitative'!AF50)&amp;"-"&amp;MAX(Quantitative!S50:'Quantitative'!AF50)&amp;")"</f>
        <v>2 (2-2)</v>
      </c>
    </row>
    <row r="51" spans="1:34" ht="159.5" x14ac:dyDescent="0.35">
      <c r="A51" s="5" t="s">
        <v>44</v>
      </c>
      <c r="B51" s="21" t="s">
        <v>127</v>
      </c>
      <c r="C51" s="21" t="s">
        <v>253</v>
      </c>
      <c r="D51" s="21" t="s">
        <v>227</v>
      </c>
      <c r="E51" s="14"/>
      <c r="F51" s="21" t="s">
        <v>324</v>
      </c>
      <c r="G51" s="21" t="s">
        <v>233</v>
      </c>
      <c r="H51" s="21" t="s">
        <v>73</v>
      </c>
      <c r="I51" s="21" t="s">
        <v>174</v>
      </c>
      <c r="J51" s="21" t="s">
        <v>97</v>
      </c>
      <c r="K51" s="21" t="s">
        <v>512</v>
      </c>
      <c r="L51" s="21" t="s">
        <v>565</v>
      </c>
      <c r="M51" s="21" t="s">
        <v>197</v>
      </c>
      <c r="N51" s="13"/>
      <c r="O51" s="14"/>
      <c r="P51" s="20"/>
      <c r="Q51" s="40"/>
      <c r="R51" s="7"/>
      <c r="S51" s="14"/>
      <c r="T51" s="21" t="s">
        <v>467</v>
      </c>
      <c r="U51" s="21" t="s">
        <v>625</v>
      </c>
      <c r="V51" s="16"/>
      <c r="W51" s="15"/>
      <c r="X51" s="21" t="s">
        <v>482</v>
      </c>
      <c r="Y51" s="14"/>
      <c r="Z51" s="13"/>
      <c r="AA51" s="13"/>
      <c r="AB51" s="21" t="s">
        <v>596</v>
      </c>
      <c r="AC51" s="21" t="s">
        <v>524</v>
      </c>
      <c r="AD51" s="21" t="s">
        <v>341</v>
      </c>
      <c r="AE51" s="21" t="s">
        <v>365</v>
      </c>
      <c r="AF51" s="21" t="s">
        <v>399</v>
      </c>
      <c r="AG51" s="20"/>
    </row>
    <row r="52" spans="1:34" ht="265.5" customHeight="1" x14ac:dyDescent="0.35">
      <c r="A52" s="5" t="s">
        <v>75</v>
      </c>
      <c r="B52" s="21" t="s">
        <v>130</v>
      </c>
      <c r="C52" s="17"/>
      <c r="D52" s="17"/>
      <c r="E52" s="21" t="s">
        <v>289</v>
      </c>
      <c r="F52" s="17"/>
      <c r="G52" s="21" t="s">
        <v>248</v>
      </c>
      <c r="H52" s="17"/>
      <c r="I52" s="21" t="s">
        <v>154</v>
      </c>
      <c r="J52" s="21" t="s">
        <v>102</v>
      </c>
      <c r="K52" s="21" t="s">
        <v>493</v>
      </c>
      <c r="L52" s="21" t="s">
        <v>548</v>
      </c>
      <c r="M52" s="21" t="s">
        <v>192</v>
      </c>
      <c r="N52" s="13"/>
      <c r="O52" s="21" t="s">
        <v>640</v>
      </c>
      <c r="P52" s="20"/>
      <c r="Q52" s="40"/>
      <c r="R52" s="8"/>
      <c r="S52" s="21" t="s">
        <v>436</v>
      </c>
      <c r="T52" s="21" t="s">
        <v>448</v>
      </c>
      <c r="U52" s="21" t="s">
        <v>611</v>
      </c>
      <c r="V52" s="16"/>
      <c r="W52" s="15"/>
      <c r="X52" s="14"/>
      <c r="Y52" s="21" t="s">
        <v>363</v>
      </c>
      <c r="Z52" s="13"/>
      <c r="AA52" s="13"/>
      <c r="AB52" s="21" t="s">
        <v>568</v>
      </c>
      <c r="AC52" s="21" t="s">
        <v>536</v>
      </c>
      <c r="AD52" s="21" t="s">
        <v>346</v>
      </c>
      <c r="AE52" s="21" t="s">
        <v>382</v>
      </c>
      <c r="AF52" s="21" t="s">
        <v>406</v>
      </c>
      <c r="AG52" s="20"/>
    </row>
    <row r="53" spans="1:34" ht="138.5" customHeight="1" x14ac:dyDescent="0.35">
      <c r="A53" s="5" t="s">
        <v>76</v>
      </c>
      <c r="B53" s="21" t="s">
        <v>126</v>
      </c>
      <c r="C53" s="17"/>
      <c r="D53" s="17"/>
      <c r="E53" s="21" t="s">
        <v>286</v>
      </c>
      <c r="F53" s="21" t="s">
        <v>323</v>
      </c>
      <c r="G53" s="21" t="s">
        <v>243</v>
      </c>
      <c r="H53" s="17"/>
      <c r="I53" s="21" t="s">
        <v>158</v>
      </c>
      <c r="J53" s="17"/>
      <c r="K53" s="17"/>
      <c r="L53" s="21" t="s">
        <v>546</v>
      </c>
      <c r="M53" s="22" t="s">
        <v>189</v>
      </c>
      <c r="N53" s="13"/>
      <c r="O53" s="21" t="s">
        <v>639</v>
      </c>
      <c r="P53" s="20"/>
      <c r="Q53" s="40"/>
      <c r="R53" s="8"/>
      <c r="S53" s="17"/>
      <c r="T53" s="21" t="s">
        <v>453</v>
      </c>
      <c r="U53" s="21" t="s">
        <v>628</v>
      </c>
      <c r="V53" s="16"/>
      <c r="W53" s="15"/>
      <c r="X53" s="14"/>
      <c r="Y53" s="14"/>
      <c r="Z53" s="13"/>
      <c r="AA53" s="13"/>
      <c r="AB53" s="21" t="s">
        <v>570</v>
      </c>
      <c r="AC53" s="21" t="s">
        <v>535</v>
      </c>
      <c r="AD53" s="17"/>
      <c r="AE53" s="17"/>
      <c r="AF53" s="17"/>
      <c r="AG53" s="20"/>
    </row>
    <row r="54" spans="1:34" x14ac:dyDescent="0.35">
      <c r="P54" s="20"/>
      <c r="Q54" s="40"/>
    </row>
    <row r="55" spans="1:34" x14ac:dyDescent="0.35">
      <c r="P55" s="20"/>
      <c r="Q55" s="40"/>
    </row>
    <row r="56" spans="1:34" x14ac:dyDescent="0.35">
      <c r="P56" s="20"/>
      <c r="Q56" s="40"/>
    </row>
    <row r="57" spans="1:34" x14ac:dyDescent="0.35">
      <c r="P57" s="20"/>
      <c r="Q57" s="40"/>
    </row>
    <row r="58" spans="1:34" x14ac:dyDescent="0.35">
      <c r="P58" s="20"/>
      <c r="Q58" s="40"/>
    </row>
    <row r="59" spans="1:34" x14ac:dyDescent="0.35">
      <c r="P59" s="20"/>
      <c r="Q59" s="40"/>
    </row>
    <row r="60" spans="1:34" x14ac:dyDescent="0.35">
      <c r="P60" s="20"/>
      <c r="Q60" s="40"/>
    </row>
    <row r="61" spans="1:34" x14ac:dyDescent="0.35">
      <c r="P61" s="20"/>
      <c r="Q61" s="40"/>
    </row>
    <row r="62" spans="1:34" x14ac:dyDescent="0.35">
      <c r="P62" s="20"/>
      <c r="Q62" s="40"/>
    </row>
    <row r="63" spans="1:34" x14ac:dyDescent="0.35">
      <c r="P63" s="20"/>
      <c r="Q63" s="40"/>
    </row>
    <row r="64" spans="1:34" x14ac:dyDescent="0.35">
      <c r="P64" s="20"/>
      <c r="Q64" s="40"/>
    </row>
    <row r="65" spans="16:17" x14ac:dyDescent="0.35">
      <c r="P65" s="20"/>
      <c r="Q65" s="40"/>
    </row>
    <row r="66" spans="16:17" x14ac:dyDescent="0.35">
      <c r="P66" s="20"/>
      <c r="Q66" s="40"/>
    </row>
    <row r="67" spans="16:17" x14ac:dyDescent="0.35">
      <c r="P67" s="20"/>
      <c r="Q67" s="40"/>
    </row>
    <row r="68" spans="16:17" x14ac:dyDescent="0.35">
      <c r="P68" s="20"/>
      <c r="Q68" s="40"/>
    </row>
    <row r="69" spans="16:17" x14ac:dyDescent="0.35">
      <c r="P69" s="20"/>
      <c r="Q69" s="40"/>
    </row>
    <row r="70" spans="16:17" x14ac:dyDescent="0.35">
      <c r="P70" s="20"/>
      <c r="Q70" s="40"/>
    </row>
    <row r="71" spans="16:17" x14ac:dyDescent="0.35">
      <c r="P71" s="20"/>
      <c r="Q71" s="40"/>
    </row>
    <row r="72" spans="16:17" x14ac:dyDescent="0.35">
      <c r="P72" s="20"/>
      <c r="Q72" s="40"/>
    </row>
    <row r="73" spans="16:17" x14ac:dyDescent="0.35">
      <c r="P73" s="20"/>
      <c r="Q73" s="40"/>
    </row>
    <row r="74" spans="16:17" x14ac:dyDescent="0.35">
      <c r="P74" s="20"/>
      <c r="Q74" s="40"/>
    </row>
    <row r="75" spans="16:17" x14ac:dyDescent="0.35">
      <c r="P75" s="20"/>
      <c r="Q75" s="40"/>
    </row>
    <row r="76" spans="16:17" x14ac:dyDescent="0.35">
      <c r="P76" s="20"/>
      <c r="Q76" s="40"/>
    </row>
    <row r="77" spans="16:17" x14ac:dyDescent="0.35">
      <c r="P77" s="20"/>
      <c r="Q77" s="40"/>
    </row>
    <row r="78" spans="16:17" x14ac:dyDescent="0.35">
      <c r="P78" s="20"/>
      <c r="Q78" s="40"/>
    </row>
    <row r="79" spans="16:17" x14ac:dyDescent="0.35">
      <c r="P79" s="20"/>
      <c r="Q79" s="40"/>
    </row>
    <row r="80" spans="16:17" x14ac:dyDescent="0.35">
      <c r="P80" s="20"/>
      <c r="Q80" s="40"/>
    </row>
    <row r="81" spans="16:17" x14ac:dyDescent="0.35">
      <c r="P81" s="20"/>
      <c r="Q81" s="40"/>
    </row>
    <row r="82" spans="16:17" x14ac:dyDescent="0.35">
      <c r="P82" s="20"/>
      <c r="Q82" s="40"/>
    </row>
    <row r="83" spans="16:17" x14ac:dyDescent="0.35">
      <c r="P83" s="20"/>
      <c r="Q83" s="40"/>
    </row>
    <row r="84" spans="16:17" x14ac:dyDescent="0.35">
      <c r="P84" s="20"/>
      <c r="Q84" s="40"/>
    </row>
    <row r="85" spans="16:17" x14ac:dyDescent="0.35">
      <c r="P85" s="20"/>
      <c r="Q85" s="40"/>
    </row>
    <row r="86" spans="16:17" x14ac:dyDescent="0.35">
      <c r="P86" s="20"/>
      <c r="Q86" s="40"/>
    </row>
    <row r="87" spans="16:17" x14ac:dyDescent="0.35">
      <c r="P87" s="20"/>
      <c r="Q87" s="40"/>
    </row>
    <row r="88" spans="16:17" x14ac:dyDescent="0.35">
      <c r="P88" s="20"/>
      <c r="Q88" s="40"/>
    </row>
    <row r="89" spans="16:17" x14ac:dyDescent="0.35">
      <c r="P89" s="20"/>
      <c r="Q89" s="40"/>
    </row>
    <row r="90" spans="16:17" x14ac:dyDescent="0.35">
      <c r="P90" s="20"/>
      <c r="Q90" s="40"/>
    </row>
    <row r="91" spans="16:17" x14ac:dyDescent="0.35">
      <c r="P91" s="20"/>
      <c r="Q91" s="40"/>
    </row>
    <row r="92" spans="16:17" x14ac:dyDescent="0.35">
      <c r="P92" s="20"/>
      <c r="Q92" s="40"/>
    </row>
    <row r="93" spans="16:17" x14ac:dyDescent="0.35">
      <c r="P93" s="20"/>
      <c r="Q93" s="40"/>
    </row>
    <row r="94" spans="16:17" x14ac:dyDescent="0.35">
      <c r="P94" s="20"/>
      <c r="Q94" s="40"/>
    </row>
    <row r="95" spans="16:17" x14ac:dyDescent="0.35">
      <c r="P95" s="20"/>
      <c r="Q95" s="40"/>
    </row>
    <row r="96" spans="16:17" x14ac:dyDescent="0.35">
      <c r="P96" s="20"/>
      <c r="Q96" s="40"/>
    </row>
    <row r="97" spans="16:17" x14ac:dyDescent="0.35">
      <c r="P97" s="20"/>
      <c r="Q97" s="40"/>
    </row>
    <row r="98" spans="16:17" x14ac:dyDescent="0.35">
      <c r="P98" s="20"/>
      <c r="Q98" s="40"/>
    </row>
    <row r="99" spans="16:17" x14ac:dyDescent="0.35">
      <c r="P99" s="20"/>
      <c r="Q99" s="40"/>
    </row>
    <row r="100" spans="16:17" x14ac:dyDescent="0.35">
      <c r="P100" s="20"/>
      <c r="Q100" s="40"/>
    </row>
    <row r="101" spans="16:17" x14ac:dyDescent="0.35">
      <c r="P101" s="20"/>
      <c r="Q101" s="40"/>
    </row>
    <row r="102" spans="16:17" x14ac:dyDescent="0.35">
      <c r="P102" s="20"/>
      <c r="Q102" s="40"/>
    </row>
    <row r="103" spans="16:17" x14ac:dyDescent="0.35">
      <c r="P103" s="20"/>
      <c r="Q103" s="40"/>
    </row>
  </sheetData>
  <mergeCells count="1">
    <mergeCell ref="B1:P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D6F3E-3317-4994-870E-9FDF8474AE42}">
  <dimension ref="A1:I16"/>
  <sheetViews>
    <sheetView tabSelected="1" workbookViewId="0">
      <selection activeCell="G16" sqref="G16"/>
    </sheetView>
  </sheetViews>
  <sheetFormatPr defaultRowHeight="14.5" x14ac:dyDescent="0.35"/>
  <cols>
    <col min="1" max="1" width="36.26953125" bestFit="1" customWidth="1"/>
    <col min="2" max="2" width="18.26953125" style="36" customWidth="1"/>
    <col min="3" max="3" width="18.81640625" style="36" customWidth="1"/>
  </cols>
  <sheetData>
    <row r="1" spans="1:9" x14ac:dyDescent="0.35">
      <c r="A1" s="10" t="s">
        <v>77</v>
      </c>
      <c r="B1" s="47" t="s">
        <v>695</v>
      </c>
      <c r="C1" s="47"/>
    </row>
    <row r="2" spans="1:9" x14ac:dyDescent="0.35">
      <c r="A2" s="3" t="s">
        <v>0</v>
      </c>
      <c r="B2" s="35" t="s">
        <v>696</v>
      </c>
      <c r="C2" s="18" t="s">
        <v>697</v>
      </c>
    </row>
    <row r="3" spans="1:9" x14ac:dyDescent="0.35">
      <c r="A3" s="4" t="s">
        <v>1</v>
      </c>
      <c r="B3" s="36" t="s">
        <v>698</v>
      </c>
      <c r="C3" s="36" t="s">
        <v>700</v>
      </c>
    </row>
    <row r="4" spans="1:9" x14ac:dyDescent="0.35">
      <c r="A4" s="5" t="s">
        <v>694</v>
      </c>
      <c r="B4" s="36" t="s">
        <v>700</v>
      </c>
      <c r="C4" s="36" t="s">
        <v>698</v>
      </c>
    </row>
    <row r="5" spans="1:9" ht="29" x14ac:dyDescent="0.35">
      <c r="A5" s="5" t="s">
        <v>3</v>
      </c>
      <c r="B5" s="37" t="s">
        <v>701</v>
      </c>
      <c r="C5" s="36" t="s">
        <v>698</v>
      </c>
      <c r="I5" t="s">
        <v>705</v>
      </c>
    </row>
    <row r="6" spans="1:9" x14ac:dyDescent="0.35">
      <c r="A6" s="5" t="s">
        <v>6</v>
      </c>
      <c r="B6" s="36" t="s">
        <v>700</v>
      </c>
      <c r="C6" s="36" t="s">
        <v>700</v>
      </c>
      <c r="I6" t="s">
        <v>706</v>
      </c>
    </row>
    <row r="7" spans="1:9" x14ac:dyDescent="0.35">
      <c r="A7" s="5" t="s">
        <v>8</v>
      </c>
      <c r="B7" s="36" t="s">
        <v>699</v>
      </c>
      <c r="C7" s="36" t="s">
        <v>700</v>
      </c>
      <c r="I7" t="s">
        <v>707</v>
      </c>
    </row>
    <row r="8" spans="1:9" x14ac:dyDescent="0.35">
      <c r="A8" s="5" t="s">
        <v>13</v>
      </c>
      <c r="B8" s="36" t="s">
        <v>700</v>
      </c>
      <c r="C8" s="36" t="s">
        <v>700</v>
      </c>
    </row>
    <row r="9" spans="1:9" x14ac:dyDescent="0.35">
      <c r="A9" s="5" t="s">
        <v>16</v>
      </c>
      <c r="B9" s="37" t="s">
        <v>701</v>
      </c>
      <c r="C9" s="36" t="s">
        <v>698</v>
      </c>
    </row>
    <row r="10" spans="1:9" x14ac:dyDescent="0.35">
      <c r="A10" s="5" t="s">
        <v>19</v>
      </c>
      <c r="B10" s="36" t="s">
        <v>698</v>
      </c>
      <c r="C10" s="36" t="s">
        <v>698</v>
      </c>
    </row>
    <row r="11" spans="1:9" x14ac:dyDescent="0.35">
      <c r="A11" s="5" t="s">
        <v>23</v>
      </c>
      <c r="B11" s="36" t="s">
        <v>699</v>
      </c>
      <c r="C11" s="36" t="s">
        <v>698</v>
      </c>
    </row>
    <row r="12" spans="1:9" x14ac:dyDescent="0.35">
      <c r="A12" s="5" t="s">
        <v>25</v>
      </c>
      <c r="B12" s="36" t="s">
        <v>699</v>
      </c>
      <c r="C12" s="36" t="s">
        <v>698</v>
      </c>
    </row>
    <row r="13" spans="1:9" x14ac:dyDescent="0.35">
      <c r="A13" s="5" t="s">
        <v>27</v>
      </c>
      <c r="B13" s="36" t="s">
        <v>699</v>
      </c>
      <c r="C13" s="36" t="s">
        <v>700</v>
      </c>
    </row>
    <row r="14" spans="1:9" x14ac:dyDescent="0.35">
      <c r="A14" s="5" t="s">
        <v>29</v>
      </c>
      <c r="B14" s="36" t="s">
        <v>699</v>
      </c>
      <c r="C14" s="36" t="s">
        <v>698</v>
      </c>
    </row>
    <row r="15" spans="1:9" ht="29" x14ac:dyDescent="0.35">
      <c r="A15" s="5" t="s">
        <v>196</v>
      </c>
      <c r="B15" s="36" t="s">
        <v>699</v>
      </c>
      <c r="C15" s="36" t="s">
        <v>698</v>
      </c>
    </row>
    <row r="16" spans="1:9" ht="29" x14ac:dyDescent="0.35">
      <c r="A16" s="5" t="s">
        <v>38</v>
      </c>
      <c r="B16" s="36" t="s">
        <v>699</v>
      </c>
      <c r="C16" s="36" t="s">
        <v>698</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C318-965A-4D81-A32E-E48E4459845C}">
  <dimension ref="A1:J361"/>
  <sheetViews>
    <sheetView zoomScale="99" zoomScaleNormal="99" workbookViewId="0">
      <selection activeCell="J31" sqref="J31"/>
    </sheetView>
  </sheetViews>
  <sheetFormatPr defaultRowHeight="14.5" x14ac:dyDescent="0.35"/>
  <cols>
    <col min="2" max="2" width="16.81640625" customWidth="1"/>
    <col min="3" max="3" width="15.453125" customWidth="1"/>
    <col min="6" max="6" width="17.36328125" customWidth="1"/>
    <col min="10" max="10" width="48" customWidth="1"/>
    <col min="17" max="17" width="8.7265625" customWidth="1"/>
  </cols>
  <sheetData>
    <row r="1" spans="1:6" x14ac:dyDescent="0.35">
      <c r="A1" t="s">
        <v>686</v>
      </c>
      <c r="B1" t="s">
        <v>687</v>
      </c>
      <c r="C1" t="s">
        <v>688</v>
      </c>
      <c r="D1" t="s">
        <v>689</v>
      </c>
      <c r="E1" t="s">
        <v>690</v>
      </c>
      <c r="F1" t="s">
        <v>691</v>
      </c>
    </row>
    <row r="2" spans="1:6" x14ac:dyDescent="0.35">
      <c r="A2">
        <v>1</v>
      </c>
      <c r="B2" s="24">
        <f>AVERAGE(Quantitative!B3:'Quantitative'!O3)</f>
        <v>2.8333333333333335</v>
      </c>
      <c r="C2">
        <v>0</v>
      </c>
      <c r="D2">
        <v>0</v>
      </c>
      <c r="E2">
        <v>0</v>
      </c>
      <c r="F2">
        <f>AVERAGE(B2,AVERAGE(B14,B21))</f>
        <v>2.791666666666667</v>
      </c>
    </row>
    <row r="3" spans="1:6" x14ac:dyDescent="0.35">
      <c r="A3">
        <v>2</v>
      </c>
      <c r="B3" s="24">
        <f>B2</f>
        <v>2.8333333333333335</v>
      </c>
      <c r="C3">
        <v>0</v>
      </c>
      <c r="D3">
        <v>0</v>
      </c>
      <c r="E3">
        <v>0</v>
      </c>
      <c r="F3">
        <f>F2</f>
        <v>2.791666666666667</v>
      </c>
    </row>
    <row r="4" spans="1:6" x14ac:dyDescent="0.35">
      <c r="A4">
        <v>3</v>
      </c>
      <c r="B4" s="24">
        <f t="shared" ref="B4:B12" si="0">B3</f>
        <v>2.8333333333333335</v>
      </c>
      <c r="C4">
        <v>0</v>
      </c>
      <c r="D4">
        <v>0</v>
      </c>
      <c r="E4">
        <v>0</v>
      </c>
      <c r="F4">
        <f t="shared" ref="F4:F28" si="1">F3</f>
        <v>2.791666666666667</v>
      </c>
    </row>
    <row r="5" spans="1:6" x14ac:dyDescent="0.35">
      <c r="A5">
        <v>4</v>
      </c>
      <c r="B5" s="24">
        <f t="shared" si="0"/>
        <v>2.8333333333333335</v>
      </c>
      <c r="C5">
        <v>0</v>
      </c>
      <c r="D5">
        <v>0</v>
      </c>
      <c r="E5">
        <v>0</v>
      </c>
      <c r="F5">
        <f t="shared" si="1"/>
        <v>2.791666666666667</v>
      </c>
    </row>
    <row r="6" spans="1:6" x14ac:dyDescent="0.35">
      <c r="A6">
        <v>5</v>
      </c>
      <c r="B6" s="24">
        <f t="shared" si="0"/>
        <v>2.8333333333333335</v>
      </c>
      <c r="C6">
        <v>0</v>
      </c>
      <c r="D6">
        <v>0</v>
      </c>
      <c r="E6">
        <v>0</v>
      </c>
      <c r="F6">
        <f t="shared" si="1"/>
        <v>2.791666666666667</v>
      </c>
    </row>
    <row r="7" spans="1:6" x14ac:dyDescent="0.35">
      <c r="A7">
        <v>6</v>
      </c>
      <c r="B7" s="24">
        <f t="shared" si="0"/>
        <v>2.8333333333333335</v>
      </c>
      <c r="C7">
        <v>0</v>
      </c>
      <c r="D7">
        <v>0</v>
      </c>
      <c r="E7">
        <v>0</v>
      </c>
      <c r="F7">
        <f t="shared" si="1"/>
        <v>2.791666666666667</v>
      </c>
    </row>
    <row r="8" spans="1:6" x14ac:dyDescent="0.35">
      <c r="A8">
        <v>7</v>
      </c>
      <c r="B8" s="24">
        <f t="shared" si="0"/>
        <v>2.8333333333333335</v>
      </c>
      <c r="C8">
        <v>0</v>
      </c>
      <c r="D8">
        <v>0</v>
      </c>
      <c r="E8">
        <v>0</v>
      </c>
      <c r="F8">
        <f t="shared" si="1"/>
        <v>2.791666666666667</v>
      </c>
    </row>
    <row r="9" spans="1:6" x14ac:dyDescent="0.35">
      <c r="A9">
        <v>8</v>
      </c>
      <c r="B9" s="24">
        <f t="shared" si="0"/>
        <v>2.8333333333333335</v>
      </c>
      <c r="C9">
        <v>0</v>
      </c>
      <c r="D9">
        <v>0</v>
      </c>
      <c r="E9">
        <v>0</v>
      </c>
      <c r="F9">
        <f t="shared" si="1"/>
        <v>2.791666666666667</v>
      </c>
    </row>
    <row r="10" spans="1:6" x14ac:dyDescent="0.35">
      <c r="A10">
        <v>9</v>
      </c>
      <c r="B10" s="24">
        <f t="shared" si="0"/>
        <v>2.8333333333333335</v>
      </c>
      <c r="C10">
        <v>0</v>
      </c>
      <c r="D10">
        <v>0</v>
      </c>
      <c r="E10">
        <v>0</v>
      </c>
      <c r="F10">
        <f t="shared" si="1"/>
        <v>2.791666666666667</v>
      </c>
    </row>
    <row r="11" spans="1:6" x14ac:dyDescent="0.35">
      <c r="A11">
        <v>10</v>
      </c>
      <c r="B11" s="24">
        <f t="shared" si="0"/>
        <v>2.8333333333333335</v>
      </c>
      <c r="C11">
        <v>0</v>
      </c>
      <c r="D11">
        <v>0</v>
      </c>
      <c r="E11">
        <v>0</v>
      </c>
      <c r="F11">
        <f t="shared" si="1"/>
        <v>2.791666666666667</v>
      </c>
    </row>
    <row r="12" spans="1:6" x14ac:dyDescent="0.35">
      <c r="A12">
        <v>11</v>
      </c>
      <c r="B12" s="24">
        <f t="shared" si="0"/>
        <v>2.8333333333333335</v>
      </c>
      <c r="C12">
        <v>0</v>
      </c>
      <c r="D12">
        <v>0</v>
      </c>
      <c r="E12">
        <v>0</v>
      </c>
      <c r="F12">
        <f t="shared" si="1"/>
        <v>2.791666666666667</v>
      </c>
    </row>
    <row r="13" spans="1:6" x14ac:dyDescent="0.35">
      <c r="A13">
        <v>12</v>
      </c>
      <c r="B13" s="32">
        <v>0</v>
      </c>
      <c r="C13">
        <v>0</v>
      </c>
      <c r="D13">
        <v>0</v>
      </c>
      <c r="E13">
        <v>0</v>
      </c>
      <c r="F13">
        <f t="shared" si="1"/>
        <v>2.791666666666667</v>
      </c>
    </row>
    <row r="14" spans="1:6" x14ac:dyDescent="0.35">
      <c r="A14">
        <v>13</v>
      </c>
      <c r="B14" s="24">
        <f>AVERAGE(Quantitative!B4:'Quantitative'!O4)</f>
        <v>2.5</v>
      </c>
      <c r="C14">
        <v>0</v>
      </c>
      <c r="D14">
        <v>0</v>
      </c>
      <c r="E14">
        <v>0</v>
      </c>
      <c r="F14">
        <f t="shared" si="1"/>
        <v>2.791666666666667</v>
      </c>
    </row>
    <row r="15" spans="1:6" x14ac:dyDescent="0.35">
      <c r="A15">
        <v>14</v>
      </c>
      <c r="B15" s="24">
        <f>B14</f>
        <v>2.5</v>
      </c>
      <c r="C15">
        <v>0</v>
      </c>
      <c r="D15">
        <v>0</v>
      </c>
      <c r="E15">
        <v>0</v>
      </c>
      <c r="F15">
        <f t="shared" si="1"/>
        <v>2.791666666666667</v>
      </c>
    </row>
    <row r="16" spans="1:6" x14ac:dyDescent="0.35">
      <c r="A16">
        <v>15</v>
      </c>
      <c r="B16" s="24">
        <f t="shared" ref="B16:B20" si="2">B15</f>
        <v>2.5</v>
      </c>
      <c r="C16">
        <v>0</v>
      </c>
      <c r="D16">
        <v>0</v>
      </c>
      <c r="E16">
        <v>0</v>
      </c>
      <c r="F16">
        <f t="shared" si="1"/>
        <v>2.791666666666667</v>
      </c>
    </row>
    <row r="17" spans="1:10" x14ac:dyDescent="0.35">
      <c r="A17">
        <v>16</v>
      </c>
      <c r="B17" s="24">
        <f t="shared" si="2"/>
        <v>2.5</v>
      </c>
      <c r="C17">
        <v>0</v>
      </c>
      <c r="D17">
        <v>0</v>
      </c>
      <c r="E17">
        <v>0</v>
      </c>
      <c r="F17">
        <f t="shared" si="1"/>
        <v>2.791666666666667</v>
      </c>
    </row>
    <row r="18" spans="1:10" x14ac:dyDescent="0.35">
      <c r="A18">
        <v>17</v>
      </c>
      <c r="B18" s="24">
        <f t="shared" si="2"/>
        <v>2.5</v>
      </c>
      <c r="C18">
        <v>0</v>
      </c>
      <c r="D18">
        <v>0</v>
      </c>
      <c r="E18">
        <v>0</v>
      </c>
      <c r="F18">
        <f t="shared" si="1"/>
        <v>2.791666666666667</v>
      </c>
    </row>
    <row r="19" spans="1:10" x14ac:dyDescent="0.35">
      <c r="A19">
        <v>18</v>
      </c>
      <c r="B19" s="24">
        <f t="shared" si="2"/>
        <v>2.5</v>
      </c>
      <c r="C19">
        <v>0</v>
      </c>
      <c r="D19">
        <v>0</v>
      </c>
      <c r="E19">
        <v>0</v>
      </c>
      <c r="F19">
        <f t="shared" si="1"/>
        <v>2.791666666666667</v>
      </c>
    </row>
    <row r="20" spans="1:10" x14ac:dyDescent="0.35">
      <c r="A20">
        <v>19</v>
      </c>
      <c r="B20" s="24">
        <f t="shared" si="2"/>
        <v>2.5</v>
      </c>
      <c r="C20">
        <v>0</v>
      </c>
      <c r="D20">
        <v>0</v>
      </c>
      <c r="E20">
        <v>0</v>
      </c>
      <c r="F20">
        <f t="shared" si="1"/>
        <v>2.791666666666667</v>
      </c>
    </row>
    <row r="21" spans="1:10" x14ac:dyDescent="0.35">
      <c r="A21">
        <v>20</v>
      </c>
      <c r="B21" s="24">
        <f>AVERAGE(Quantitative!B5:'Quantitative'!O5)</f>
        <v>3</v>
      </c>
      <c r="C21">
        <v>0</v>
      </c>
      <c r="D21">
        <v>0</v>
      </c>
      <c r="E21">
        <v>0</v>
      </c>
      <c r="F21">
        <f t="shared" si="1"/>
        <v>2.791666666666667</v>
      </c>
    </row>
    <row r="22" spans="1:10" x14ac:dyDescent="0.35">
      <c r="A22">
        <v>21</v>
      </c>
      <c r="B22" s="24">
        <f>B21</f>
        <v>3</v>
      </c>
      <c r="C22">
        <v>0</v>
      </c>
      <c r="D22">
        <v>0</v>
      </c>
      <c r="E22">
        <v>0</v>
      </c>
      <c r="F22">
        <f t="shared" si="1"/>
        <v>2.791666666666667</v>
      </c>
    </row>
    <row r="23" spans="1:10" x14ac:dyDescent="0.35">
      <c r="A23">
        <v>22</v>
      </c>
      <c r="B23" s="24">
        <f t="shared" ref="B23:B27" si="3">B22</f>
        <v>3</v>
      </c>
      <c r="C23">
        <v>0</v>
      </c>
      <c r="D23">
        <v>0</v>
      </c>
      <c r="E23">
        <v>0</v>
      </c>
      <c r="F23">
        <f t="shared" si="1"/>
        <v>2.791666666666667</v>
      </c>
    </row>
    <row r="24" spans="1:10" x14ac:dyDescent="0.35">
      <c r="A24">
        <v>23</v>
      </c>
      <c r="B24" s="24">
        <f t="shared" si="3"/>
        <v>3</v>
      </c>
      <c r="C24">
        <v>0</v>
      </c>
      <c r="D24">
        <v>0</v>
      </c>
      <c r="E24">
        <v>0</v>
      </c>
      <c r="F24">
        <f t="shared" si="1"/>
        <v>2.791666666666667</v>
      </c>
    </row>
    <row r="25" spans="1:10" x14ac:dyDescent="0.35">
      <c r="A25">
        <v>24</v>
      </c>
      <c r="B25" s="24">
        <f t="shared" si="3"/>
        <v>3</v>
      </c>
      <c r="C25">
        <v>0</v>
      </c>
      <c r="D25">
        <v>0</v>
      </c>
      <c r="E25">
        <v>0</v>
      </c>
      <c r="F25">
        <f t="shared" si="1"/>
        <v>2.791666666666667</v>
      </c>
    </row>
    <row r="26" spans="1:10" x14ac:dyDescent="0.35">
      <c r="A26">
        <v>25</v>
      </c>
      <c r="B26" s="24">
        <f t="shared" si="3"/>
        <v>3</v>
      </c>
      <c r="C26">
        <v>0</v>
      </c>
      <c r="D26">
        <v>0</v>
      </c>
      <c r="E26">
        <v>0</v>
      </c>
      <c r="F26">
        <f t="shared" si="1"/>
        <v>2.791666666666667</v>
      </c>
    </row>
    <row r="27" spans="1:10" x14ac:dyDescent="0.35">
      <c r="A27">
        <v>26</v>
      </c>
      <c r="B27" s="24">
        <f t="shared" si="3"/>
        <v>3</v>
      </c>
      <c r="C27">
        <v>0</v>
      </c>
      <c r="D27">
        <v>0</v>
      </c>
      <c r="E27">
        <v>0</v>
      </c>
      <c r="F27">
        <f t="shared" si="1"/>
        <v>2.791666666666667</v>
      </c>
    </row>
    <row r="28" spans="1:10" x14ac:dyDescent="0.35">
      <c r="A28">
        <v>27</v>
      </c>
      <c r="B28" s="32">
        <v>0</v>
      </c>
      <c r="C28">
        <v>0</v>
      </c>
      <c r="D28">
        <v>0</v>
      </c>
      <c r="E28">
        <v>0</v>
      </c>
      <c r="F28">
        <f t="shared" si="1"/>
        <v>2.791666666666667</v>
      </c>
    </row>
    <row r="29" spans="1:10" x14ac:dyDescent="0.35">
      <c r="A29">
        <v>28</v>
      </c>
      <c r="B29">
        <v>0</v>
      </c>
      <c r="C29" s="32">
        <v>0</v>
      </c>
      <c r="D29">
        <v>0</v>
      </c>
      <c r="E29">
        <v>0</v>
      </c>
      <c r="F29">
        <f>AVERAGE(AVERAGE(C30,C39,C46,C53, C60, C67, C74), AVERAGE(C82, C90, C97, C104), AVERAGE(C112, C118), AVERAGE(C126, C132, C139, C145, C152), AVERAGE(C161, C167, C174, C181, C188, C195, C202, C209))</f>
        <v>2.2540869408369408</v>
      </c>
    </row>
    <row r="30" spans="1:10" x14ac:dyDescent="0.35">
      <c r="A30">
        <v>29</v>
      </c>
      <c r="B30">
        <v>0</v>
      </c>
      <c r="C30" s="25">
        <f>AVERAGE(Quantitative!B6:'Quantitative'!O6)</f>
        <v>1.4</v>
      </c>
      <c r="D30">
        <v>0</v>
      </c>
      <c r="E30">
        <v>0</v>
      </c>
      <c r="F30">
        <f>F29</f>
        <v>2.2540869408369408</v>
      </c>
    </row>
    <row r="31" spans="1:10" x14ac:dyDescent="0.35">
      <c r="A31">
        <v>30</v>
      </c>
      <c r="B31">
        <v>0</v>
      </c>
      <c r="C31" s="25">
        <f>C30</f>
        <v>1.4</v>
      </c>
      <c r="D31">
        <v>0</v>
      </c>
      <c r="E31">
        <v>0</v>
      </c>
      <c r="F31">
        <f t="shared" ref="F31:F94" si="4">F30</f>
        <v>2.2540869408369408</v>
      </c>
      <c r="J31">
        <f>AVERAGE(C30,C39,C46,C53, C60, C67, C74)</f>
        <v>2.4187950937950937</v>
      </c>
    </row>
    <row r="32" spans="1:10" x14ac:dyDescent="0.35">
      <c r="A32">
        <v>31</v>
      </c>
      <c r="B32">
        <v>0</v>
      </c>
      <c r="C32" s="25">
        <f t="shared" ref="C32:C38" si="5">C31</f>
        <v>1.4</v>
      </c>
      <c r="D32">
        <v>0</v>
      </c>
      <c r="E32">
        <v>0</v>
      </c>
      <c r="F32">
        <f t="shared" si="4"/>
        <v>2.2540869408369408</v>
      </c>
      <c r="J32">
        <f>AVERAGE(C82, C90, C97, C104)</f>
        <v>2.53125</v>
      </c>
    </row>
    <row r="33" spans="1:10" x14ac:dyDescent="0.35">
      <c r="A33">
        <v>32</v>
      </c>
      <c r="B33">
        <v>0</v>
      </c>
      <c r="C33" s="25">
        <f t="shared" si="5"/>
        <v>1.4</v>
      </c>
      <c r="D33">
        <v>0</v>
      </c>
      <c r="E33">
        <v>0</v>
      </c>
      <c r="F33">
        <f t="shared" si="4"/>
        <v>2.2540869408369408</v>
      </c>
      <c r="J33">
        <f>AVERAGE(C112, C118)</f>
        <v>2.1555555555555559</v>
      </c>
    </row>
    <row r="34" spans="1:10" x14ac:dyDescent="0.35">
      <c r="A34">
        <v>33</v>
      </c>
      <c r="B34">
        <v>0</v>
      </c>
      <c r="C34" s="25">
        <f t="shared" si="5"/>
        <v>1.4</v>
      </c>
      <c r="D34">
        <v>0</v>
      </c>
      <c r="E34">
        <v>0</v>
      </c>
      <c r="F34">
        <f t="shared" si="4"/>
        <v>2.2540869408369408</v>
      </c>
      <c r="J34">
        <f>AVERAGE(C126, C132, C139, C145, C152)</f>
        <v>1.7084848484848485</v>
      </c>
    </row>
    <row r="35" spans="1:10" x14ac:dyDescent="0.35">
      <c r="A35">
        <v>34</v>
      </c>
      <c r="B35">
        <v>0</v>
      </c>
      <c r="C35" s="25">
        <f t="shared" si="5"/>
        <v>1.4</v>
      </c>
      <c r="D35">
        <v>0</v>
      </c>
      <c r="E35">
        <v>0</v>
      </c>
      <c r="F35">
        <f t="shared" si="4"/>
        <v>2.2540869408369408</v>
      </c>
      <c r="J35">
        <f>AVERAGE(C161, C167, C174, C181, C188, C195, C202, C209)</f>
        <v>2.4563492063492065</v>
      </c>
    </row>
    <row r="36" spans="1:10" x14ac:dyDescent="0.35">
      <c r="A36">
        <v>35</v>
      </c>
      <c r="B36">
        <v>0</v>
      </c>
      <c r="C36" s="25">
        <f t="shared" si="5"/>
        <v>1.4</v>
      </c>
      <c r="D36">
        <v>0</v>
      </c>
      <c r="E36">
        <v>0</v>
      </c>
      <c r="F36">
        <f t="shared" si="4"/>
        <v>2.2540869408369408</v>
      </c>
    </row>
    <row r="37" spans="1:10" x14ac:dyDescent="0.35">
      <c r="A37">
        <v>36</v>
      </c>
      <c r="B37">
        <v>0</v>
      </c>
      <c r="C37" s="25">
        <f t="shared" si="5"/>
        <v>1.4</v>
      </c>
      <c r="D37">
        <v>0</v>
      </c>
      <c r="E37">
        <v>0</v>
      </c>
      <c r="F37">
        <f t="shared" si="4"/>
        <v>2.2540869408369408</v>
      </c>
    </row>
    <row r="38" spans="1:10" x14ac:dyDescent="0.35">
      <c r="A38">
        <v>37</v>
      </c>
      <c r="B38">
        <v>0</v>
      </c>
      <c r="C38" s="25">
        <f t="shared" si="5"/>
        <v>1.4</v>
      </c>
      <c r="D38">
        <v>0</v>
      </c>
      <c r="E38">
        <v>0</v>
      </c>
      <c r="F38">
        <f t="shared" si="4"/>
        <v>2.2540869408369408</v>
      </c>
    </row>
    <row r="39" spans="1:10" x14ac:dyDescent="0.35">
      <c r="A39">
        <v>38</v>
      </c>
      <c r="B39">
        <v>0</v>
      </c>
      <c r="C39" s="25">
        <f>AVERAGE(Quantitative!B7:'Quantitative'!O7)</f>
        <v>3.4444444444444446</v>
      </c>
      <c r="D39">
        <v>0</v>
      </c>
      <c r="E39">
        <v>0</v>
      </c>
      <c r="F39">
        <f t="shared" si="4"/>
        <v>2.2540869408369408</v>
      </c>
    </row>
    <row r="40" spans="1:10" x14ac:dyDescent="0.35">
      <c r="A40">
        <v>39</v>
      </c>
      <c r="B40">
        <v>0</v>
      </c>
      <c r="C40" s="25">
        <f>C39</f>
        <v>3.4444444444444446</v>
      </c>
      <c r="D40">
        <v>0</v>
      </c>
      <c r="E40">
        <v>0</v>
      </c>
      <c r="F40">
        <f t="shared" si="4"/>
        <v>2.2540869408369408</v>
      </c>
    </row>
    <row r="41" spans="1:10" x14ac:dyDescent="0.35">
      <c r="A41">
        <v>40</v>
      </c>
      <c r="B41">
        <v>0</v>
      </c>
      <c r="C41" s="25">
        <f t="shared" ref="C41:C45" si="6">C40</f>
        <v>3.4444444444444446</v>
      </c>
      <c r="D41">
        <v>0</v>
      </c>
      <c r="E41">
        <v>0</v>
      </c>
      <c r="F41">
        <f t="shared" si="4"/>
        <v>2.2540869408369408</v>
      </c>
    </row>
    <row r="42" spans="1:10" x14ac:dyDescent="0.35">
      <c r="A42">
        <v>41</v>
      </c>
      <c r="B42">
        <v>0</v>
      </c>
      <c r="C42" s="25">
        <f t="shared" si="6"/>
        <v>3.4444444444444446</v>
      </c>
      <c r="D42">
        <v>0</v>
      </c>
      <c r="E42">
        <v>0</v>
      </c>
      <c r="F42">
        <f t="shared" si="4"/>
        <v>2.2540869408369408</v>
      </c>
    </row>
    <row r="43" spans="1:10" x14ac:dyDescent="0.35">
      <c r="A43">
        <v>42</v>
      </c>
      <c r="B43">
        <v>0</v>
      </c>
      <c r="C43" s="25">
        <f t="shared" si="6"/>
        <v>3.4444444444444446</v>
      </c>
      <c r="D43">
        <v>0</v>
      </c>
      <c r="E43">
        <v>0</v>
      </c>
      <c r="F43">
        <f t="shared" si="4"/>
        <v>2.2540869408369408</v>
      </c>
    </row>
    <row r="44" spans="1:10" x14ac:dyDescent="0.35">
      <c r="A44">
        <v>43</v>
      </c>
      <c r="B44">
        <v>0</v>
      </c>
      <c r="C44" s="25">
        <f t="shared" si="6"/>
        <v>3.4444444444444446</v>
      </c>
      <c r="D44">
        <v>0</v>
      </c>
      <c r="E44">
        <v>0</v>
      </c>
      <c r="F44">
        <f t="shared" si="4"/>
        <v>2.2540869408369408</v>
      </c>
    </row>
    <row r="45" spans="1:10" x14ac:dyDescent="0.35">
      <c r="A45">
        <v>44</v>
      </c>
      <c r="B45">
        <v>0</v>
      </c>
      <c r="C45" s="25">
        <f t="shared" si="6"/>
        <v>3.4444444444444446</v>
      </c>
      <c r="D45">
        <v>0</v>
      </c>
      <c r="E45">
        <v>0</v>
      </c>
      <c r="F45">
        <f t="shared" si="4"/>
        <v>2.2540869408369408</v>
      </c>
    </row>
    <row r="46" spans="1:10" x14ac:dyDescent="0.35">
      <c r="A46">
        <v>45</v>
      </c>
      <c r="B46">
        <v>0</v>
      </c>
      <c r="C46" s="25">
        <f>AVERAGE(Quantitative!B8:'Quantitative'!O8)</f>
        <v>1.625</v>
      </c>
      <c r="D46">
        <v>0</v>
      </c>
      <c r="E46">
        <v>0</v>
      </c>
      <c r="F46">
        <f t="shared" si="4"/>
        <v>2.2540869408369408</v>
      </c>
    </row>
    <row r="47" spans="1:10" x14ac:dyDescent="0.35">
      <c r="A47">
        <v>46</v>
      </c>
      <c r="B47">
        <v>0</v>
      </c>
      <c r="C47" s="25">
        <f>C46</f>
        <v>1.625</v>
      </c>
      <c r="D47">
        <v>0</v>
      </c>
      <c r="E47">
        <v>0</v>
      </c>
      <c r="F47">
        <f t="shared" si="4"/>
        <v>2.2540869408369408</v>
      </c>
    </row>
    <row r="48" spans="1:10" x14ac:dyDescent="0.35">
      <c r="A48">
        <v>47</v>
      </c>
      <c r="B48">
        <v>0</v>
      </c>
      <c r="C48" s="25">
        <f t="shared" ref="C48:C52" si="7">C47</f>
        <v>1.625</v>
      </c>
      <c r="D48">
        <v>0</v>
      </c>
      <c r="E48">
        <v>0</v>
      </c>
      <c r="F48">
        <f t="shared" si="4"/>
        <v>2.2540869408369408</v>
      </c>
    </row>
    <row r="49" spans="1:6" x14ac:dyDescent="0.35">
      <c r="A49">
        <v>48</v>
      </c>
      <c r="B49">
        <v>0</v>
      </c>
      <c r="C49" s="25">
        <f t="shared" si="7"/>
        <v>1.625</v>
      </c>
      <c r="D49">
        <v>0</v>
      </c>
      <c r="E49">
        <v>0</v>
      </c>
      <c r="F49">
        <f t="shared" si="4"/>
        <v>2.2540869408369408</v>
      </c>
    </row>
    <row r="50" spans="1:6" x14ac:dyDescent="0.35">
      <c r="A50">
        <v>49</v>
      </c>
      <c r="B50">
        <v>0</v>
      </c>
      <c r="C50" s="25">
        <f t="shared" si="7"/>
        <v>1.625</v>
      </c>
      <c r="D50">
        <v>0</v>
      </c>
      <c r="E50">
        <v>0</v>
      </c>
      <c r="F50">
        <f t="shared" si="4"/>
        <v>2.2540869408369408</v>
      </c>
    </row>
    <row r="51" spans="1:6" x14ac:dyDescent="0.35">
      <c r="A51">
        <v>50</v>
      </c>
      <c r="B51">
        <v>0</v>
      </c>
      <c r="C51" s="25">
        <f t="shared" si="7"/>
        <v>1.625</v>
      </c>
      <c r="D51">
        <v>0</v>
      </c>
      <c r="E51">
        <v>0</v>
      </c>
      <c r="F51">
        <f t="shared" si="4"/>
        <v>2.2540869408369408</v>
      </c>
    </row>
    <row r="52" spans="1:6" x14ac:dyDescent="0.35">
      <c r="A52">
        <v>51</v>
      </c>
      <c r="B52">
        <v>0</v>
      </c>
      <c r="C52" s="25">
        <f t="shared" si="7"/>
        <v>1.625</v>
      </c>
      <c r="D52">
        <v>0</v>
      </c>
      <c r="E52">
        <v>0</v>
      </c>
      <c r="F52">
        <f t="shared" si="4"/>
        <v>2.2540869408369408</v>
      </c>
    </row>
    <row r="53" spans="1:6" x14ac:dyDescent="0.35">
      <c r="A53">
        <v>52</v>
      </c>
      <c r="B53">
        <v>0</v>
      </c>
      <c r="C53" s="25">
        <f>AVERAGE(Quantitative!B9:'Quantitative'!O9)</f>
        <v>2.5833333333333335</v>
      </c>
      <c r="D53">
        <v>0</v>
      </c>
      <c r="E53">
        <v>0</v>
      </c>
      <c r="F53">
        <f t="shared" si="4"/>
        <v>2.2540869408369408</v>
      </c>
    </row>
    <row r="54" spans="1:6" x14ac:dyDescent="0.35">
      <c r="A54">
        <v>53</v>
      </c>
      <c r="B54">
        <v>0</v>
      </c>
      <c r="C54" s="25">
        <f>C53</f>
        <v>2.5833333333333335</v>
      </c>
      <c r="D54">
        <v>0</v>
      </c>
      <c r="E54">
        <v>0</v>
      </c>
      <c r="F54">
        <f>F53</f>
        <v>2.2540869408369408</v>
      </c>
    </row>
    <row r="55" spans="1:6" x14ac:dyDescent="0.35">
      <c r="A55">
        <v>54</v>
      </c>
      <c r="B55">
        <v>0</v>
      </c>
      <c r="C55" s="25">
        <f t="shared" ref="C55:C58" si="8">C54</f>
        <v>2.5833333333333335</v>
      </c>
      <c r="D55">
        <v>0</v>
      </c>
      <c r="E55">
        <v>0</v>
      </c>
      <c r="F55">
        <f t="shared" si="4"/>
        <v>2.2540869408369408</v>
      </c>
    </row>
    <row r="56" spans="1:6" x14ac:dyDescent="0.35">
      <c r="A56">
        <v>55</v>
      </c>
      <c r="B56">
        <v>0</v>
      </c>
      <c r="C56" s="25">
        <f t="shared" si="8"/>
        <v>2.5833333333333335</v>
      </c>
      <c r="D56">
        <v>0</v>
      </c>
      <c r="E56">
        <v>0</v>
      </c>
      <c r="F56">
        <f t="shared" si="4"/>
        <v>2.2540869408369408</v>
      </c>
    </row>
    <row r="57" spans="1:6" x14ac:dyDescent="0.35">
      <c r="A57">
        <v>56</v>
      </c>
      <c r="B57">
        <v>0</v>
      </c>
      <c r="C57" s="25">
        <f t="shared" si="8"/>
        <v>2.5833333333333335</v>
      </c>
      <c r="D57">
        <v>0</v>
      </c>
      <c r="E57">
        <v>0</v>
      </c>
      <c r="F57">
        <f t="shared" si="4"/>
        <v>2.2540869408369408</v>
      </c>
    </row>
    <row r="58" spans="1:6" x14ac:dyDescent="0.35">
      <c r="A58">
        <v>57</v>
      </c>
      <c r="B58">
        <v>0</v>
      </c>
      <c r="C58" s="25">
        <f t="shared" si="8"/>
        <v>2.5833333333333335</v>
      </c>
      <c r="D58">
        <v>0</v>
      </c>
      <c r="E58">
        <v>0</v>
      </c>
      <c r="F58">
        <f t="shared" si="4"/>
        <v>2.2540869408369408</v>
      </c>
    </row>
    <row r="59" spans="1:6" x14ac:dyDescent="0.35">
      <c r="A59">
        <v>58</v>
      </c>
      <c r="B59">
        <v>0</v>
      </c>
      <c r="C59" s="25">
        <f>C58</f>
        <v>2.5833333333333335</v>
      </c>
      <c r="D59">
        <v>0</v>
      </c>
      <c r="E59">
        <v>0</v>
      </c>
      <c r="F59">
        <f t="shared" si="4"/>
        <v>2.2540869408369408</v>
      </c>
    </row>
    <row r="60" spans="1:6" x14ac:dyDescent="0.35">
      <c r="A60">
        <v>59</v>
      </c>
      <c r="B60">
        <v>0</v>
      </c>
      <c r="C60" s="25">
        <f>AVERAGE(Quantitative!B10:'Quantitative'!O10)</f>
        <v>2.7272727272727271</v>
      </c>
      <c r="D60">
        <v>0</v>
      </c>
      <c r="E60">
        <v>0</v>
      </c>
      <c r="F60">
        <f t="shared" si="4"/>
        <v>2.2540869408369408</v>
      </c>
    </row>
    <row r="61" spans="1:6" x14ac:dyDescent="0.35">
      <c r="A61">
        <v>60</v>
      </c>
      <c r="B61">
        <v>0</v>
      </c>
      <c r="C61" s="25">
        <f>C60</f>
        <v>2.7272727272727271</v>
      </c>
      <c r="D61">
        <v>0</v>
      </c>
      <c r="E61">
        <v>0</v>
      </c>
      <c r="F61">
        <f t="shared" si="4"/>
        <v>2.2540869408369408</v>
      </c>
    </row>
    <row r="62" spans="1:6" x14ac:dyDescent="0.35">
      <c r="A62">
        <v>61</v>
      </c>
      <c r="B62">
        <v>0</v>
      </c>
      <c r="C62" s="25">
        <f t="shared" ref="C62:C66" si="9">C61</f>
        <v>2.7272727272727271</v>
      </c>
      <c r="D62">
        <v>0</v>
      </c>
      <c r="E62">
        <v>0</v>
      </c>
      <c r="F62">
        <f t="shared" si="4"/>
        <v>2.2540869408369408</v>
      </c>
    </row>
    <row r="63" spans="1:6" x14ac:dyDescent="0.35">
      <c r="A63">
        <v>62</v>
      </c>
      <c r="B63">
        <v>0</v>
      </c>
      <c r="C63" s="25">
        <f t="shared" si="9"/>
        <v>2.7272727272727271</v>
      </c>
      <c r="D63">
        <v>0</v>
      </c>
      <c r="E63">
        <v>0</v>
      </c>
      <c r="F63">
        <f t="shared" si="4"/>
        <v>2.2540869408369408</v>
      </c>
    </row>
    <row r="64" spans="1:6" x14ac:dyDescent="0.35">
      <c r="A64">
        <v>63</v>
      </c>
      <c r="B64">
        <v>0</v>
      </c>
      <c r="C64" s="25">
        <f t="shared" si="9"/>
        <v>2.7272727272727271</v>
      </c>
      <c r="D64">
        <v>0</v>
      </c>
      <c r="E64">
        <v>0</v>
      </c>
      <c r="F64">
        <f t="shared" si="4"/>
        <v>2.2540869408369408</v>
      </c>
    </row>
    <row r="65" spans="1:6" x14ac:dyDescent="0.35">
      <c r="A65">
        <v>64</v>
      </c>
      <c r="B65">
        <v>0</v>
      </c>
      <c r="C65" s="25">
        <f t="shared" si="9"/>
        <v>2.7272727272727271</v>
      </c>
      <c r="D65">
        <v>0</v>
      </c>
      <c r="E65">
        <v>0</v>
      </c>
      <c r="F65">
        <f t="shared" si="4"/>
        <v>2.2540869408369408</v>
      </c>
    </row>
    <row r="66" spans="1:6" x14ac:dyDescent="0.35">
      <c r="A66">
        <v>65</v>
      </c>
      <c r="B66">
        <v>0</v>
      </c>
      <c r="C66" s="25">
        <f t="shared" si="9"/>
        <v>2.7272727272727271</v>
      </c>
      <c r="D66">
        <v>0</v>
      </c>
      <c r="E66">
        <v>0</v>
      </c>
      <c r="F66">
        <f t="shared" si="4"/>
        <v>2.2540869408369408</v>
      </c>
    </row>
    <row r="67" spans="1:6" x14ac:dyDescent="0.35">
      <c r="A67">
        <v>66</v>
      </c>
      <c r="B67">
        <v>0</v>
      </c>
      <c r="C67" s="25">
        <f>AVERAGE(Quantitative!B11:'Quantitative'!O11)</f>
        <v>2.8181818181818183</v>
      </c>
      <c r="D67">
        <v>0</v>
      </c>
      <c r="E67">
        <v>0</v>
      </c>
      <c r="F67">
        <f t="shared" si="4"/>
        <v>2.2540869408369408</v>
      </c>
    </row>
    <row r="68" spans="1:6" x14ac:dyDescent="0.35">
      <c r="A68">
        <v>67</v>
      </c>
      <c r="B68">
        <v>0</v>
      </c>
      <c r="C68" s="25">
        <f>C67</f>
        <v>2.8181818181818183</v>
      </c>
      <c r="D68">
        <v>0</v>
      </c>
      <c r="E68">
        <v>0</v>
      </c>
      <c r="F68">
        <f t="shared" si="4"/>
        <v>2.2540869408369408</v>
      </c>
    </row>
    <row r="69" spans="1:6" x14ac:dyDescent="0.35">
      <c r="A69">
        <v>68</v>
      </c>
      <c r="B69">
        <v>0</v>
      </c>
      <c r="C69" s="25">
        <f t="shared" ref="C69:C72" si="10">C68</f>
        <v>2.8181818181818183</v>
      </c>
      <c r="D69">
        <v>0</v>
      </c>
      <c r="E69">
        <v>0</v>
      </c>
      <c r="F69">
        <f t="shared" si="4"/>
        <v>2.2540869408369408</v>
      </c>
    </row>
    <row r="70" spans="1:6" x14ac:dyDescent="0.35">
      <c r="A70">
        <v>69</v>
      </c>
      <c r="B70">
        <v>0</v>
      </c>
      <c r="C70" s="25">
        <f t="shared" si="10"/>
        <v>2.8181818181818183</v>
      </c>
      <c r="D70">
        <v>0</v>
      </c>
      <c r="E70">
        <v>0</v>
      </c>
      <c r="F70">
        <f t="shared" si="4"/>
        <v>2.2540869408369408</v>
      </c>
    </row>
    <row r="71" spans="1:6" x14ac:dyDescent="0.35">
      <c r="A71">
        <v>70</v>
      </c>
      <c r="B71">
        <v>0</v>
      </c>
      <c r="C71" s="25">
        <f t="shared" si="10"/>
        <v>2.8181818181818183</v>
      </c>
      <c r="D71">
        <v>0</v>
      </c>
      <c r="E71">
        <v>0</v>
      </c>
      <c r="F71">
        <f t="shared" si="4"/>
        <v>2.2540869408369408</v>
      </c>
    </row>
    <row r="72" spans="1:6" x14ac:dyDescent="0.35">
      <c r="A72">
        <v>71</v>
      </c>
      <c r="B72">
        <v>0</v>
      </c>
      <c r="C72" s="25">
        <f t="shared" si="10"/>
        <v>2.8181818181818183</v>
      </c>
      <c r="D72">
        <v>0</v>
      </c>
      <c r="E72">
        <v>0</v>
      </c>
      <c r="F72">
        <f t="shared" si="4"/>
        <v>2.2540869408369408</v>
      </c>
    </row>
    <row r="73" spans="1:6" x14ac:dyDescent="0.35">
      <c r="A73">
        <v>72</v>
      </c>
      <c r="B73">
        <v>0</v>
      </c>
      <c r="C73" s="25">
        <f>C72</f>
        <v>2.8181818181818183</v>
      </c>
      <c r="D73">
        <v>0</v>
      </c>
      <c r="E73">
        <v>0</v>
      </c>
      <c r="F73">
        <f t="shared" si="4"/>
        <v>2.2540869408369408</v>
      </c>
    </row>
    <row r="74" spans="1:6" x14ac:dyDescent="0.35">
      <c r="A74">
        <v>73</v>
      </c>
      <c r="B74">
        <v>0</v>
      </c>
      <c r="C74" s="25">
        <f>AVERAGE(Quantitative!B12:'Quantitative'!O12)</f>
        <v>2.3333333333333335</v>
      </c>
      <c r="D74">
        <v>0</v>
      </c>
      <c r="E74">
        <v>0</v>
      </c>
      <c r="F74">
        <f t="shared" si="4"/>
        <v>2.2540869408369408</v>
      </c>
    </row>
    <row r="75" spans="1:6" x14ac:dyDescent="0.35">
      <c r="A75">
        <v>74</v>
      </c>
      <c r="B75">
        <v>0</v>
      </c>
      <c r="C75" s="25">
        <f>C74</f>
        <v>2.3333333333333335</v>
      </c>
      <c r="D75">
        <v>0</v>
      </c>
      <c r="E75">
        <v>0</v>
      </c>
      <c r="F75">
        <f t="shared" si="4"/>
        <v>2.2540869408369408</v>
      </c>
    </row>
    <row r="76" spans="1:6" x14ac:dyDescent="0.35">
      <c r="A76">
        <v>75</v>
      </c>
      <c r="B76">
        <v>0</v>
      </c>
      <c r="C76" s="25">
        <f t="shared" ref="C76:C79" si="11">C75</f>
        <v>2.3333333333333335</v>
      </c>
      <c r="D76">
        <v>0</v>
      </c>
      <c r="E76">
        <v>0</v>
      </c>
      <c r="F76">
        <f>F75</f>
        <v>2.2540869408369408</v>
      </c>
    </row>
    <row r="77" spans="1:6" x14ac:dyDescent="0.35">
      <c r="A77">
        <v>76</v>
      </c>
      <c r="B77">
        <v>0</v>
      </c>
      <c r="C77" s="25">
        <f t="shared" si="11"/>
        <v>2.3333333333333335</v>
      </c>
      <c r="D77">
        <v>0</v>
      </c>
      <c r="E77">
        <v>0</v>
      </c>
      <c r="F77">
        <f t="shared" si="4"/>
        <v>2.2540869408369408</v>
      </c>
    </row>
    <row r="78" spans="1:6" x14ac:dyDescent="0.35">
      <c r="A78">
        <v>77</v>
      </c>
      <c r="B78">
        <v>0</v>
      </c>
      <c r="C78" s="25">
        <f t="shared" si="11"/>
        <v>2.3333333333333335</v>
      </c>
      <c r="D78">
        <v>0</v>
      </c>
      <c r="E78">
        <v>0</v>
      </c>
      <c r="F78">
        <f t="shared" si="4"/>
        <v>2.2540869408369408</v>
      </c>
    </row>
    <row r="79" spans="1:6" x14ac:dyDescent="0.35">
      <c r="A79">
        <v>78</v>
      </c>
      <c r="B79">
        <v>0</v>
      </c>
      <c r="C79" s="25">
        <f t="shared" si="11"/>
        <v>2.3333333333333335</v>
      </c>
      <c r="D79">
        <v>0</v>
      </c>
      <c r="E79">
        <v>0</v>
      </c>
      <c r="F79">
        <f t="shared" si="4"/>
        <v>2.2540869408369408</v>
      </c>
    </row>
    <row r="80" spans="1:6" x14ac:dyDescent="0.35">
      <c r="A80">
        <v>79</v>
      </c>
      <c r="B80">
        <v>0</v>
      </c>
      <c r="C80" s="32">
        <v>0</v>
      </c>
      <c r="D80">
        <v>0</v>
      </c>
      <c r="E80">
        <v>0</v>
      </c>
      <c r="F80">
        <f t="shared" si="4"/>
        <v>2.2540869408369408</v>
      </c>
    </row>
    <row r="81" spans="1:6" x14ac:dyDescent="0.35">
      <c r="A81">
        <v>80</v>
      </c>
      <c r="B81">
        <v>0</v>
      </c>
      <c r="C81" s="32">
        <v>0</v>
      </c>
      <c r="D81">
        <v>0</v>
      </c>
      <c r="E81">
        <v>0</v>
      </c>
      <c r="F81">
        <f t="shared" si="4"/>
        <v>2.2540869408369408</v>
      </c>
    </row>
    <row r="82" spans="1:6" x14ac:dyDescent="0.35">
      <c r="A82">
        <v>81</v>
      </c>
      <c r="B82">
        <v>0</v>
      </c>
      <c r="C82" s="25">
        <f>AVERAGE(Quantitative!B13:'Quantitative'!O13)</f>
        <v>3</v>
      </c>
      <c r="D82">
        <v>0</v>
      </c>
      <c r="E82">
        <v>0</v>
      </c>
      <c r="F82">
        <f t="shared" si="4"/>
        <v>2.2540869408369408</v>
      </c>
    </row>
    <row r="83" spans="1:6" x14ac:dyDescent="0.35">
      <c r="A83">
        <v>82</v>
      </c>
      <c r="B83">
        <v>0</v>
      </c>
      <c r="C83" s="25">
        <f>C82</f>
        <v>3</v>
      </c>
      <c r="D83">
        <v>0</v>
      </c>
      <c r="E83">
        <v>0</v>
      </c>
      <c r="F83">
        <f t="shared" si="4"/>
        <v>2.2540869408369408</v>
      </c>
    </row>
    <row r="84" spans="1:6" x14ac:dyDescent="0.35">
      <c r="A84">
        <v>83</v>
      </c>
      <c r="B84">
        <v>0</v>
      </c>
      <c r="C84" s="25">
        <f t="shared" ref="C84:C89" si="12">C83</f>
        <v>3</v>
      </c>
      <c r="D84">
        <v>0</v>
      </c>
      <c r="E84">
        <v>0</v>
      </c>
      <c r="F84">
        <f t="shared" si="4"/>
        <v>2.2540869408369408</v>
      </c>
    </row>
    <row r="85" spans="1:6" x14ac:dyDescent="0.35">
      <c r="A85">
        <v>84</v>
      </c>
      <c r="B85">
        <v>0</v>
      </c>
      <c r="C85" s="25">
        <f t="shared" si="12"/>
        <v>3</v>
      </c>
      <c r="D85">
        <v>0</v>
      </c>
      <c r="E85">
        <v>0</v>
      </c>
      <c r="F85">
        <f t="shared" si="4"/>
        <v>2.2540869408369408</v>
      </c>
    </row>
    <row r="86" spans="1:6" x14ac:dyDescent="0.35">
      <c r="A86">
        <v>85</v>
      </c>
      <c r="B86">
        <v>0</v>
      </c>
      <c r="C86" s="25">
        <f t="shared" si="12"/>
        <v>3</v>
      </c>
      <c r="D86">
        <v>0</v>
      </c>
      <c r="E86">
        <v>0</v>
      </c>
      <c r="F86">
        <f t="shared" si="4"/>
        <v>2.2540869408369408</v>
      </c>
    </row>
    <row r="87" spans="1:6" x14ac:dyDescent="0.35">
      <c r="A87">
        <v>86</v>
      </c>
      <c r="B87">
        <v>0</v>
      </c>
      <c r="C87" s="25">
        <f t="shared" si="12"/>
        <v>3</v>
      </c>
      <c r="D87">
        <v>0</v>
      </c>
      <c r="E87">
        <v>0</v>
      </c>
      <c r="F87">
        <f t="shared" si="4"/>
        <v>2.2540869408369408</v>
      </c>
    </row>
    <row r="88" spans="1:6" x14ac:dyDescent="0.35">
      <c r="A88">
        <v>87</v>
      </c>
      <c r="B88">
        <v>0</v>
      </c>
      <c r="C88" s="25">
        <f t="shared" si="12"/>
        <v>3</v>
      </c>
      <c r="D88">
        <v>0</v>
      </c>
      <c r="E88">
        <v>0</v>
      </c>
      <c r="F88">
        <f t="shared" si="4"/>
        <v>2.2540869408369408</v>
      </c>
    </row>
    <row r="89" spans="1:6" x14ac:dyDescent="0.35">
      <c r="A89">
        <v>88</v>
      </c>
      <c r="B89">
        <v>0</v>
      </c>
      <c r="C89" s="25">
        <f t="shared" si="12"/>
        <v>3</v>
      </c>
      <c r="D89">
        <v>0</v>
      </c>
      <c r="E89">
        <v>0</v>
      </c>
      <c r="F89">
        <f t="shared" si="4"/>
        <v>2.2540869408369408</v>
      </c>
    </row>
    <row r="90" spans="1:6" x14ac:dyDescent="0.35">
      <c r="A90">
        <v>89</v>
      </c>
      <c r="B90">
        <v>0</v>
      </c>
      <c r="C90" s="25">
        <f>AVERAGE(Quantitative!B14:'Quantitative'!O14)</f>
        <v>2</v>
      </c>
      <c r="D90">
        <v>0</v>
      </c>
      <c r="E90">
        <v>0</v>
      </c>
      <c r="F90">
        <f t="shared" si="4"/>
        <v>2.2540869408369408</v>
      </c>
    </row>
    <row r="91" spans="1:6" x14ac:dyDescent="0.35">
      <c r="A91">
        <v>90</v>
      </c>
      <c r="B91">
        <v>0</v>
      </c>
      <c r="C91" s="25">
        <f>C90</f>
        <v>2</v>
      </c>
      <c r="D91">
        <v>0</v>
      </c>
      <c r="E91">
        <v>0</v>
      </c>
      <c r="F91">
        <f t="shared" si="4"/>
        <v>2.2540869408369408</v>
      </c>
    </row>
    <row r="92" spans="1:6" x14ac:dyDescent="0.35">
      <c r="A92">
        <v>91</v>
      </c>
      <c r="B92">
        <v>0</v>
      </c>
      <c r="C92" s="25">
        <f t="shared" ref="C92:C96" si="13">C91</f>
        <v>2</v>
      </c>
      <c r="D92">
        <v>0</v>
      </c>
      <c r="E92">
        <v>0</v>
      </c>
      <c r="F92">
        <f t="shared" si="4"/>
        <v>2.2540869408369408</v>
      </c>
    </row>
    <row r="93" spans="1:6" x14ac:dyDescent="0.35">
      <c r="A93">
        <v>92</v>
      </c>
      <c r="B93">
        <v>0</v>
      </c>
      <c r="C93" s="25">
        <f t="shared" si="13"/>
        <v>2</v>
      </c>
      <c r="D93">
        <v>0</v>
      </c>
      <c r="E93">
        <v>0</v>
      </c>
      <c r="F93">
        <f>F92</f>
        <v>2.2540869408369408</v>
      </c>
    </row>
    <row r="94" spans="1:6" x14ac:dyDescent="0.35">
      <c r="A94">
        <v>93</v>
      </c>
      <c r="B94">
        <v>0</v>
      </c>
      <c r="C94" s="25">
        <f t="shared" si="13"/>
        <v>2</v>
      </c>
      <c r="D94">
        <v>0</v>
      </c>
      <c r="E94">
        <v>0</v>
      </c>
      <c r="F94">
        <f t="shared" si="4"/>
        <v>2.2540869408369408</v>
      </c>
    </row>
    <row r="95" spans="1:6" x14ac:dyDescent="0.35">
      <c r="A95">
        <v>94</v>
      </c>
      <c r="B95">
        <v>0</v>
      </c>
      <c r="C95" s="25">
        <f t="shared" si="13"/>
        <v>2</v>
      </c>
      <c r="D95">
        <v>0</v>
      </c>
      <c r="E95">
        <v>0</v>
      </c>
      <c r="F95">
        <f t="shared" ref="F95:F109" si="14">F94</f>
        <v>2.2540869408369408</v>
      </c>
    </row>
    <row r="96" spans="1:6" x14ac:dyDescent="0.35">
      <c r="A96">
        <v>95</v>
      </c>
      <c r="B96">
        <v>0</v>
      </c>
      <c r="C96" s="25">
        <f t="shared" si="13"/>
        <v>2</v>
      </c>
      <c r="D96">
        <v>0</v>
      </c>
      <c r="E96">
        <v>0</v>
      </c>
      <c r="F96">
        <f t="shared" si="14"/>
        <v>2.2540869408369408</v>
      </c>
    </row>
    <row r="97" spans="1:6" x14ac:dyDescent="0.35">
      <c r="A97">
        <v>96</v>
      </c>
      <c r="B97">
        <v>0</v>
      </c>
      <c r="C97" s="25">
        <f>AVERAGE(Quantitative!B15:'Quantitative'!O15)</f>
        <v>4</v>
      </c>
      <c r="D97">
        <v>0</v>
      </c>
      <c r="E97">
        <v>0</v>
      </c>
      <c r="F97">
        <f t="shared" si="14"/>
        <v>2.2540869408369408</v>
      </c>
    </row>
    <row r="98" spans="1:6" x14ac:dyDescent="0.35">
      <c r="A98">
        <v>97</v>
      </c>
      <c r="B98">
        <v>0</v>
      </c>
      <c r="C98" s="25">
        <f>C97</f>
        <v>4</v>
      </c>
      <c r="D98">
        <v>0</v>
      </c>
      <c r="E98">
        <v>0</v>
      </c>
      <c r="F98">
        <f t="shared" si="14"/>
        <v>2.2540869408369408</v>
      </c>
    </row>
    <row r="99" spans="1:6" x14ac:dyDescent="0.35">
      <c r="A99">
        <v>98</v>
      </c>
      <c r="B99">
        <v>0</v>
      </c>
      <c r="C99" s="25">
        <f t="shared" ref="C99:C103" si="15">C98</f>
        <v>4</v>
      </c>
      <c r="D99">
        <v>0</v>
      </c>
      <c r="E99">
        <v>0</v>
      </c>
      <c r="F99">
        <f t="shared" si="14"/>
        <v>2.2540869408369408</v>
      </c>
    </row>
    <row r="100" spans="1:6" x14ac:dyDescent="0.35">
      <c r="A100">
        <v>99</v>
      </c>
      <c r="B100">
        <v>0</v>
      </c>
      <c r="C100" s="25">
        <f t="shared" si="15"/>
        <v>4</v>
      </c>
      <c r="D100">
        <v>0</v>
      </c>
      <c r="E100">
        <v>0</v>
      </c>
      <c r="F100">
        <f t="shared" si="14"/>
        <v>2.2540869408369408</v>
      </c>
    </row>
    <row r="101" spans="1:6" x14ac:dyDescent="0.35">
      <c r="A101">
        <v>100</v>
      </c>
      <c r="B101">
        <v>0</v>
      </c>
      <c r="C101" s="25">
        <f t="shared" si="15"/>
        <v>4</v>
      </c>
      <c r="D101">
        <v>0</v>
      </c>
      <c r="E101">
        <v>0</v>
      </c>
      <c r="F101">
        <f t="shared" si="14"/>
        <v>2.2540869408369408</v>
      </c>
    </row>
    <row r="102" spans="1:6" x14ac:dyDescent="0.35">
      <c r="A102">
        <v>101</v>
      </c>
      <c r="B102">
        <v>0</v>
      </c>
      <c r="C102" s="25">
        <f t="shared" si="15"/>
        <v>4</v>
      </c>
      <c r="D102">
        <v>0</v>
      </c>
      <c r="E102">
        <v>0</v>
      </c>
      <c r="F102">
        <f t="shared" si="14"/>
        <v>2.2540869408369408</v>
      </c>
    </row>
    <row r="103" spans="1:6" x14ac:dyDescent="0.35">
      <c r="A103">
        <v>102</v>
      </c>
      <c r="B103">
        <v>0</v>
      </c>
      <c r="C103" s="25">
        <f t="shared" si="15"/>
        <v>4</v>
      </c>
      <c r="D103">
        <v>0</v>
      </c>
      <c r="E103">
        <v>0</v>
      </c>
      <c r="F103">
        <f t="shared" si="14"/>
        <v>2.2540869408369408</v>
      </c>
    </row>
    <row r="104" spans="1:6" x14ac:dyDescent="0.35">
      <c r="A104">
        <v>103</v>
      </c>
      <c r="B104">
        <v>0</v>
      </c>
      <c r="C104" s="25">
        <f>AVERAGE(Quantitative!B16:'Quantitative'!O16)</f>
        <v>1.125</v>
      </c>
      <c r="D104">
        <v>0</v>
      </c>
      <c r="E104">
        <v>0</v>
      </c>
      <c r="F104">
        <f t="shared" si="14"/>
        <v>2.2540869408369408</v>
      </c>
    </row>
    <row r="105" spans="1:6" x14ac:dyDescent="0.35">
      <c r="A105">
        <v>104</v>
      </c>
      <c r="B105">
        <v>0</v>
      </c>
      <c r="C105" s="25">
        <f>C104</f>
        <v>1.125</v>
      </c>
      <c r="D105">
        <v>0</v>
      </c>
      <c r="E105">
        <v>0</v>
      </c>
      <c r="F105">
        <f t="shared" si="14"/>
        <v>2.2540869408369408</v>
      </c>
    </row>
    <row r="106" spans="1:6" x14ac:dyDescent="0.35">
      <c r="A106">
        <v>105</v>
      </c>
      <c r="B106">
        <v>0</v>
      </c>
      <c r="C106" s="25">
        <f t="shared" ref="C106:C109" si="16">C105</f>
        <v>1.125</v>
      </c>
      <c r="D106">
        <v>0</v>
      </c>
      <c r="E106">
        <v>0</v>
      </c>
      <c r="F106">
        <f t="shared" si="14"/>
        <v>2.2540869408369408</v>
      </c>
    </row>
    <row r="107" spans="1:6" x14ac:dyDescent="0.35">
      <c r="A107">
        <v>106</v>
      </c>
      <c r="B107">
        <v>0</v>
      </c>
      <c r="C107" s="25">
        <f t="shared" si="16"/>
        <v>1.125</v>
      </c>
      <c r="D107">
        <v>0</v>
      </c>
      <c r="E107">
        <v>0</v>
      </c>
      <c r="F107">
        <f t="shared" si="14"/>
        <v>2.2540869408369408</v>
      </c>
    </row>
    <row r="108" spans="1:6" x14ac:dyDescent="0.35">
      <c r="A108">
        <v>107</v>
      </c>
      <c r="B108">
        <v>0</v>
      </c>
      <c r="C108" s="25">
        <f t="shared" si="16"/>
        <v>1.125</v>
      </c>
      <c r="D108">
        <v>0</v>
      </c>
      <c r="E108">
        <v>0</v>
      </c>
      <c r="F108">
        <f t="shared" si="14"/>
        <v>2.2540869408369408</v>
      </c>
    </row>
    <row r="109" spans="1:6" x14ac:dyDescent="0.35">
      <c r="A109">
        <v>108</v>
      </c>
      <c r="B109">
        <v>0</v>
      </c>
      <c r="C109" s="25">
        <f t="shared" si="16"/>
        <v>1.125</v>
      </c>
      <c r="D109">
        <v>0</v>
      </c>
      <c r="E109">
        <v>0</v>
      </c>
      <c r="F109">
        <f t="shared" si="14"/>
        <v>2.2540869408369408</v>
      </c>
    </row>
    <row r="110" spans="1:6" x14ac:dyDescent="0.35">
      <c r="A110">
        <v>109</v>
      </c>
      <c r="B110">
        <v>0</v>
      </c>
      <c r="C110" s="32">
        <v>0</v>
      </c>
      <c r="D110">
        <v>0</v>
      </c>
      <c r="E110">
        <v>0</v>
      </c>
      <c r="F110">
        <f>F109</f>
        <v>2.2540869408369408</v>
      </c>
    </row>
    <row r="111" spans="1:6" x14ac:dyDescent="0.35">
      <c r="A111">
        <v>110</v>
      </c>
      <c r="B111">
        <v>0</v>
      </c>
      <c r="C111" s="32">
        <v>0</v>
      </c>
      <c r="D111">
        <v>0</v>
      </c>
      <c r="E111">
        <v>0</v>
      </c>
      <c r="F111">
        <f t="shared" ref="F111:F133" si="17">F110</f>
        <v>2.2540869408369408</v>
      </c>
    </row>
    <row r="112" spans="1:6" x14ac:dyDescent="0.35">
      <c r="A112">
        <v>111</v>
      </c>
      <c r="B112">
        <v>0</v>
      </c>
      <c r="C112" s="25">
        <f>AVERAGE(Quantitative!B17:'Quantitative'!O17)</f>
        <v>2.1111111111111112</v>
      </c>
      <c r="D112">
        <v>0</v>
      </c>
      <c r="E112">
        <v>0</v>
      </c>
      <c r="F112">
        <f t="shared" si="17"/>
        <v>2.2540869408369408</v>
      </c>
    </row>
    <row r="113" spans="1:6" x14ac:dyDescent="0.35">
      <c r="A113">
        <v>112</v>
      </c>
      <c r="B113">
        <v>0</v>
      </c>
      <c r="C113" s="25">
        <f>C112</f>
        <v>2.1111111111111112</v>
      </c>
      <c r="D113">
        <v>0</v>
      </c>
      <c r="E113">
        <v>0</v>
      </c>
      <c r="F113">
        <f t="shared" si="17"/>
        <v>2.2540869408369408</v>
      </c>
    </row>
    <row r="114" spans="1:6" x14ac:dyDescent="0.35">
      <c r="A114">
        <v>113</v>
      </c>
      <c r="B114">
        <v>0</v>
      </c>
      <c r="C114" s="25">
        <f t="shared" ref="C114:C117" si="18">C113</f>
        <v>2.1111111111111112</v>
      </c>
      <c r="D114">
        <v>0</v>
      </c>
      <c r="E114">
        <v>0</v>
      </c>
      <c r="F114">
        <f t="shared" si="17"/>
        <v>2.2540869408369408</v>
      </c>
    </row>
    <row r="115" spans="1:6" x14ac:dyDescent="0.35">
      <c r="A115">
        <v>114</v>
      </c>
      <c r="B115">
        <v>0</v>
      </c>
      <c r="C115" s="25">
        <f t="shared" si="18"/>
        <v>2.1111111111111112</v>
      </c>
      <c r="D115">
        <v>0</v>
      </c>
      <c r="E115">
        <v>0</v>
      </c>
      <c r="F115">
        <f t="shared" si="17"/>
        <v>2.2540869408369408</v>
      </c>
    </row>
    <row r="116" spans="1:6" x14ac:dyDescent="0.35">
      <c r="A116">
        <v>115</v>
      </c>
      <c r="B116">
        <v>0</v>
      </c>
      <c r="C116" s="25">
        <f t="shared" si="18"/>
        <v>2.1111111111111112</v>
      </c>
      <c r="D116">
        <v>0</v>
      </c>
      <c r="E116">
        <v>0</v>
      </c>
      <c r="F116">
        <f t="shared" si="17"/>
        <v>2.2540869408369408</v>
      </c>
    </row>
    <row r="117" spans="1:6" x14ac:dyDescent="0.35">
      <c r="A117">
        <v>116</v>
      </c>
      <c r="B117">
        <v>0</v>
      </c>
      <c r="C117" s="25">
        <f t="shared" si="18"/>
        <v>2.1111111111111112</v>
      </c>
      <c r="D117">
        <v>0</v>
      </c>
      <c r="E117">
        <v>0</v>
      </c>
      <c r="F117">
        <f t="shared" si="17"/>
        <v>2.2540869408369408</v>
      </c>
    </row>
    <row r="118" spans="1:6" x14ac:dyDescent="0.35">
      <c r="A118">
        <v>117</v>
      </c>
      <c r="B118">
        <v>0</v>
      </c>
      <c r="C118" s="25">
        <f>AVERAGE(Quantitative!B18:'Quantitative'!O18)</f>
        <v>2.2000000000000002</v>
      </c>
      <c r="D118">
        <v>0</v>
      </c>
      <c r="E118">
        <v>0</v>
      </c>
      <c r="F118">
        <f t="shared" si="17"/>
        <v>2.2540869408369408</v>
      </c>
    </row>
    <row r="119" spans="1:6" x14ac:dyDescent="0.35">
      <c r="A119">
        <v>118</v>
      </c>
      <c r="B119">
        <v>0</v>
      </c>
      <c r="C119" s="25">
        <f>C118</f>
        <v>2.2000000000000002</v>
      </c>
      <c r="D119">
        <v>0</v>
      </c>
      <c r="E119">
        <v>0</v>
      </c>
      <c r="F119">
        <f t="shared" si="17"/>
        <v>2.2540869408369408</v>
      </c>
    </row>
    <row r="120" spans="1:6" x14ac:dyDescent="0.35">
      <c r="A120">
        <v>119</v>
      </c>
      <c r="B120">
        <v>0</v>
      </c>
      <c r="C120" s="25">
        <f t="shared" ref="C120:C123" si="19">C119</f>
        <v>2.2000000000000002</v>
      </c>
      <c r="D120">
        <v>0</v>
      </c>
      <c r="E120">
        <v>0</v>
      </c>
      <c r="F120">
        <f t="shared" si="17"/>
        <v>2.2540869408369408</v>
      </c>
    </row>
    <row r="121" spans="1:6" x14ac:dyDescent="0.35">
      <c r="A121">
        <v>120</v>
      </c>
      <c r="B121">
        <v>0</v>
      </c>
      <c r="C121" s="25">
        <f t="shared" si="19"/>
        <v>2.2000000000000002</v>
      </c>
      <c r="D121">
        <v>0</v>
      </c>
      <c r="E121">
        <v>0</v>
      </c>
      <c r="F121">
        <f t="shared" si="17"/>
        <v>2.2540869408369408</v>
      </c>
    </row>
    <row r="122" spans="1:6" x14ac:dyDescent="0.35">
      <c r="A122">
        <v>121</v>
      </c>
      <c r="B122">
        <v>0</v>
      </c>
      <c r="C122" s="25">
        <f t="shared" si="19"/>
        <v>2.2000000000000002</v>
      </c>
      <c r="D122">
        <v>0</v>
      </c>
      <c r="E122">
        <v>0</v>
      </c>
      <c r="F122">
        <f t="shared" si="17"/>
        <v>2.2540869408369408</v>
      </c>
    </row>
    <row r="123" spans="1:6" x14ac:dyDescent="0.35">
      <c r="A123">
        <v>122</v>
      </c>
      <c r="B123">
        <v>0</v>
      </c>
      <c r="C123" s="25">
        <f t="shared" si="19"/>
        <v>2.2000000000000002</v>
      </c>
      <c r="D123">
        <v>0</v>
      </c>
      <c r="E123">
        <v>0</v>
      </c>
      <c r="F123">
        <f t="shared" si="17"/>
        <v>2.2540869408369408</v>
      </c>
    </row>
    <row r="124" spans="1:6" x14ac:dyDescent="0.35">
      <c r="A124">
        <v>123</v>
      </c>
      <c r="B124">
        <v>0</v>
      </c>
      <c r="C124" s="32">
        <v>0</v>
      </c>
      <c r="D124">
        <v>0</v>
      </c>
      <c r="E124">
        <v>0</v>
      </c>
      <c r="F124">
        <f t="shared" si="17"/>
        <v>2.2540869408369408</v>
      </c>
    </row>
    <row r="125" spans="1:6" x14ac:dyDescent="0.35">
      <c r="A125">
        <v>124</v>
      </c>
      <c r="B125">
        <v>0</v>
      </c>
      <c r="C125" s="32">
        <v>0</v>
      </c>
      <c r="D125">
        <v>0</v>
      </c>
      <c r="E125">
        <v>0</v>
      </c>
      <c r="F125">
        <f t="shared" si="17"/>
        <v>2.2540869408369408</v>
      </c>
    </row>
    <row r="126" spans="1:6" x14ac:dyDescent="0.35">
      <c r="A126">
        <v>125</v>
      </c>
      <c r="B126">
        <v>0</v>
      </c>
      <c r="C126" s="25">
        <f>AVERAGE(Quantitative!B19:'Quantitative'!O19)</f>
        <v>1</v>
      </c>
      <c r="D126">
        <v>0</v>
      </c>
      <c r="E126">
        <v>0</v>
      </c>
      <c r="F126">
        <f t="shared" si="17"/>
        <v>2.2540869408369408</v>
      </c>
    </row>
    <row r="127" spans="1:6" x14ac:dyDescent="0.35">
      <c r="A127">
        <v>126</v>
      </c>
      <c r="B127">
        <v>0</v>
      </c>
      <c r="C127" s="25">
        <f>C126</f>
        <v>1</v>
      </c>
      <c r="D127">
        <v>0</v>
      </c>
      <c r="E127">
        <v>0</v>
      </c>
      <c r="F127">
        <f t="shared" si="17"/>
        <v>2.2540869408369408</v>
      </c>
    </row>
    <row r="128" spans="1:6" x14ac:dyDescent="0.35">
      <c r="A128">
        <v>127</v>
      </c>
      <c r="B128">
        <v>0</v>
      </c>
      <c r="C128" s="25">
        <f t="shared" ref="C128:C131" si="20">C127</f>
        <v>1</v>
      </c>
      <c r="D128">
        <v>0</v>
      </c>
      <c r="E128">
        <v>0</v>
      </c>
      <c r="F128">
        <f t="shared" si="17"/>
        <v>2.2540869408369408</v>
      </c>
    </row>
    <row r="129" spans="1:6" x14ac:dyDescent="0.35">
      <c r="A129">
        <v>128</v>
      </c>
      <c r="B129">
        <v>0</v>
      </c>
      <c r="C129" s="25">
        <f t="shared" si="20"/>
        <v>1</v>
      </c>
      <c r="D129">
        <v>0</v>
      </c>
      <c r="E129">
        <v>0</v>
      </c>
      <c r="F129">
        <f t="shared" si="17"/>
        <v>2.2540869408369408</v>
      </c>
    </row>
    <row r="130" spans="1:6" x14ac:dyDescent="0.35">
      <c r="A130">
        <v>129</v>
      </c>
      <c r="B130">
        <v>0</v>
      </c>
      <c r="C130" s="25">
        <f t="shared" si="20"/>
        <v>1</v>
      </c>
      <c r="D130">
        <v>0</v>
      </c>
      <c r="E130">
        <v>0</v>
      </c>
      <c r="F130">
        <f t="shared" si="17"/>
        <v>2.2540869408369408</v>
      </c>
    </row>
    <row r="131" spans="1:6" x14ac:dyDescent="0.35">
      <c r="A131">
        <v>130</v>
      </c>
      <c r="B131">
        <v>0</v>
      </c>
      <c r="C131" s="25">
        <f t="shared" si="20"/>
        <v>1</v>
      </c>
      <c r="D131">
        <v>0</v>
      </c>
      <c r="E131">
        <v>0</v>
      </c>
      <c r="F131">
        <f t="shared" si="17"/>
        <v>2.2540869408369408</v>
      </c>
    </row>
    <row r="132" spans="1:6" x14ac:dyDescent="0.35">
      <c r="A132">
        <v>131</v>
      </c>
      <c r="B132">
        <v>0</v>
      </c>
      <c r="C132" s="25">
        <f>AVERAGE(Quantitative!B20:'Quantitative'!O20)</f>
        <v>2.8</v>
      </c>
      <c r="D132">
        <v>0</v>
      </c>
      <c r="E132">
        <v>0</v>
      </c>
      <c r="F132">
        <f t="shared" si="17"/>
        <v>2.2540869408369408</v>
      </c>
    </row>
    <row r="133" spans="1:6" x14ac:dyDescent="0.35">
      <c r="A133">
        <v>132</v>
      </c>
      <c r="B133">
        <v>0</v>
      </c>
      <c r="C133" s="25">
        <f>C132</f>
        <v>2.8</v>
      </c>
      <c r="D133">
        <v>0</v>
      </c>
      <c r="E133">
        <v>0</v>
      </c>
      <c r="F133">
        <f t="shared" si="17"/>
        <v>2.2540869408369408</v>
      </c>
    </row>
    <row r="134" spans="1:6" x14ac:dyDescent="0.35">
      <c r="A134">
        <v>133</v>
      </c>
      <c r="B134">
        <v>0</v>
      </c>
      <c r="C134" s="25">
        <f t="shared" ref="C134:C138" si="21">C133</f>
        <v>2.8</v>
      </c>
      <c r="D134">
        <v>0</v>
      </c>
      <c r="E134">
        <v>0</v>
      </c>
      <c r="F134">
        <f>F133</f>
        <v>2.2540869408369408</v>
      </c>
    </row>
    <row r="135" spans="1:6" x14ac:dyDescent="0.35">
      <c r="A135">
        <v>134</v>
      </c>
      <c r="B135">
        <v>0</v>
      </c>
      <c r="C135" s="25">
        <f t="shared" si="21"/>
        <v>2.8</v>
      </c>
      <c r="D135">
        <v>0</v>
      </c>
      <c r="E135">
        <v>0</v>
      </c>
      <c r="F135">
        <f>F134</f>
        <v>2.2540869408369408</v>
      </c>
    </row>
    <row r="136" spans="1:6" x14ac:dyDescent="0.35">
      <c r="A136">
        <v>135</v>
      </c>
      <c r="B136">
        <v>0</v>
      </c>
      <c r="C136" s="25">
        <f t="shared" si="21"/>
        <v>2.8</v>
      </c>
      <c r="D136">
        <v>0</v>
      </c>
      <c r="E136">
        <v>0</v>
      </c>
      <c r="F136">
        <f t="shared" ref="F136:F158" si="22">F135</f>
        <v>2.2540869408369408</v>
      </c>
    </row>
    <row r="137" spans="1:6" x14ac:dyDescent="0.35">
      <c r="A137">
        <v>136</v>
      </c>
      <c r="B137">
        <v>0</v>
      </c>
      <c r="C137" s="25">
        <f t="shared" si="21"/>
        <v>2.8</v>
      </c>
      <c r="D137">
        <v>0</v>
      </c>
      <c r="E137">
        <v>0</v>
      </c>
      <c r="F137">
        <f t="shared" si="22"/>
        <v>2.2540869408369408</v>
      </c>
    </row>
    <row r="138" spans="1:6" x14ac:dyDescent="0.35">
      <c r="A138">
        <v>137</v>
      </c>
      <c r="B138">
        <v>0</v>
      </c>
      <c r="C138" s="25">
        <f t="shared" si="21"/>
        <v>2.8</v>
      </c>
      <c r="D138">
        <v>0</v>
      </c>
      <c r="E138">
        <v>0</v>
      </c>
      <c r="F138">
        <f t="shared" si="22"/>
        <v>2.2540869408369408</v>
      </c>
    </row>
    <row r="139" spans="1:6" x14ac:dyDescent="0.35">
      <c r="A139">
        <v>138</v>
      </c>
      <c r="B139">
        <v>0</v>
      </c>
      <c r="C139" s="25">
        <f>AVERAGE(Quantitative!B21:'Quantitative'!O21)</f>
        <v>1</v>
      </c>
      <c r="D139">
        <v>0</v>
      </c>
      <c r="E139">
        <v>0</v>
      </c>
      <c r="F139">
        <f t="shared" si="22"/>
        <v>2.2540869408369408</v>
      </c>
    </row>
    <row r="140" spans="1:6" x14ac:dyDescent="0.35">
      <c r="A140">
        <v>139</v>
      </c>
      <c r="B140">
        <v>0</v>
      </c>
      <c r="C140" s="25">
        <f>C139</f>
        <v>1</v>
      </c>
      <c r="D140">
        <v>0</v>
      </c>
      <c r="E140">
        <v>0</v>
      </c>
      <c r="F140">
        <f t="shared" si="22"/>
        <v>2.2540869408369408</v>
      </c>
    </row>
    <row r="141" spans="1:6" x14ac:dyDescent="0.35">
      <c r="A141">
        <v>140</v>
      </c>
      <c r="B141">
        <v>0</v>
      </c>
      <c r="C141" s="25">
        <f t="shared" ref="C141:C144" si="23">C140</f>
        <v>1</v>
      </c>
      <c r="D141">
        <v>0</v>
      </c>
      <c r="E141">
        <v>0</v>
      </c>
      <c r="F141">
        <f t="shared" si="22"/>
        <v>2.2540869408369408</v>
      </c>
    </row>
    <row r="142" spans="1:6" x14ac:dyDescent="0.35">
      <c r="A142">
        <v>141</v>
      </c>
      <c r="B142">
        <v>0</v>
      </c>
      <c r="C142" s="25">
        <f t="shared" si="23"/>
        <v>1</v>
      </c>
      <c r="D142">
        <v>0</v>
      </c>
      <c r="E142">
        <v>0</v>
      </c>
      <c r="F142">
        <f t="shared" si="22"/>
        <v>2.2540869408369408</v>
      </c>
    </row>
    <row r="143" spans="1:6" x14ac:dyDescent="0.35">
      <c r="A143">
        <v>142</v>
      </c>
      <c r="B143">
        <v>0</v>
      </c>
      <c r="C143" s="25">
        <f t="shared" si="23"/>
        <v>1</v>
      </c>
      <c r="D143">
        <v>0</v>
      </c>
      <c r="E143">
        <v>0</v>
      </c>
      <c r="F143">
        <f t="shared" si="22"/>
        <v>2.2540869408369408</v>
      </c>
    </row>
    <row r="144" spans="1:6" x14ac:dyDescent="0.35">
      <c r="A144">
        <v>143</v>
      </c>
      <c r="B144">
        <v>0</v>
      </c>
      <c r="C144" s="25">
        <f t="shared" si="23"/>
        <v>1</v>
      </c>
      <c r="D144">
        <v>0</v>
      </c>
      <c r="E144">
        <v>0</v>
      </c>
      <c r="F144">
        <f t="shared" si="22"/>
        <v>2.2540869408369408</v>
      </c>
    </row>
    <row r="145" spans="1:6" x14ac:dyDescent="0.35">
      <c r="A145">
        <v>144</v>
      </c>
      <c r="B145">
        <v>0</v>
      </c>
      <c r="C145" s="25">
        <f>AVERAGE(Quantitative!B22:'Quantitative'!O22)</f>
        <v>1.9090909090909092</v>
      </c>
      <c r="D145">
        <v>0</v>
      </c>
      <c r="E145">
        <v>0</v>
      </c>
      <c r="F145">
        <f t="shared" si="22"/>
        <v>2.2540869408369408</v>
      </c>
    </row>
    <row r="146" spans="1:6" x14ac:dyDescent="0.35">
      <c r="A146">
        <v>145</v>
      </c>
      <c r="B146">
        <v>0</v>
      </c>
      <c r="C146" s="25">
        <f>C145</f>
        <v>1.9090909090909092</v>
      </c>
      <c r="D146">
        <v>0</v>
      </c>
      <c r="E146">
        <v>0</v>
      </c>
      <c r="F146">
        <f t="shared" si="22"/>
        <v>2.2540869408369408</v>
      </c>
    </row>
    <row r="147" spans="1:6" x14ac:dyDescent="0.35">
      <c r="A147">
        <v>146</v>
      </c>
      <c r="B147">
        <v>0</v>
      </c>
      <c r="C147" s="25">
        <f t="shared" ref="C147:C151" si="24">C146</f>
        <v>1.9090909090909092</v>
      </c>
      <c r="D147">
        <v>0</v>
      </c>
      <c r="E147">
        <v>0</v>
      </c>
      <c r="F147">
        <f t="shared" si="22"/>
        <v>2.2540869408369408</v>
      </c>
    </row>
    <row r="148" spans="1:6" x14ac:dyDescent="0.35">
      <c r="A148">
        <v>147</v>
      </c>
      <c r="B148">
        <v>0</v>
      </c>
      <c r="C148" s="25">
        <f t="shared" si="24"/>
        <v>1.9090909090909092</v>
      </c>
      <c r="D148">
        <v>0</v>
      </c>
      <c r="E148">
        <v>0</v>
      </c>
      <c r="F148">
        <f t="shared" si="22"/>
        <v>2.2540869408369408</v>
      </c>
    </row>
    <row r="149" spans="1:6" x14ac:dyDescent="0.35">
      <c r="A149">
        <v>148</v>
      </c>
      <c r="B149">
        <v>0</v>
      </c>
      <c r="C149" s="25">
        <f t="shared" si="24"/>
        <v>1.9090909090909092</v>
      </c>
      <c r="D149">
        <v>0</v>
      </c>
      <c r="E149">
        <v>0</v>
      </c>
      <c r="F149">
        <f t="shared" si="22"/>
        <v>2.2540869408369408</v>
      </c>
    </row>
    <row r="150" spans="1:6" x14ac:dyDescent="0.35">
      <c r="A150">
        <v>149</v>
      </c>
      <c r="B150">
        <v>0</v>
      </c>
      <c r="C150" s="25">
        <f t="shared" si="24"/>
        <v>1.9090909090909092</v>
      </c>
      <c r="D150">
        <v>0</v>
      </c>
      <c r="E150">
        <v>0</v>
      </c>
      <c r="F150">
        <f t="shared" si="22"/>
        <v>2.2540869408369408</v>
      </c>
    </row>
    <row r="151" spans="1:6" x14ac:dyDescent="0.35">
      <c r="A151">
        <v>150</v>
      </c>
      <c r="B151">
        <v>0</v>
      </c>
      <c r="C151" s="25">
        <f t="shared" si="24"/>
        <v>1.9090909090909092</v>
      </c>
      <c r="D151">
        <v>0</v>
      </c>
      <c r="E151">
        <v>0</v>
      </c>
      <c r="F151">
        <f t="shared" si="22"/>
        <v>2.2540869408369408</v>
      </c>
    </row>
    <row r="152" spans="1:6" x14ac:dyDescent="0.35">
      <c r="A152">
        <v>151</v>
      </c>
      <c r="B152">
        <v>0</v>
      </c>
      <c r="C152" s="25">
        <f>AVERAGE(Quantitative!B23:'Quantitative'!O23)</f>
        <v>1.8333333333333333</v>
      </c>
      <c r="D152">
        <v>0</v>
      </c>
      <c r="E152">
        <v>0</v>
      </c>
      <c r="F152">
        <f t="shared" si="22"/>
        <v>2.2540869408369408</v>
      </c>
    </row>
    <row r="153" spans="1:6" x14ac:dyDescent="0.35">
      <c r="A153">
        <v>152</v>
      </c>
      <c r="B153">
        <v>0</v>
      </c>
      <c r="C153" s="25">
        <f>C152</f>
        <v>1.8333333333333333</v>
      </c>
      <c r="D153">
        <v>0</v>
      </c>
      <c r="E153">
        <v>0</v>
      </c>
      <c r="F153">
        <f t="shared" si="22"/>
        <v>2.2540869408369408</v>
      </c>
    </row>
    <row r="154" spans="1:6" x14ac:dyDescent="0.35">
      <c r="A154">
        <v>153</v>
      </c>
      <c r="B154">
        <v>0</v>
      </c>
      <c r="C154" s="25">
        <f t="shared" ref="C154:C158" si="25">C153</f>
        <v>1.8333333333333333</v>
      </c>
      <c r="D154">
        <v>0</v>
      </c>
      <c r="E154">
        <v>0</v>
      </c>
      <c r="F154">
        <f t="shared" si="22"/>
        <v>2.2540869408369408</v>
      </c>
    </row>
    <row r="155" spans="1:6" x14ac:dyDescent="0.35">
      <c r="A155">
        <v>154</v>
      </c>
      <c r="B155">
        <v>0</v>
      </c>
      <c r="C155" s="25">
        <f t="shared" si="25"/>
        <v>1.8333333333333333</v>
      </c>
      <c r="D155">
        <v>0</v>
      </c>
      <c r="E155">
        <v>0</v>
      </c>
      <c r="F155">
        <f t="shared" si="22"/>
        <v>2.2540869408369408</v>
      </c>
    </row>
    <row r="156" spans="1:6" x14ac:dyDescent="0.35">
      <c r="A156">
        <v>155</v>
      </c>
      <c r="B156">
        <v>0</v>
      </c>
      <c r="C156" s="25">
        <f t="shared" si="25"/>
        <v>1.8333333333333333</v>
      </c>
      <c r="D156">
        <v>0</v>
      </c>
      <c r="E156">
        <v>0</v>
      </c>
      <c r="F156">
        <f t="shared" si="22"/>
        <v>2.2540869408369408</v>
      </c>
    </row>
    <row r="157" spans="1:6" x14ac:dyDescent="0.35">
      <c r="A157">
        <v>156</v>
      </c>
      <c r="B157">
        <v>0</v>
      </c>
      <c r="C157" s="25">
        <f t="shared" si="25"/>
        <v>1.8333333333333333</v>
      </c>
      <c r="D157">
        <v>0</v>
      </c>
      <c r="E157">
        <v>0</v>
      </c>
      <c r="F157">
        <f t="shared" si="22"/>
        <v>2.2540869408369408</v>
      </c>
    </row>
    <row r="158" spans="1:6" x14ac:dyDescent="0.35">
      <c r="A158">
        <v>157</v>
      </c>
      <c r="B158">
        <v>0</v>
      </c>
      <c r="C158" s="25">
        <f t="shared" si="25"/>
        <v>1.8333333333333333</v>
      </c>
      <c r="D158">
        <v>0</v>
      </c>
      <c r="E158">
        <v>0</v>
      </c>
      <c r="F158">
        <f t="shared" si="22"/>
        <v>2.2540869408369408</v>
      </c>
    </row>
    <row r="159" spans="1:6" x14ac:dyDescent="0.35">
      <c r="A159">
        <v>158</v>
      </c>
      <c r="B159">
        <v>0</v>
      </c>
      <c r="C159" s="32">
        <v>0</v>
      </c>
      <c r="D159">
        <v>0</v>
      </c>
      <c r="E159">
        <v>0</v>
      </c>
      <c r="F159">
        <f>F158</f>
        <v>2.2540869408369408</v>
      </c>
    </row>
    <row r="160" spans="1:6" x14ac:dyDescent="0.35">
      <c r="A160">
        <v>159</v>
      </c>
      <c r="B160">
        <v>0</v>
      </c>
      <c r="C160" s="32">
        <v>0</v>
      </c>
      <c r="D160">
        <v>0</v>
      </c>
      <c r="E160">
        <v>0</v>
      </c>
      <c r="F160">
        <f>F159</f>
        <v>2.2540869408369408</v>
      </c>
    </row>
    <row r="161" spans="1:6" x14ac:dyDescent="0.35">
      <c r="A161">
        <v>160</v>
      </c>
      <c r="B161">
        <v>0</v>
      </c>
      <c r="C161" s="25">
        <f>AVERAGE(Quantitative!B24:'Quantitative'!O24)</f>
        <v>2.6666666666666665</v>
      </c>
      <c r="D161">
        <v>0</v>
      </c>
      <c r="E161">
        <v>0</v>
      </c>
      <c r="F161">
        <f t="shared" ref="F161:F179" si="26">F160</f>
        <v>2.2540869408369408</v>
      </c>
    </row>
    <row r="162" spans="1:6" x14ac:dyDescent="0.35">
      <c r="A162">
        <v>161</v>
      </c>
      <c r="B162">
        <v>0</v>
      </c>
      <c r="C162" s="25">
        <f>C161</f>
        <v>2.6666666666666665</v>
      </c>
      <c r="D162">
        <v>0</v>
      </c>
      <c r="E162">
        <v>0</v>
      </c>
      <c r="F162">
        <f t="shared" si="26"/>
        <v>2.2540869408369408</v>
      </c>
    </row>
    <row r="163" spans="1:6" x14ac:dyDescent="0.35">
      <c r="A163">
        <v>162</v>
      </c>
      <c r="B163">
        <v>0</v>
      </c>
      <c r="C163" s="25">
        <f t="shared" ref="C163:C166" si="27">C162</f>
        <v>2.6666666666666665</v>
      </c>
      <c r="D163">
        <v>0</v>
      </c>
      <c r="E163">
        <v>0</v>
      </c>
      <c r="F163">
        <f t="shared" si="26"/>
        <v>2.2540869408369408</v>
      </c>
    </row>
    <row r="164" spans="1:6" x14ac:dyDescent="0.35">
      <c r="A164">
        <v>163</v>
      </c>
      <c r="B164">
        <v>0</v>
      </c>
      <c r="C164" s="25">
        <f t="shared" si="27"/>
        <v>2.6666666666666665</v>
      </c>
      <c r="D164">
        <v>0</v>
      </c>
      <c r="E164">
        <v>0</v>
      </c>
      <c r="F164">
        <f t="shared" si="26"/>
        <v>2.2540869408369408</v>
      </c>
    </row>
    <row r="165" spans="1:6" x14ac:dyDescent="0.35">
      <c r="A165">
        <v>164</v>
      </c>
      <c r="B165">
        <v>0</v>
      </c>
      <c r="C165" s="25">
        <f t="shared" si="27"/>
        <v>2.6666666666666665</v>
      </c>
      <c r="D165">
        <v>0</v>
      </c>
      <c r="E165">
        <v>0</v>
      </c>
      <c r="F165">
        <f t="shared" si="26"/>
        <v>2.2540869408369408</v>
      </c>
    </row>
    <row r="166" spans="1:6" x14ac:dyDescent="0.35">
      <c r="A166">
        <v>165</v>
      </c>
      <c r="B166">
        <v>0</v>
      </c>
      <c r="C166" s="25">
        <f t="shared" si="27"/>
        <v>2.6666666666666665</v>
      </c>
      <c r="D166">
        <v>0</v>
      </c>
      <c r="E166">
        <v>0</v>
      </c>
      <c r="F166">
        <f t="shared" si="26"/>
        <v>2.2540869408369408</v>
      </c>
    </row>
    <row r="167" spans="1:6" x14ac:dyDescent="0.35">
      <c r="A167">
        <v>166</v>
      </c>
      <c r="B167">
        <v>0</v>
      </c>
      <c r="C167" s="25">
        <f>AVERAGE(Quantitative!B25:'Quantitative'!O25)</f>
        <v>2.25</v>
      </c>
      <c r="D167">
        <v>0</v>
      </c>
      <c r="E167">
        <v>0</v>
      </c>
      <c r="F167">
        <f t="shared" si="26"/>
        <v>2.2540869408369408</v>
      </c>
    </row>
    <row r="168" spans="1:6" x14ac:dyDescent="0.35">
      <c r="A168">
        <v>167</v>
      </c>
      <c r="B168">
        <v>0</v>
      </c>
      <c r="C168" s="25">
        <f>C167</f>
        <v>2.25</v>
      </c>
      <c r="D168">
        <v>0</v>
      </c>
      <c r="E168">
        <v>0</v>
      </c>
      <c r="F168">
        <f t="shared" si="26"/>
        <v>2.2540869408369408</v>
      </c>
    </row>
    <row r="169" spans="1:6" x14ac:dyDescent="0.35">
      <c r="A169">
        <v>168</v>
      </c>
      <c r="B169">
        <v>0</v>
      </c>
      <c r="C169" s="25">
        <f t="shared" ref="C169:C173" si="28">C168</f>
        <v>2.25</v>
      </c>
      <c r="D169">
        <v>0</v>
      </c>
      <c r="E169">
        <v>0</v>
      </c>
      <c r="F169">
        <f t="shared" si="26"/>
        <v>2.2540869408369408</v>
      </c>
    </row>
    <row r="170" spans="1:6" x14ac:dyDescent="0.35">
      <c r="A170">
        <v>169</v>
      </c>
      <c r="B170">
        <v>0</v>
      </c>
      <c r="C170" s="25">
        <f t="shared" si="28"/>
        <v>2.25</v>
      </c>
      <c r="D170">
        <v>0</v>
      </c>
      <c r="E170">
        <v>0</v>
      </c>
      <c r="F170">
        <f t="shared" si="26"/>
        <v>2.2540869408369408</v>
      </c>
    </row>
    <row r="171" spans="1:6" x14ac:dyDescent="0.35">
      <c r="A171">
        <v>170</v>
      </c>
      <c r="B171">
        <v>0</v>
      </c>
      <c r="C171" s="25">
        <f t="shared" si="28"/>
        <v>2.25</v>
      </c>
      <c r="D171">
        <v>0</v>
      </c>
      <c r="E171">
        <v>0</v>
      </c>
      <c r="F171">
        <f t="shared" si="26"/>
        <v>2.2540869408369408</v>
      </c>
    </row>
    <row r="172" spans="1:6" x14ac:dyDescent="0.35">
      <c r="A172">
        <v>171</v>
      </c>
      <c r="B172">
        <v>0</v>
      </c>
      <c r="C172" s="25">
        <f t="shared" si="28"/>
        <v>2.25</v>
      </c>
      <c r="D172">
        <v>0</v>
      </c>
      <c r="E172">
        <v>0</v>
      </c>
      <c r="F172">
        <f t="shared" si="26"/>
        <v>2.2540869408369408</v>
      </c>
    </row>
    <row r="173" spans="1:6" x14ac:dyDescent="0.35">
      <c r="A173">
        <v>172</v>
      </c>
      <c r="B173">
        <v>0</v>
      </c>
      <c r="C173" s="25">
        <f t="shared" si="28"/>
        <v>2.25</v>
      </c>
      <c r="D173">
        <v>0</v>
      </c>
      <c r="E173">
        <v>0</v>
      </c>
      <c r="F173">
        <f t="shared" si="26"/>
        <v>2.2540869408369408</v>
      </c>
    </row>
    <row r="174" spans="1:6" x14ac:dyDescent="0.35">
      <c r="A174">
        <v>173</v>
      </c>
      <c r="B174">
        <v>0</v>
      </c>
      <c r="C174" s="25">
        <f>AVERAGE(Quantitative!B26:'Quantitative'!O26)</f>
        <v>3.2</v>
      </c>
      <c r="D174">
        <v>0</v>
      </c>
      <c r="E174">
        <v>0</v>
      </c>
      <c r="F174">
        <f t="shared" si="26"/>
        <v>2.2540869408369408</v>
      </c>
    </row>
    <row r="175" spans="1:6" x14ac:dyDescent="0.35">
      <c r="A175">
        <v>174</v>
      </c>
      <c r="B175">
        <v>0</v>
      </c>
      <c r="C175" s="25">
        <f>C174</f>
        <v>3.2</v>
      </c>
      <c r="D175">
        <v>0</v>
      </c>
      <c r="E175">
        <v>0</v>
      </c>
      <c r="F175">
        <f t="shared" si="26"/>
        <v>2.2540869408369408</v>
      </c>
    </row>
    <row r="176" spans="1:6" x14ac:dyDescent="0.35">
      <c r="A176">
        <v>175</v>
      </c>
      <c r="B176">
        <v>0</v>
      </c>
      <c r="C176" s="25">
        <f t="shared" ref="C176:C180" si="29">C175</f>
        <v>3.2</v>
      </c>
      <c r="D176">
        <v>0</v>
      </c>
      <c r="E176">
        <v>0</v>
      </c>
      <c r="F176">
        <f t="shared" si="26"/>
        <v>2.2540869408369408</v>
      </c>
    </row>
    <row r="177" spans="1:6" x14ac:dyDescent="0.35">
      <c r="A177">
        <v>176</v>
      </c>
      <c r="B177">
        <v>0</v>
      </c>
      <c r="C177" s="25">
        <f t="shared" si="29"/>
        <v>3.2</v>
      </c>
      <c r="D177">
        <v>0</v>
      </c>
      <c r="E177">
        <v>0</v>
      </c>
      <c r="F177">
        <f t="shared" si="26"/>
        <v>2.2540869408369408</v>
      </c>
    </row>
    <row r="178" spans="1:6" x14ac:dyDescent="0.35">
      <c r="A178">
        <v>177</v>
      </c>
      <c r="B178">
        <v>0</v>
      </c>
      <c r="C178" s="25">
        <f t="shared" si="29"/>
        <v>3.2</v>
      </c>
      <c r="D178">
        <v>0</v>
      </c>
      <c r="E178">
        <v>0</v>
      </c>
      <c r="F178">
        <f t="shared" si="26"/>
        <v>2.2540869408369408</v>
      </c>
    </row>
    <row r="179" spans="1:6" x14ac:dyDescent="0.35">
      <c r="A179">
        <v>178</v>
      </c>
      <c r="B179">
        <v>0</v>
      </c>
      <c r="C179" s="25">
        <f t="shared" si="29"/>
        <v>3.2</v>
      </c>
      <c r="D179">
        <v>0</v>
      </c>
      <c r="E179">
        <v>0</v>
      </c>
      <c r="F179">
        <f t="shared" si="26"/>
        <v>2.2540869408369408</v>
      </c>
    </row>
    <row r="180" spans="1:6" x14ac:dyDescent="0.35">
      <c r="A180">
        <v>179</v>
      </c>
      <c r="B180">
        <v>0</v>
      </c>
      <c r="C180" s="25">
        <f t="shared" si="29"/>
        <v>3.2</v>
      </c>
      <c r="D180">
        <v>0</v>
      </c>
      <c r="E180">
        <v>0</v>
      </c>
      <c r="F180">
        <f>F179</f>
        <v>2.2540869408369408</v>
      </c>
    </row>
    <row r="181" spans="1:6" x14ac:dyDescent="0.35">
      <c r="A181">
        <v>180</v>
      </c>
      <c r="B181">
        <v>0</v>
      </c>
      <c r="C181" s="25">
        <f>AVERAGE(Quantitative!B27:'Quantitative'!O27)</f>
        <v>2.4285714285714284</v>
      </c>
      <c r="D181">
        <v>0</v>
      </c>
      <c r="E181">
        <v>0</v>
      </c>
      <c r="F181">
        <f t="shared" ref="F181:F197" si="30">F180</f>
        <v>2.2540869408369408</v>
      </c>
    </row>
    <row r="182" spans="1:6" x14ac:dyDescent="0.35">
      <c r="A182">
        <v>181</v>
      </c>
      <c r="B182">
        <v>0</v>
      </c>
      <c r="C182" s="25">
        <f>C181</f>
        <v>2.4285714285714284</v>
      </c>
      <c r="D182">
        <v>0</v>
      </c>
      <c r="E182">
        <v>0</v>
      </c>
      <c r="F182">
        <f t="shared" si="30"/>
        <v>2.2540869408369408</v>
      </c>
    </row>
    <row r="183" spans="1:6" x14ac:dyDescent="0.35">
      <c r="A183">
        <v>182</v>
      </c>
      <c r="B183">
        <v>0</v>
      </c>
      <c r="C183" s="25">
        <f t="shared" ref="C183:C187" si="31">C182</f>
        <v>2.4285714285714284</v>
      </c>
      <c r="D183">
        <v>0</v>
      </c>
      <c r="E183">
        <v>0</v>
      </c>
      <c r="F183">
        <f t="shared" si="30"/>
        <v>2.2540869408369408</v>
      </c>
    </row>
    <row r="184" spans="1:6" x14ac:dyDescent="0.35">
      <c r="A184">
        <v>183</v>
      </c>
      <c r="B184">
        <v>0</v>
      </c>
      <c r="C184" s="25">
        <f t="shared" si="31"/>
        <v>2.4285714285714284</v>
      </c>
      <c r="D184">
        <v>0</v>
      </c>
      <c r="E184">
        <v>0</v>
      </c>
      <c r="F184">
        <f t="shared" si="30"/>
        <v>2.2540869408369408</v>
      </c>
    </row>
    <row r="185" spans="1:6" x14ac:dyDescent="0.35">
      <c r="A185">
        <v>184</v>
      </c>
      <c r="B185">
        <v>0</v>
      </c>
      <c r="C185" s="25">
        <f t="shared" si="31"/>
        <v>2.4285714285714284</v>
      </c>
      <c r="D185">
        <v>0</v>
      </c>
      <c r="E185">
        <v>0</v>
      </c>
      <c r="F185">
        <f t="shared" si="30"/>
        <v>2.2540869408369408</v>
      </c>
    </row>
    <row r="186" spans="1:6" x14ac:dyDescent="0.35">
      <c r="A186">
        <v>185</v>
      </c>
      <c r="B186">
        <v>0</v>
      </c>
      <c r="C186" s="25">
        <f t="shared" si="31"/>
        <v>2.4285714285714284</v>
      </c>
      <c r="D186">
        <v>0</v>
      </c>
      <c r="E186">
        <v>0</v>
      </c>
      <c r="F186">
        <f t="shared" si="30"/>
        <v>2.2540869408369408</v>
      </c>
    </row>
    <row r="187" spans="1:6" x14ac:dyDescent="0.35">
      <c r="A187">
        <v>186</v>
      </c>
      <c r="B187">
        <v>0</v>
      </c>
      <c r="C187" s="25">
        <f t="shared" si="31"/>
        <v>2.4285714285714284</v>
      </c>
      <c r="D187">
        <v>0</v>
      </c>
      <c r="E187">
        <v>0</v>
      </c>
      <c r="F187">
        <f t="shared" si="30"/>
        <v>2.2540869408369408</v>
      </c>
    </row>
    <row r="188" spans="1:6" x14ac:dyDescent="0.35">
      <c r="A188">
        <v>187</v>
      </c>
      <c r="B188">
        <v>0</v>
      </c>
      <c r="C188" s="25">
        <f>AVERAGE(Quantitative!B28:'Quantitative'!O28)</f>
        <v>3.3333333333333335</v>
      </c>
      <c r="D188">
        <v>0</v>
      </c>
      <c r="E188">
        <v>0</v>
      </c>
      <c r="F188">
        <f t="shared" si="30"/>
        <v>2.2540869408369408</v>
      </c>
    </row>
    <row r="189" spans="1:6" x14ac:dyDescent="0.35">
      <c r="A189">
        <v>188</v>
      </c>
      <c r="B189">
        <v>0</v>
      </c>
      <c r="C189" s="25">
        <f>C188</f>
        <v>3.3333333333333335</v>
      </c>
      <c r="D189">
        <v>0</v>
      </c>
      <c r="E189">
        <v>0</v>
      </c>
      <c r="F189">
        <f t="shared" si="30"/>
        <v>2.2540869408369408</v>
      </c>
    </row>
    <row r="190" spans="1:6" x14ac:dyDescent="0.35">
      <c r="A190">
        <v>189</v>
      </c>
      <c r="B190">
        <v>0</v>
      </c>
      <c r="C190" s="25">
        <f t="shared" ref="C190:C194" si="32">C189</f>
        <v>3.3333333333333335</v>
      </c>
      <c r="D190">
        <v>0</v>
      </c>
      <c r="E190">
        <v>0</v>
      </c>
      <c r="F190">
        <f t="shared" si="30"/>
        <v>2.2540869408369408</v>
      </c>
    </row>
    <row r="191" spans="1:6" x14ac:dyDescent="0.35">
      <c r="A191">
        <v>190</v>
      </c>
      <c r="B191">
        <v>0</v>
      </c>
      <c r="C191" s="25">
        <f t="shared" si="32"/>
        <v>3.3333333333333335</v>
      </c>
      <c r="D191">
        <v>0</v>
      </c>
      <c r="E191">
        <v>0</v>
      </c>
      <c r="F191">
        <f t="shared" si="30"/>
        <v>2.2540869408369408</v>
      </c>
    </row>
    <row r="192" spans="1:6" x14ac:dyDescent="0.35">
      <c r="A192">
        <v>191</v>
      </c>
      <c r="B192">
        <v>0</v>
      </c>
      <c r="C192" s="25">
        <f t="shared" si="32"/>
        <v>3.3333333333333335</v>
      </c>
      <c r="D192">
        <v>0</v>
      </c>
      <c r="E192">
        <v>0</v>
      </c>
      <c r="F192">
        <f t="shared" si="30"/>
        <v>2.2540869408369408</v>
      </c>
    </row>
    <row r="193" spans="1:6" x14ac:dyDescent="0.35">
      <c r="A193">
        <v>192</v>
      </c>
      <c r="B193">
        <v>0</v>
      </c>
      <c r="C193" s="25">
        <f t="shared" si="32"/>
        <v>3.3333333333333335</v>
      </c>
      <c r="D193">
        <v>0</v>
      </c>
      <c r="E193">
        <v>0</v>
      </c>
      <c r="F193">
        <f t="shared" si="30"/>
        <v>2.2540869408369408</v>
      </c>
    </row>
    <row r="194" spans="1:6" x14ac:dyDescent="0.35">
      <c r="A194">
        <v>193</v>
      </c>
      <c r="B194">
        <v>0</v>
      </c>
      <c r="C194" s="25">
        <f t="shared" si="32"/>
        <v>3.3333333333333335</v>
      </c>
      <c r="D194">
        <v>0</v>
      </c>
      <c r="E194">
        <v>0</v>
      </c>
      <c r="F194">
        <f t="shared" si="30"/>
        <v>2.2540869408369408</v>
      </c>
    </row>
    <row r="195" spans="1:6" x14ac:dyDescent="0.35">
      <c r="A195">
        <v>194</v>
      </c>
      <c r="B195">
        <v>0</v>
      </c>
      <c r="C195" s="25">
        <f>AVERAGE(Quantitative!B29:'Quantitative'!O29)</f>
        <v>2.25</v>
      </c>
      <c r="D195">
        <v>0</v>
      </c>
      <c r="E195">
        <v>0</v>
      </c>
      <c r="F195">
        <f t="shared" si="30"/>
        <v>2.2540869408369408</v>
      </c>
    </row>
    <row r="196" spans="1:6" x14ac:dyDescent="0.35">
      <c r="A196">
        <v>195</v>
      </c>
      <c r="B196">
        <v>0</v>
      </c>
      <c r="C196" s="25">
        <f>C195</f>
        <v>2.25</v>
      </c>
      <c r="D196">
        <v>0</v>
      </c>
      <c r="E196">
        <v>0</v>
      </c>
      <c r="F196">
        <f t="shared" si="30"/>
        <v>2.2540869408369408</v>
      </c>
    </row>
    <row r="197" spans="1:6" x14ac:dyDescent="0.35">
      <c r="A197">
        <v>196</v>
      </c>
      <c r="B197">
        <v>0</v>
      </c>
      <c r="C197" s="25">
        <f t="shared" ref="C197:C201" si="33">C196</f>
        <v>2.25</v>
      </c>
      <c r="D197">
        <v>0</v>
      </c>
      <c r="E197">
        <v>0</v>
      </c>
      <c r="F197">
        <f t="shared" si="30"/>
        <v>2.2540869408369408</v>
      </c>
    </row>
    <row r="198" spans="1:6" x14ac:dyDescent="0.35">
      <c r="A198">
        <v>197</v>
      </c>
      <c r="B198">
        <v>0</v>
      </c>
      <c r="C198" s="25">
        <f t="shared" si="33"/>
        <v>2.25</v>
      </c>
      <c r="D198">
        <v>0</v>
      </c>
      <c r="E198">
        <v>0</v>
      </c>
      <c r="F198">
        <f>F197</f>
        <v>2.2540869408369408</v>
      </c>
    </row>
    <row r="199" spans="1:6" x14ac:dyDescent="0.35">
      <c r="A199">
        <v>198</v>
      </c>
      <c r="B199">
        <v>0</v>
      </c>
      <c r="C199" s="25">
        <f t="shared" si="33"/>
        <v>2.25</v>
      </c>
      <c r="D199">
        <v>0</v>
      </c>
      <c r="E199">
        <v>0</v>
      </c>
      <c r="F199">
        <f t="shared" ref="F199:F217" si="34">F198</f>
        <v>2.2540869408369408</v>
      </c>
    </row>
    <row r="200" spans="1:6" x14ac:dyDescent="0.35">
      <c r="A200">
        <v>199</v>
      </c>
      <c r="B200">
        <v>0</v>
      </c>
      <c r="C200" s="25">
        <f t="shared" si="33"/>
        <v>2.25</v>
      </c>
      <c r="D200">
        <v>0</v>
      </c>
      <c r="E200">
        <v>0</v>
      </c>
      <c r="F200">
        <f t="shared" si="34"/>
        <v>2.2540869408369408</v>
      </c>
    </row>
    <row r="201" spans="1:6" x14ac:dyDescent="0.35">
      <c r="A201">
        <v>200</v>
      </c>
      <c r="B201">
        <v>0</v>
      </c>
      <c r="C201" s="25">
        <f t="shared" si="33"/>
        <v>2.25</v>
      </c>
      <c r="D201">
        <v>0</v>
      </c>
      <c r="E201">
        <v>0</v>
      </c>
      <c r="F201">
        <f t="shared" si="34"/>
        <v>2.2540869408369408</v>
      </c>
    </row>
    <row r="202" spans="1:6" x14ac:dyDescent="0.35">
      <c r="A202">
        <v>201</v>
      </c>
      <c r="B202">
        <v>0</v>
      </c>
      <c r="C202" s="25">
        <f>AVERAGE(Quantitative!B30:'Quantitative'!O30)</f>
        <v>2.2222222222222223</v>
      </c>
      <c r="D202">
        <v>0</v>
      </c>
      <c r="E202">
        <v>0</v>
      </c>
      <c r="F202">
        <f t="shared" si="34"/>
        <v>2.2540869408369408</v>
      </c>
    </row>
    <row r="203" spans="1:6" x14ac:dyDescent="0.35">
      <c r="A203">
        <v>202</v>
      </c>
      <c r="B203">
        <v>0</v>
      </c>
      <c r="C203" s="25">
        <f>C202</f>
        <v>2.2222222222222223</v>
      </c>
      <c r="D203">
        <v>0</v>
      </c>
      <c r="E203">
        <v>0</v>
      </c>
      <c r="F203">
        <f t="shared" si="34"/>
        <v>2.2540869408369408</v>
      </c>
    </row>
    <row r="204" spans="1:6" x14ac:dyDescent="0.35">
      <c r="A204">
        <v>203</v>
      </c>
      <c r="B204">
        <v>0</v>
      </c>
      <c r="C204" s="25">
        <f t="shared" ref="C204:C208" si="35">C203</f>
        <v>2.2222222222222223</v>
      </c>
      <c r="D204">
        <v>0</v>
      </c>
      <c r="E204">
        <v>0</v>
      </c>
      <c r="F204">
        <f t="shared" si="34"/>
        <v>2.2540869408369408</v>
      </c>
    </row>
    <row r="205" spans="1:6" x14ac:dyDescent="0.35">
      <c r="A205">
        <v>204</v>
      </c>
      <c r="B205">
        <v>0</v>
      </c>
      <c r="C205" s="25">
        <f t="shared" si="35"/>
        <v>2.2222222222222223</v>
      </c>
      <c r="D205">
        <v>0</v>
      </c>
      <c r="E205">
        <v>0</v>
      </c>
      <c r="F205">
        <f t="shared" si="34"/>
        <v>2.2540869408369408</v>
      </c>
    </row>
    <row r="206" spans="1:6" x14ac:dyDescent="0.35">
      <c r="A206">
        <v>205</v>
      </c>
      <c r="B206">
        <v>0</v>
      </c>
      <c r="C206" s="25">
        <f t="shared" si="35"/>
        <v>2.2222222222222223</v>
      </c>
      <c r="D206">
        <v>0</v>
      </c>
      <c r="E206">
        <v>0</v>
      </c>
      <c r="F206">
        <f t="shared" si="34"/>
        <v>2.2540869408369408</v>
      </c>
    </row>
    <row r="207" spans="1:6" x14ac:dyDescent="0.35">
      <c r="A207">
        <v>206</v>
      </c>
      <c r="B207">
        <v>0</v>
      </c>
      <c r="C207" s="25">
        <f t="shared" si="35"/>
        <v>2.2222222222222223</v>
      </c>
      <c r="D207">
        <v>0</v>
      </c>
      <c r="E207">
        <v>0</v>
      </c>
      <c r="F207">
        <f t="shared" si="34"/>
        <v>2.2540869408369408</v>
      </c>
    </row>
    <row r="208" spans="1:6" x14ac:dyDescent="0.35">
      <c r="A208">
        <v>207</v>
      </c>
      <c r="B208">
        <v>0</v>
      </c>
      <c r="C208" s="25">
        <f t="shared" si="35"/>
        <v>2.2222222222222223</v>
      </c>
      <c r="D208">
        <v>0</v>
      </c>
      <c r="E208">
        <v>0</v>
      </c>
      <c r="F208">
        <f t="shared" si="34"/>
        <v>2.2540869408369408</v>
      </c>
    </row>
    <row r="209" spans="1:10" x14ac:dyDescent="0.35">
      <c r="A209">
        <v>208</v>
      </c>
      <c r="B209">
        <v>0</v>
      </c>
      <c r="C209" s="25">
        <f>AVERAGE(Quantitative!B31:'Quantitative'!O31)</f>
        <v>1.3</v>
      </c>
      <c r="D209">
        <v>0</v>
      </c>
      <c r="E209">
        <v>0</v>
      </c>
      <c r="F209">
        <f t="shared" si="34"/>
        <v>2.2540869408369408</v>
      </c>
    </row>
    <row r="210" spans="1:10" x14ac:dyDescent="0.35">
      <c r="A210">
        <v>209</v>
      </c>
      <c r="B210">
        <v>0</v>
      </c>
      <c r="C210" s="25">
        <f>C209</f>
        <v>1.3</v>
      </c>
      <c r="D210">
        <v>0</v>
      </c>
      <c r="E210">
        <v>0</v>
      </c>
      <c r="F210">
        <f t="shared" si="34"/>
        <v>2.2540869408369408</v>
      </c>
    </row>
    <row r="211" spans="1:10" x14ac:dyDescent="0.35">
      <c r="A211">
        <v>210</v>
      </c>
      <c r="B211">
        <v>0</v>
      </c>
      <c r="C211" s="25">
        <f t="shared" ref="C211:C215" si="36">C210</f>
        <v>1.3</v>
      </c>
      <c r="D211">
        <v>0</v>
      </c>
      <c r="E211">
        <v>0</v>
      </c>
      <c r="F211">
        <f t="shared" si="34"/>
        <v>2.2540869408369408</v>
      </c>
    </row>
    <row r="212" spans="1:10" x14ac:dyDescent="0.35">
      <c r="A212">
        <v>211</v>
      </c>
      <c r="B212">
        <v>0</v>
      </c>
      <c r="C212" s="25">
        <f t="shared" si="36"/>
        <v>1.3</v>
      </c>
      <c r="D212">
        <v>0</v>
      </c>
      <c r="E212">
        <v>0</v>
      </c>
      <c r="F212">
        <f t="shared" si="34"/>
        <v>2.2540869408369408</v>
      </c>
    </row>
    <row r="213" spans="1:10" x14ac:dyDescent="0.35">
      <c r="A213">
        <v>212</v>
      </c>
      <c r="B213">
        <v>0</v>
      </c>
      <c r="C213" s="25">
        <f t="shared" si="36"/>
        <v>1.3</v>
      </c>
      <c r="D213">
        <v>0</v>
      </c>
      <c r="E213">
        <v>0</v>
      </c>
      <c r="F213">
        <f t="shared" si="34"/>
        <v>2.2540869408369408</v>
      </c>
    </row>
    <row r="214" spans="1:10" x14ac:dyDescent="0.35">
      <c r="A214">
        <v>213</v>
      </c>
      <c r="B214">
        <v>0</v>
      </c>
      <c r="C214" s="25">
        <f t="shared" si="36"/>
        <v>1.3</v>
      </c>
      <c r="D214">
        <v>0</v>
      </c>
      <c r="E214">
        <v>0</v>
      </c>
      <c r="F214">
        <f t="shared" si="34"/>
        <v>2.2540869408369408</v>
      </c>
    </row>
    <row r="215" spans="1:10" x14ac:dyDescent="0.35">
      <c r="A215">
        <v>214</v>
      </c>
      <c r="B215">
        <v>0</v>
      </c>
      <c r="C215" s="25">
        <f t="shared" si="36"/>
        <v>1.3</v>
      </c>
      <c r="D215">
        <v>0</v>
      </c>
      <c r="E215">
        <v>0</v>
      </c>
      <c r="F215">
        <f t="shared" si="34"/>
        <v>2.2540869408369408</v>
      </c>
    </row>
    <row r="216" spans="1:10" x14ac:dyDescent="0.35">
      <c r="A216">
        <v>215</v>
      </c>
      <c r="B216">
        <v>0</v>
      </c>
      <c r="C216" s="32">
        <v>0</v>
      </c>
      <c r="D216">
        <v>0</v>
      </c>
      <c r="E216">
        <v>0</v>
      </c>
      <c r="F216">
        <f t="shared" si="34"/>
        <v>2.2540869408369408</v>
      </c>
    </row>
    <row r="217" spans="1:10" x14ac:dyDescent="0.35">
      <c r="A217">
        <v>216</v>
      </c>
      <c r="B217">
        <v>0</v>
      </c>
      <c r="C217" s="32">
        <v>0</v>
      </c>
      <c r="D217">
        <v>0</v>
      </c>
      <c r="E217">
        <v>0</v>
      </c>
      <c r="F217">
        <f t="shared" si="34"/>
        <v>2.2540869408369408</v>
      </c>
    </row>
    <row r="218" spans="1:10" x14ac:dyDescent="0.35">
      <c r="A218">
        <v>217</v>
      </c>
      <c r="B218">
        <v>0</v>
      </c>
      <c r="C218">
        <v>0</v>
      </c>
      <c r="D218" s="26">
        <f>AVERAGE(Quantitative!B32:'Quantitative'!O32)</f>
        <v>2</v>
      </c>
      <c r="E218">
        <v>0</v>
      </c>
      <c r="F218">
        <f>AVERAGE(D218,D227,D236,D243,D250,D257,D264,AVERAGE(D271,D278),AVERAGE(D286,D293,D300,D307),D315,D322)</f>
        <v>3.2340072805981892</v>
      </c>
    </row>
    <row r="219" spans="1:10" x14ac:dyDescent="0.35">
      <c r="A219">
        <v>218</v>
      </c>
      <c r="B219">
        <v>0</v>
      </c>
      <c r="C219">
        <v>0</v>
      </c>
      <c r="D219" s="26">
        <f>D218</f>
        <v>2</v>
      </c>
      <c r="E219">
        <v>0</v>
      </c>
      <c r="F219">
        <f>F218</f>
        <v>3.2340072805981892</v>
      </c>
      <c r="J219">
        <f>AVERAGE(D271,D278)</f>
        <v>2.7857142857142856</v>
      </c>
    </row>
    <row r="220" spans="1:10" x14ac:dyDescent="0.35">
      <c r="A220">
        <v>219</v>
      </c>
      <c r="B220">
        <v>0</v>
      </c>
      <c r="C220">
        <v>0</v>
      </c>
      <c r="D220" s="26">
        <f t="shared" ref="D220:D225" si="37">D219</f>
        <v>2</v>
      </c>
      <c r="E220">
        <v>0</v>
      </c>
      <c r="F220">
        <f t="shared" ref="F220:F283" si="38">F219</f>
        <v>3.2340072805981892</v>
      </c>
      <c r="J220">
        <f>AVERAGE(D286,D293,D300,D307)</f>
        <v>2.5208333333333335</v>
      </c>
    </row>
    <row r="221" spans="1:10" x14ac:dyDescent="0.35">
      <c r="A221">
        <v>220</v>
      </c>
      <c r="B221">
        <v>0</v>
      </c>
      <c r="C221">
        <v>0</v>
      </c>
      <c r="D221" s="26">
        <f t="shared" si="37"/>
        <v>2</v>
      </c>
      <c r="E221">
        <v>0</v>
      </c>
      <c r="F221">
        <f t="shared" si="38"/>
        <v>3.2340072805981892</v>
      </c>
    </row>
    <row r="222" spans="1:10" x14ac:dyDescent="0.35">
      <c r="A222">
        <v>221</v>
      </c>
      <c r="B222">
        <v>0</v>
      </c>
      <c r="C222">
        <v>0</v>
      </c>
      <c r="D222" s="26">
        <f t="shared" si="37"/>
        <v>2</v>
      </c>
      <c r="E222">
        <v>0</v>
      </c>
      <c r="F222">
        <f t="shared" si="38"/>
        <v>3.2340072805981892</v>
      </c>
    </row>
    <row r="223" spans="1:10" x14ac:dyDescent="0.35">
      <c r="A223">
        <v>222</v>
      </c>
      <c r="B223">
        <v>0</v>
      </c>
      <c r="C223">
        <v>0</v>
      </c>
      <c r="D223" s="26">
        <f t="shared" si="37"/>
        <v>2</v>
      </c>
      <c r="E223">
        <v>0</v>
      </c>
      <c r="F223">
        <f t="shared" si="38"/>
        <v>3.2340072805981892</v>
      </c>
    </row>
    <row r="224" spans="1:10" x14ac:dyDescent="0.35">
      <c r="A224">
        <v>223</v>
      </c>
      <c r="B224">
        <v>0</v>
      </c>
      <c r="C224">
        <v>0</v>
      </c>
      <c r="D224" s="26">
        <f t="shared" si="37"/>
        <v>2</v>
      </c>
      <c r="E224">
        <v>0</v>
      </c>
      <c r="F224">
        <f t="shared" si="38"/>
        <v>3.2340072805981892</v>
      </c>
    </row>
    <row r="225" spans="1:6" x14ac:dyDescent="0.35">
      <c r="A225">
        <v>224</v>
      </c>
      <c r="B225">
        <v>0</v>
      </c>
      <c r="C225">
        <v>0</v>
      </c>
      <c r="D225" s="26">
        <f t="shared" si="37"/>
        <v>2</v>
      </c>
      <c r="E225">
        <v>0</v>
      </c>
      <c r="F225">
        <f t="shared" si="38"/>
        <v>3.2340072805981892</v>
      </c>
    </row>
    <row r="226" spans="1:6" x14ac:dyDescent="0.35">
      <c r="A226">
        <v>225</v>
      </c>
      <c r="B226">
        <v>0</v>
      </c>
      <c r="C226">
        <v>0</v>
      </c>
      <c r="D226" s="32">
        <v>0</v>
      </c>
      <c r="E226">
        <v>0</v>
      </c>
      <c r="F226">
        <f t="shared" si="38"/>
        <v>3.2340072805981892</v>
      </c>
    </row>
    <row r="227" spans="1:6" x14ac:dyDescent="0.35">
      <c r="A227">
        <v>226</v>
      </c>
      <c r="B227">
        <v>0</v>
      </c>
      <c r="C227">
        <v>0</v>
      </c>
      <c r="D227" s="26">
        <f>AVERAGE(Quantitative!B33:'Quantitative'!O33)</f>
        <v>2.1818181818181817</v>
      </c>
      <c r="E227">
        <v>0</v>
      </c>
      <c r="F227">
        <f t="shared" si="38"/>
        <v>3.2340072805981892</v>
      </c>
    </row>
    <row r="228" spans="1:6" x14ac:dyDescent="0.35">
      <c r="A228">
        <v>227</v>
      </c>
      <c r="B228">
        <v>0</v>
      </c>
      <c r="C228">
        <v>0</v>
      </c>
      <c r="D228" s="26">
        <f>D227</f>
        <v>2.1818181818181817</v>
      </c>
      <c r="E228">
        <v>0</v>
      </c>
      <c r="F228">
        <f t="shared" si="38"/>
        <v>3.2340072805981892</v>
      </c>
    </row>
    <row r="229" spans="1:6" x14ac:dyDescent="0.35">
      <c r="A229">
        <v>228</v>
      </c>
      <c r="B229">
        <v>0</v>
      </c>
      <c r="C229">
        <v>0</v>
      </c>
      <c r="D229" s="26">
        <f t="shared" ref="D229:D234" si="39">D228</f>
        <v>2.1818181818181817</v>
      </c>
      <c r="E229">
        <v>0</v>
      </c>
      <c r="F229">
        <f t="shared" si="38"/>
        <v>3.2340072805981892</v>
      </c>
    </row>
    <row r="230" spans="1:6" x14ac:dyDescent="0.35">
      <c r="A230">
        <v>229</v>
      </c>
      <c r="B230">
        <v>0</v>
      </c>
      <c r="C230">
        <v>0</v>
      </c>
      <c r="D230" s="26">
        <f t="shared" si="39"/>
        <v>2.1818181818181817</v>
      </c>
      <c r="E230">
        <v>0</v>
      </c>
      <c r="F230">
        <f t="shared" si="38"/>
        <v>3.2340072805981892</v>
      </c>
    </row>
    <row r="231" spans="1:6" x14ac:dyDescent="0.35">
      <c r="A231">
        <v>230</v>
      </c>
      <c r="B231">
        <v>0</v>
      </c>
      <c r="C231">
        <v>0</v>
      </c>
      <c r="D231" s="26">
        <f t="shared" si="39"/>
        <v>2.1818181818181817</v>
      </c>
      <c r="E231">
        <v>0</v>
      </c>
      <c r="F231">
        <f t="shared" si="38"/>
        <v>3.2340072805981892</v>
      </c>
    </row>
    <row r="232" spans="1:6" x14ac:dyDescent="0.35">
      <c r="A232">
        <v>231</v>
      </c>
      <c r="B232">
        <v>0</v>
      </c>
      <c r="C232">
        <v>0</v>
      </c>
      <c r="D232" s="26">
        <f t="shared" si="39"/>
        <v>2.1818181818181817</v>
      </c>
      <c r="E232">
        <v>0</v>
      </c>
      <c r="F232">
        <f t="shared" si="38"/>
        <v>3.2340072805981892</v>
      </c>
    </row>
    <row r="233" spans="1:6" x14ac:dyDescent="0.35">
      <c r="A233">
        <v>232</v>
      </c>
      <c r="B233">
        <v>0</v>
      </c>
      <c r="C233">
        <v>0</v>
      </c>
      <c r="D233" s="26">
        <f t="shared" si="39"/>
        <v>2.1818181818181817</v>
      </c>
      <c r="E233">
        <v>0</v>
      </c>
      <c r="F233">
        <f t="shared" si="38"/>
        <v>3.2340072805981892</v>
      </c>
    </row>
    <row r="234" spans="1:6" x14ac:dyDescent="0.35">
      <c r="A234">
        <v>233</v>
      </c>
      <c r="B234">
        <v>0</v>
      </c>
      <c r="C234">
        <v>0</v>
      </c>
      <c r="D234" s="26">
        <f t="shared" si="39"/>
        <v>2.1818181818181817</v>
      </c>
      <c r="E234">
        <v>0</v>
      </c>
      <c r="F234">
        <f t="shared" si="38"/>
        <v>3.2340072805981892</v>
      </c>
    </row>
    <row r="235" spans="1:6" x14ac:dyDescent="0.35">
      <c r="A235">
        <v>234</v>
      </c>
      <c r="B235">
        <v>0</v>
      </c>
      <c r="C235">
        <v>0</v>
      </c>
      <c r="D235" s="32">
        <v>0</v>
      </c>
      <c r="E235">
        <v>0</v>
      </c>
      <c r="F235">
        <f t="shared" si="38"/>
        <v>3.2340072805981892</v>
      </c>
    </row>
    <row r="236" spans="1:6" x14ac:dyDescent="0.35">
      <c r="A236">
        <v>235</v>
      </c>
      <c r="B236">
        <v>0</v>
      </c>
      <c r="C236">
        <v>0</v>
      </c>
      <c r="D236" s="26">
        <f>AVERAGE(Quantitative!B34:'Quantitative'!O34)</f>
        <v>5</v>
      </c>
      <c r="E236">
        <v>0</v>
      </c>
      <c r="F236">
        <f t="shared" si="38"/>
        <v>3.2340072805981892</v>
      </c>
    </row>
    <row r="237" spans="1:6" x14ac:dyDescent="0.35">
      <c r="A237">
        <v>236</v>
      </c>
      <c r="B237">
        <v>0</v>
      </c>
      <c r="C237">
        <v>0</v>
      </c>
      <c r="D237" s="26">
        <f>D236</f>
        <v>5</v>
      </c>
      <c r="E237">
        <v>0</v>
      </c>
      <c r="F237">
        <f t="shared" si="38"/>
        <v>3.2340072805981892</v>
      </c>
    </row>
    <row r="238" spans="1:6" x14ac:dyDescent="0.35">
      <c r="A238">
        <v>237</v>
      </c>
      <c r="B238">
        <v>0</v>
      </c>
      <c r="C238">
        <v>0</v>
      </c>
      <c r="D238" s="26">
        <f t="shared" ref="D238:D241" si="40">D237</f>
        <v>5</v>
      </c>
      <c r="E238">
        <v>0</v>
      </c>
      <c r="F238">
        <f t="shared" si="38"/>
        <v>3.2340072805981892</v>
      </c>
    </row>
    <row r="239" spans="1:6" x14ac:dyDescent="0.35">
      <c r="A239">
        <v>238</v>
      </c>
      <c r="B239">
        <v>0</v>
      </c>
      <c r="C239">
        <v>0</v>
      </c>
      <c r="D239" s="26">
        <f t="shared" si="40"/>
        <v>5</v>
      </c>
      <c r="E239">
        <v>0</v>
      </c>
      <c r="F239">
        <f t="shared" si="38"/>
        <v>3.2340072805981892</v>
      </c>
    </row>
    <row r="240" spans="1:6" x14ac:dyDescent="0.35">
      <c r="A240">
        <v>239</v>
      </c>
      <c r="B240">
        <v>0</v>
      </c>
      <c r="C240">
        <v>0</v>
      </c>
      <c r="D240" s="26">
        <f t="shared" si="40"/>
        <v>5</v>
      </c>
      <c r="E240">
        <v>0</v>
      </c>
      <c r="F240">
        <f t="shared" si="38"/>
        <v>3.2340072805981892</v>
      </c>
    </row>
    <row r="241" spans="1:6" x14ac:dyDescent="0.35">
      <c r="A241">
        <v>240</v>
      </c>
      <c r="B241">
        <v>0</v>
      </c>
      <c r="C241">
        <v>0</v>
      </c>
      <c r="D241" s="26">
        <f t="shared" si="40"/>
        <v>5</v>
      </c>
      <c r="E241">
        <v>0</v>
      </c>
      <c r="F241">
        <f t="shared" si="38"/>
        <v>3.2340072805981892</v>
      </c>
    </row>
    <row r="242" spans="1:6" x14ac:dyDescent="0.35">
      <c r="A242">
        <v>241</v>
      </c>
      <c r="B242">
        <v>0</v>
      </c>
      <c r="C242">
        <v>0</v>
      </c>
      <c r="D242" s="32">
        <v>0</v>
      </c>
      <c r="E242">
        <v>0</v>
      </c>
      <c r="F242">
        <f t="shared" si="38"/>
        <v>3.2340072805981892</v>
      </c>
    </row>
    <row r="243" spans="1:6" x14ac:dyDescent="0.35">
      <c r="A243">
        <v>242</v>
      </c>
      <c r="B243">
        <v>0</v>
      </c>
      <c r="C243">
        <v>0</v>
      </c>
      <c r="D243" s="26">
        <f>AVERAGE(Quantitative!B35:'Quantitative'!O35)</f>
        <v>5</v>
      </c>
      <c r="E243">
        <v>0</v>
      </c>
      <c r="F243">
        <f t="shared" si="38"/>
        <v>3.2340072805981892</v>
      </c>
    </row>
    <row r="244" spans="1:6" x14ac:dyDescent="0.35">
      <c r="A244">
        <v>243</v>
      </c>
      <c r="B244">
        <v>0</v>
      </c>
      <c r="C244">
        <v>0</v>
      </c>
      <c r="D244" s="26">
        <f>D243</f>
        <v>5</v>
      </c>
      <c r="E244">
        <v>0</v>
      </c>
      <c r="F244">
        <f t="shared" si="38"/>
        <v>3.2340072805981892</v>
      </c>
    </row>
    <row r="245" spans="1:6" x14ac:dyDescent="0.35">
      <c r="A245">
        <v>244</v>
      </c>
      <c r="B245">
        <v>0</v>
      </c>
      <c r="C245">
        <v>0</v>
      </c>
      <c r="D245" s="26">
        <f t="shared" ref="D245:D248" si="41">D244</f>
        <v>5</v>
      </c>
      <c r="E245">
        <v>0</v>
      </c>
      <c r="F245">
        <f t="shared" si="38"/>
        <v>3.2340072805981892</v>
      </c>
    </row>
    <row r="246" spans="1:6" x14ac:dyDescent="0.35">
      <c r="A246">
        <v>245</v>
      </c>
      <c r="B246">
        <v>0</v>
      </c>
      <c r="C246">
        <v>0</v>
      </c>
      <c r="D246" s="26">
        <f t="shared" si="41"/>
        <v>5</v>
      </c>
      <c r="E246">
        <v>0</v>
      </c>
      <c r="F246">
        <f t="shared" si="38"/>
        <v>3.2340072805981892</v>
      </c>
    </row>
    <row r="247" spans="1:6" x14ac:dyDescent="0.35">
      <c r="A247">
        <v>246</v>
      </c>
      <c r="B247">
        <v>0</v>
      </c>
      <c r="C247">
        <v>0</v>
      </c>
      <c r="D247" s="26">
        <f t="shared" si="41"/>
        <v>5</v>
      </c>
      <c r="E247">
        <v>0</v>
      </c>
      <c r="F247">
        <f t="shared" si="38"/>
        <v>3.2340072805981892</v>
      </c>
    </row>
    <row r="248" spans="1:6" x14ac:dyDescent="0.35">
      <c r="A248">
        <v>247</v>
      </c>
      <c r="B248">
        <v>0</v>
      </c>
      <c r="C248">
        <v>0</v>
      </c>
      <c r="D248" s="26">
        <f t="shared" si="41"/>
        <v>5</v>
      </c>
      <c r="E248">
        <v>0</v>
      </c>
      <c r="F248">
        <f t="shared" si="38"/>
        <v>3.2340072805981892</v>
      </c>
    </row>
    <row r="249" spans="1:6" x14ac:dyDescent="0.35">
      <c r="A249">
        <v>248</v>
      </c>
      <c r="B249">
        <v>0</v>
      </c>
      <c r="C249">
        <v>0</v>
      </c>
      <c r="D249" s="32">
        <v>0</v>
      </c>
      <c r="E249">
        <v>0</v>
      </c>
      <c r="F249">
        <f t="shared" si="38"/>
        <v>3.2340072805981892</v>
      </c>
    </row>
    <row r="250" spans="1:6" x14ac:dyDescent="0.35">
      <c r="A250">
        <v>249</v>
      </c>
      <c r="B250">
        <v>0</v>
      </c>
      <c r="C250">
        <v>0</v>
      </c>
      <c r="D250" s="26">
        <f>AVERAGE(Quantitative!B36:'Quantitative'!O36)</f>
        <v>3</v>
      </c>
      <c r="E250">
        <v>0</v>
      </c>
      <c r="F250">
        <f t="shared" si="38"/>
        <v>3.2340072805981892</v>
      </c>
    </row>
    <row r="251" spans="1:6" x14ac:dyDescent="0.35">
      <c r="A251">
        <v>250</v>
      </c>
      <c r="B251">
        <v>0</v>
      </c>
      <c r="C251">
        <v>0</v>
      </c>
      <c r="D251" s="26">
        <f>D250</f>
        <v>3</v>
      </c>
      <c r="E251">
        <v>0</v>
      </c>
      <c r="F251">
        <f t="shared" si="38"/>
        <v>3.2340072805981892</v>
      </c>
    </row>
    <row r="252" spans="1:6" x14ac:dyDescent="0.35">
      <c r="A252">
        <v>251</v>
      </c>
      <c r="B252">
        <v>0</v>
      </c>
      <c r="C252">
        <v>0</v>
      </c>
      <c r="D252" s="26">
        <f t="shared" ref="D252:D255" si="42">D251</f>
        <v>3</v>
      </c>
      <c r="E252">
        <v>0</v>
      </c>
      <c r="F252">
        <f t="shared" si="38"/>
        <v>3.2340072805981892</v>
      </c>
    </row>
    <row r="253" spans="1:6" x14ac:dyDescent="0.35">
      <c r="A253">
        <v>252</v>
      </c>
      <c r="B253">
        <v>0</v>
      </c>
      <c r="C253">
        <v>0</v>
      </c>
      <c r="D253" s="26">
        <f t="shared" si="42"/>
        <v>3</v>
      </c>
      <c r="E253">
        <v>0</v>
      </c>
      <c r="F253">
        <f t="shared" si="38"/>
        <v>3.2340072805981892</v>
      </c>
    </row>
    <row r="254" spans="1:6" x14ac:dyDescent="0.35">
      <c r="A254">
        <v>253</v>
      </c>
      <c r="B254">
        <v>0</v>
      </c>
      <c r="C254">
        <v>0</v>
      </c>
      <c r="D254" s="26">
        <f t="shared" si="42"/>
        <v>3</v>
      </c>
      <c r="E254">
        <v>0</v>
      </c>
      <c r="F254">
        <f t="shared" si="38"/>
        <v>3.2340072805981892</v>
      </c>
    </row>
    <row r="255" spans="1:6" x14ac:dyDescent="0.35">
      <c r="A255">
        <v>254</v>
      </c>
      <c r="B255">
        <v>0</v>
      </c>
      <c r="C255">
        <v>0</v>
      </c>
      <c r="D255" s="26">
        <f t="shared" si="42"/>
        <v>3</v>
      </c>
      <c r="E255">
        <v>0</v>
      </c>
      <c r="F255">
        <f t="shared" si="38"/>
        <v>3.2340072805981892</v>
      </c>
    </row>
    <row r="256" spans="1:6" x14ac:dyDescent="0.35">
      <c r="A256">
        <v>255</v>
      </c>
      <c r="B256">
        <v>0</v>
      </c>
      <c r="C256">
        <v>0</v>
      </c>
      <c r="D256" s="32">
        <v>0</v>
      </c>
      <c r="E256">
        <v>0</v>
      </c>
      <c r="F256">
        <f t="shared" si="38"/>
        <v>3.2340072805981892</v>
      </c>
    </row>
    <row r="257" spans="1:6" x14ac:dyDescent="0.35">
      <c r="A257">
        <v>256</v>
      </c>
      <c r="B257">
        <v>0</v>
      </c>
      <c r="C257">
        <v>0</v>
      </c>
      <c r="D257" s="26">
        <f>AVERAGE(Quantitative!B37:'Quantitative'!O37)</f>
        <v>4.5</v>
      </c>
      <c r="E257">
        <v>0</v>
      </c>
      <c r="F257">
        <f t="shared" si="38"/>
        <v>3.2340072805981892</v>
      </c>
    </row>
    <row r="258" spans="1:6" x14ac:dyDescent="0.35">
      <c r="A258">
        <v>257</v>
      </c>
      <c r="B258">
        <v>0</v>
      </c>
      <c r="C258">
        <v>0</v>
      </c>
      <c r="D258" s="26">
        <f>D257</f>
        <v>4.5</v>
      </c>
      <c r="E258">
        <v>0</v>
      </c>
      <c r="F258">
        <f t="shared" si="38"/>
        <v>3.2340072805981892</v>
      </c>
    </row>
    <row r="259" spans="1:6" x14ac:dyDescent="0.35">
      <c r="A259">
        <v>258</v>
      </c>
      <c r="B259">
        <v>0</v>
      </c>
      <c r="C259">
        <v>0</v>
      </c>
      <c r="D259" s="26">
        <f t="shared" ref="D259:D262" si="43">D258</f>
        <v>4.5</v>
      </c>
      <c r="E259">
        <v>0</v>
      </c>
      <c r="F259">
        <f t="shared" si="38"/>
        <v>3.2340072805981892</v>
      </c>
    </row>
    <row r="260" spans="1:6" x14ac:dyDescent="0.35">
      <c r="A260">
        <v>259</v>
      </c>
      <c r="B260">
        <v>0</v>
      </c>
      <c r="C260">
        <v>0</v>
      </c>
      <c r="D260" s="26">
        <f t="shared" si="43"/>
        <v>4.5</v>
      </c>
      <c r="E260">
        <v>0</v>
      </c>
      <c r="F260">
        <f t="shared" si="38"/>
        <v>3.2340072805981892</v>
      </c>
    </row>
    <row r="261" spans="1:6" x14ac:dyDescent="0.35">
      <c r="A261">
        <v>260</v>
      </c>
      <c r="B261">
        <v>0</v>
      </c>
      <c r="C261">
        <v>0</v>
      </c>
      <c r="D261" s="26">
        <f t="shared" si="43"/>
        <v>4.5</v>
      </c>
      <c r="E261">
        <v>0</v>
      </c>
      <c r="F261">
        <f t="shared" si="38"/>
        <v>3.2340072805981892</v>
      </c>
    </row>
    <row r="262" spans="1:6" x14ac:dyDescent="0.35">
      <c r="A262">
        <v>261</v>
      </c>
      <c r="B262">
        <v>0</v>
      </c>
      <c r="C262">
        <v>0</v>
      </c>
      <c r="D262" s="26">
        <f t="shared" si="43"/>
        <v>4.5</v>
      </c>
      <c r="E262">
        <v>0</v>
      </c>
      <c r="F262">
        <f t="shared" si="38"/>
        <v>3.2340072805981892</v>
      </c>
    </row>
    <row r="263" spans="1:6" x14ac:dyDescent="0.35">
      <c r="A263">
        <v>262</v>
      </c>
      <c r="B263">
        <v>0</v>
      </c>
      <c r="C263">
        <v>0</v>
      </c>
      <c r="D263" s="32">
        <v>0</v>
      </c>
      <c r="E263">
        <v>0</v>
      </c>
      <c r="F263">
        <f t="shared" si="38"/>
        <v>3.2340072805981892</v>
      </c>
    </row>
    <row r="264" spans="1:6" x14ac:dyDescent="0.35">
      <c r="A264">
        <v>263</v>
      </c>
      <c r="B264">
        <v>0</v>
      </c>
      <c r="C264">
        <v>0</v>
      </c>
      <c r="D264" s="26">
        <f>AVERAGE(Quantitative!B38:'Quantitative'!O38)</f>
        <v>2.5</v>
      </c>
      <c r="E264">
        <v>0</v>
      </c>
      <c r="F264">
        <f t="shared" si="38"/>
        <v>3.2340072805981892</v>
      </c>
    </row>
    <row r="265" spans="1:6" x14ac:dyDescent="0.35">
      <c r="A265">
        <v>264</v>
      </c>
      <c r="B265">
        <v>0</v>
      </c>
      <c r="C265">
        <v>0</v>
      </c>
      <c r="D265" s="26">
        <f>D264</f>
        <v>2.5</v>
      </c>
      <c r="E265">
        <v>0</v>
      </c>
      <c r="F265">
        <f>F264</f>
        <v>3.2340072805981892</v>
      </c>
    </row>
    <row r="266" spans="1:6" x14ac:dyDescent="0.35">
      <c r="A266">
        <v>265</v>
      </c>
      <c r="B266">
        <v>0</v>
      </c>
      <c r="C266">
        <v>0</v>
      </c>
      <c r="D266" s="26">
        <f t="shared" ref="D266:D269" si="44">D265</f>
        <v>2.5</v>
      </c>
      <c r="E266">
        <v>0</v>
      </c>
      <c r="F266">
        <f t="shared" si="38"/>
        <v>3.2340072805981892</v>
      </c>
    </row>
    <row r="267" spans="1:6" x14ac:dyDescent="0.35">
      <c r="A267">
        <v>266</v>
      </c>
      <c r="B267">
        <v>0</v>
      </c>
      <c r="C267">
        <v>0</v>
      </c>
      <c r="D267" s="26">
        <f t="shared" si="44"/>
        <v>2.5</v>
      </c>
      <c r="E267">
        <v>0</v>
      </c>
      <c r="F267">
        <f t="shared" si="38"/>
        <v>3.2340072805981892</v>
      </c>
    </row>
    <row r="268" spans="1:6" x14ac:dyDescent="0.35">
      <c r="A268">
        <v>267</v>
      </c>
      <c r="B268">
        <v>0</v>
      </c>
      <c r="C268">
        <v>0</v>
      </c>
      <c r="D268" s="26">
        <f t="shared" si="44"/>
        <v>2.5</v>
      </c>
      <c r="E268">
        <v>0</v>
      </c>
      <c r="F268">
        <f t="shared" si="38"/>
        <v>3.2340072805981892</v>
      </c>
    </row>
    <row r="269" spans="1:6" x14ac:dyDescent="0.35">
      <c r="A269">
        <v>268</v>
      </c>
      <c r="B269">
        <v>0</v>
      </c>
      <c r="C269">
        <v>0</v>
      </c>
      <c r="D269" s="26">
        <f t="shared" si="44"/>
        <v>2.5</v>
      </c>
      <c r="E269">
        <v>0</v>
      </c>
      <c r="F269">
        <f t="shared" si="38"/>
        <v>3.2340072805981892</v>
      </c>
    </row>
    <row r="270" spans="1:6" x14ac:dyDescent="0.35">
      <c r="A270">
        <v>269</v>
      </c>
      <c r="B270">
        <v>0</v>
      </c>
      <c r="C270">
        <v>0</v>
      </c>
      <c r="D270" s="32">
        <v>0</v>
      </c>
      <c r="E270">
        <v>0</v>
      </c>
      <c r="F270">
        <f t="shared" si="38"/>
        <v>3.2340072805981892</v>
      </c>
    </row>
    <row r="271" spans="1:6" x14ac:dyDescent="0.35">
      <c r="A271">
        <v>270</v>
      </c>
      <c r="B271">
        <v>0</v>
      </c>
      <c r="C271">
        <v>0</v>
      </c>
      <c r="D271" s="26">
        <f>AVERAGE(Quantitative!B39:'Quantitative'!O39)</f>
        <v>3</v>
      </c>
      <c r="E271">
        <v>0</v>
      </c>
      <c r="F271">
        <f t="shared" si="38"/>
        <v>3.2340072805981892</v>
      </c>
    </row>
    <row r="272" spans="1:6" x14ac:dyDescent="0.35">
      <c r="A272">
        <v>271</v>
      </c>
      <c r="B272">
        <v>0</v>
      </c>
      <c r="C272">
        <v>0</v>
      </c>
      <c r="D272" s="26">
        <f>D271</f>
        <v>3</v>
      </c>
      <c r="E272">
        <v>0</v>
      </c>
      <c r="F272">
        <f t="shared" si="38"/>
        <v>3.2340072805981892</v>
      </c>
    </row>
    <row r="273" spans="1:6" x14ac:dyDescent="0.35">
      <c r="A273">
        <v>272</v>
      </c>
      <c r="B273">
        <v>0</v>
      </c>
      <c r="C273">
        <v>0</v>
      </c>
      <c r="D273" s="26">
        <f t="shared" ref="D273:D277" si="45">D272</f>
        <v>3</v>
      </c>
      <c r="E273">
        <v>0</v>
      </c>
      <c r="F273">
        <f t="shared" si="38"/>
        <v>3.2340072805981892</v>
      </c>
    </row>
    <row r="274" spans="1:6" x14ac:dyDescent="0.35">
      <c r="A274">
        <v>273</v>
      </c>
      <c r="B274">
        <v>0</v>
      </c>
      <c r="C274">
        <v>0</v>
      </c>
      <c r="D274" s="26">
        <f t="shared" si="45"/>
        <v>3</v>
      </c>
      <c r="E274">
        <v>0</v>
      </c>
      <c r="F274">
        <f t="shared" si="38"/>
        <v>3.2340072805981892</v>
      </c>
    </row>
    <row r="275" spans="1:6" x14ac:dyDescent="0.35">
      <c r="A275">
        <v>274</v>
      </c>
      <c r="B275">
        <v>0</v>
      </c>
      <c r="C275">
        <v>0</v>
      </c>
      <c r="D275" s="26">
        <f t="shared" si="45"/>
        <v>3</v>
      </c>
      <c r="E275">
        <v>0</v>
      </c>
      <c r="F275">
        <f t="shared" si="38"/>
        <v>3.2340072805981892</v>
      </c>
    </row>
    <row r="276" spans="1:6" x14ac:dyDescent="0.35">
      <c r="A276">
        <v>275</v>
      </c>
      <c r="B276">
        <v>0</v>
      </c>
      <c r="C276">
        <v>0</v>
      </c>
      <c r="D276" s="26">
        <f t="shared" si="45"/>
        <v>3</v>
      </c>
      <c r="E276">
        <v>0</v>
      </c>
      <c r="F276">
        <f t="shared" si="38"/>
        <v>3.2340072805981892</v>
      </c>
    </row>
    <row r="277" spans="1:6" x14ac:dyDescent="0.35">
      <c r="A277">
        <v>276</v>
      </c>
      <c r="B277">
        <v>0</v>
      </c>
      <c r="C277">
        <v>0</v>
      </c>
      <c r="D277" s="26">
        <f t="shared" si="45"/>
        <v>3</v>
      </c>
      <c r="E277">
        <v>0</v>
      </c>
      <c r="F277">
        <f t="shared" si="38"/>
        <v>3.2340072805981892</v>
      </c>
    </row>
    <row r="278" spans="1:6" x14ac:dyDescent="0.35">
      <c r="A278">
        <v>277</v>
      </c>
      <c r="B278">
        <v>0</v>
      </c>
      <c r="C278">
        <v>0</v>
      </c>
      <c r="D278" s="26">
        <f>AVERAGE(Quantitative!B40:'Quantitative'!O40)</f>
        <v>2.5714285714285716</v>
      </c>
      <c r="E278">
        <v>0</v>
      </c>
      <c r="F278">
        <f t="shared" si="38"/>
        <v>3.2340072805981892</v>
      </c>
    </row>
    <row r="279" spans="1:6" x14ac:dyDescent="0.35">
      <c r="A279">
        <v>278</v>
      </c>
      <c r="B279">
        <v>0</v>
      </c>
      <c r="C279">
        <v>0</v>
      </c>
      <c r="D279" s="26">
        <f>D278</f>
        <v>2.5714285714285716</v>
      </c>
      <c r="E279">
        <v>0</v>
      </c>
      <c r="F279">
        <f t="shared" si="38"/>
        <v>3.2340072805981892</v>
      </c>
    </row>
    <row r="280" spans="1:6" x14ac:dyDescent="0.35">
      <c r="A280">
        <v>279</v>
      </c>
      <c r="B280">
        <v>0</v>
      </c>
      <c r="C280">
        <v>0</v>
      </c>
      <c r="D280" s="26">
        <f t="shared" ref="D280:D284" si="46">D279</f>
        <v>2.5714285714285716</v>
      </c>
      <c r="E280">
        <v>0</v>
      </c>
      <c r="F280">
        <f t="shared" si="38"/>
        <v>3.2340072805981892</v>
      </c>
    </row>
    <row r="281" spans="1:6" x14ac:dyDescent="0.35">
      <c r="A281">
        <v>280</v>
      </c>
      <c r="B281">
        <v>0</v>
      </c>
      <c r="C281">
        <v>0</v>
      </c>
      <c r="D281" s="26">
        <f t="shared" si="46"/>
        <v>2.5714285714285716</v>
      </c>
      <c r="E281">
        <v>0</v>
      </c>
      <c r="F281">
        <f t="shared" si="38"/>
        <v>3.2340072805981892</v>
      </c>
    </row>
    <row r="282" spans="1:6" x14ac:dyDescent="0.35">
      <c r="A282">
        <v>281</v>
      </c>
      <c r="B282">
        <v>0</v>
      </c>
      <c r="C282">
        <v>0</v>
      </c>
      <c r="D282" s="26">
        <f t="shared" si="46"/>
        <v>2.5714285714285716</v>
      </c>
      <c r="E282">
        <v>0</v>
      </c>
      <c r="F282">
        <f t="shared" si="38"/>
        <v>3.2340072805981892</v>
      </c>
    </row>
    <row r="283" spans="1:6" x14ac:dyDescent="0.35">
      <c r="A283">
        <v>282</v>
      </c>
      <c r="B283">
        <v>0</v>
      </c>
      <c r="C283">
        <v>0</v>
      </c>
      <c r="D283" s="26">
        <f t="shared" si="46"/>
        <v>2.5714285714285716</v>
      </c>
      <c r="E283">
        <v>0</v>
      </c>
      <c r="F283">
        <f t="shared" si="38"/>
        <v>3.2340072805981892</v>
      </c>
    </row>
    <row r="284" spans="1:6" x14ac:dyDescent="0.35">
      <c r="A284">
        <v>283</v>
      </c>
      <c r="B284">
        <v>0</v>
      </c>
      <c r="C284">
        <v>0</v>
      </c>
      <c r="D284" s="26">
        <f t="shared" si="46"/>
        <v>2.5714285714285716</v>
      </c>
      <c r="E284">
        <v>0</v>
      </c>
      <c r="F284">
        <f t="shared" ref="F284:F287" si="47">F283</f>
        <v>3.2340072805981892</v>
      </c>
    </row>
    <row r="285" spans="1:6" x14ac:dyDescent="0.35">
      <c r="A285">
        <v>284</v>
      </c>
      <c r="B285">
        <v>0</v>
      </c>
      <c r="C285">
        <v>0</v>
      </c>
      <c r="D285" s="32">
        <v>0</v>
      </c>
      <c r="E285">
        <v>0</v>
      </c>
      <c r="F285">
        <f t="shared" si="47"/>
        <v>3.2340072805981892</v>
      </c>
    </row>
    <row r="286" spans="1:6" x14ac:dyDescent="0.35">
      <c r="A286">
        <v>285</v>
      </c>
      <c r="B286">
        <v>0</v>
      </c>
      <c r="C286">
        <v>0</v>
      </c>
      <c r="D286" s="26">
        <f>AVERAGE(Quantitative!B41:'Quantitative'!O41)</f>
        <v>2.3333333333333335</v>
      </c>
      <c r="E286">
        <v>0</v>
      </c>
      <c r="F286">
        <f t="shared" si="47"/>
        <v>3.2340072805981892</v>
      </c>
    </row>
    <row r="287" spans="1:6" x14ac:dyDescent="0.35">
      <c r="A287">
        <v>286</v>
      </c>
      <c r="B287">
        <v>0</v>
      </c>
      <c r="C287">
        <v>0</v>
      </c>
      <c r="D287" s="26">
        <f>D286</f>
        <v>2.3333333333333335</v>
      </c>
      <c r="E287">
        <v>0</v>
      </c>
      <c r="F287">
        <f t="shared" si="47"/>
        <v>3.2340072805981892</v>
      </c>
    </row>
    <row r="288" spans="1:6" x14ac:dyDescent="0.35">
      <c r="A288">
        <v>287</v>
      </c>
      <c r="B288">
        <v>0</v>
      </c>
      <c r="C288">
        <v>0</v>
      </c>
      <c r="D288" s="26">
        <f t="shared" ref="D288:D289" si="48">D287</f>
        <v>2.3333333333333335</v>
      </c>
      <c r="E288">
        <v>0</v>
      </c>
      <c r="F288">
        <f>F287</f>
        <v>3.2340072805981892</v>
      </c>
    </row>
    <row r="289" spans="1:6" x14ac:dyDescent="0.35">
      <c r="A289">
        <v>288</v>
      </c>
      <c r="B289">
        <v>0</v>
      </c>
      <c r="C289">
        <v>0</v>
      </c>
      <c r="D289" s="26">
        <f t="shared" si="48"/>
        <v>2.3333333333333335</v>
      </c>
      <c r="E289">
        <v>0</v>
      </c>
      <c r="F289">
        <f t="shared" ref="F289:F312" si="49">F288</f>
        <v>3.2340072805981892</v>
      </c>
    </row>
    <row r="290" spans="1:6" x14ac:dyDescent="0.35">
      <c r="A290">
        <v>289</v>
      </c>
      <c r="B290">
        <v>0</v>
      </c>
      <c r="C290">
        <v>0</v>
      </c>
      <c r="D290" s="26">
        <f>D289</f>
        <v>2.3333333333333335</v>
      </c>
      <c r="E290">
        <v>0</v>
      </c>
      <c r="F290">
        <f t="shared" si="49"/>
        <v>3.2340072805981892</v>
      </c>
    </row>
    <row r="291" spans="1:6" x14ac:dyDescent="0.35">
      <c r="A291">
        <v>290</v>
      </c>
      <c r="B291">
        <v>0</v>
      </c>
      <c r="C291">
        <v>0</v>
      </c>
      <c r="D291" s="26">
        <f t="shared" ref="D291:D292" si="50">D290</f>
        <v>2.3333333333333335</v>
      </c>
      <c r="E291">
        <v>0</v>
      </c>
      <c r="F291">
        <f t="shared" si="49"/>
        <v>3.2340072805981892</v>
      </c>
    </row>
    <row r="292" spans="1:6" x14ac:dyDescent="0.35">
      <c r="A292">
        <v>291</v>
      </c>
      <c r="B292">
        <v>0</v>
      </c>
      <c r="C292">
        <v>0</v>
      </c>
      <c r="D292" s="26">
        <f t="shared" si="50"/>
        <v>2.3333333333333335</v>
      </c>
      <c r="E292">
        <v>0</v>
      </c>
      <c r="F292">
        <f t="shared" si="49"/>
        <v>3.2340072805981892</v>
      </c>
    </row>
    <row r="293" spans="1:6" x14ac:dyDescent="0.35">
      <c r="A293">
        <v>292</v>
      </c>
      <c r="B293">
        <v>0</v>
      </c>
      <c r="C293">
        <v>0</v>
      </c>
      <c r="D293" s="26">
        <f>AVERAGE(Quantitative!B42:'Quantitative'!O42)</f>
        <v>2.5</v>
      </c>
      <c r="E293">
        <v>0</v>
      </c>
      <c r="F293">
        <f t="shared" si="49"/>
        <v>3.2340072805981892</v>
      </c>
    </row>
    <row r="294" spans="1:6" x14ac:dyDescent="0.35">
      <c r="A294">
        <v>293</v>
      </c>
      <c r="B294">
        <v>0</v>
      </c>
      <c r="C294">
        <v>0</v>
      </c>
      <c r="D294" s="26">
        <f t="shared" ref="D294:D295" si="51">D293</f>
        <v>2.5</v>
      </c>
      <c r="E294">
        <v>0</v>
      </c>
      <c r="F294">
        <f t="shared" si="49"/>
        <v>3.2340072805981892</v>
      </c>
    </row>
    <row r="295" spans="1:6" x14ac:dyDescent="0.35">
      <c r="A295">
        <v>294</v>
      </c>
      <c r="B295">
        <v>0</v>
      </c>
      <c r="C295">
        <v>0</v>
      </c>
      <c r="D295" s="26">
        <f t="shared" si="51"/>
        <v>2.5</v>
      </c>
      <c r="E295">
        <v>0</v>
      </c>
      <c r="F295">
        <f t="shared" si="49"/>
        <v>3.2340072805981892</v>
      </c>
    </row>
    <row r="296" spans="1:6" x14ac:dyDescent="0.35">
      <c r="A296">
        <v>295</v>
      </c>
      <c r="B296">
        <v>0</v>
      </c>
      <c r="C296">
        <v>0</v>
      </c>
      <c r="D296" s="26">
        <f>D295</f>
        <v>2.5</v>
      </c>
      <c r="E296">
        <v>0</v>
      </c>
      <c r="F296">
        <f t="shared" si="49"/>
        <v>3.2340072805981892</v>
      </c>
    </row>
    <row r="297" spans="1:6" x14ac:dyDescent="0.35">
      <c r="A297">
        <v>296</v>
      </c>
      <c r="B297">
        <v>0</v>
      </c>
      <c r="C297">
        <v>0</v>
      </c>
      <c r="D297" s="26">
        <f t="shared" ref="D297:D299" si="52">D296</f>
        <v>2.5</v>
      </c>
      <c r="E297">
        <v>0</v>
      </c>
      <c r="F297">
        <f t="shared" si="49"/>
        <v>3.2340072805981892</v>
      </c>
    </row>
    <row r="298" spans="1:6" x14ac:dyDescent="0.35">
      <c r="A298">
        <v>297</v>
      </c>
      <c r="B298">
        <v>0</v>
      </c>
      <c r="C298">
        <v>0</v>
      </c>
      <c r="D298" s="26">
        <f t="shared" si="52"/>
        <v>2.5</v>
      </c>
      <c r="E298">
        <v>0</v>
      </c>
      <c r="F298">
        <f t="shared" si="49"/>
        <v>3.2340072805981892</v>
      </c>
    </row>
    <row r="299" spans="1:6" x14ac:dyDescent="0.35">
      <c r="A299">
        <v>298</v>
      </c>
      <c r="B299">
        <v>0</v>
      </c>
      <c r="C299">
        <v>0</v>
      </c>
      <c r="D299" s="26">
        <f t="shared" si="52"/>
        <v>2.5</v>
      </c>
      <c r="E299">
        <v>0</v>
      </c>
      <c r="F299">
        <f t="shared" si="49"/>
        <v>3.2340072805981892</v>
      </c>
    </row>
    <row r="300" spans="1:6" x14ac:dyDescent="0.35">
      <c r="A300">
        <v>299</v>
      </c>
      <c r="B300">
        <v>0</v>
      </c>
      <c r="C300">
        <v>0</v>
      </c>
      <c r="D300" s="26">
        <f>AVERAGE(Quantitative!B43:'Quantitative'!O43)</f>
        <v>3.375</v>
      </c>
      <c r="E300">
        <v>0</v>
      </c>
      <c r="F300">
        <f t="shared" si="49"/>
        <v>3.2340072805981892</v>
      </c>
    </row>
    <row r="301" spans="1:6" x14ac:dyDescent="0.35">
      <c r="A301">
        <v>300</v>
      </c>
      <c r="B301">
        <v>0</v>
      </c>
      <c r="C301">
        <v>0</v>
      </c>
      <c r="D301" s="26">
        <f t="shared" ref="D301:D306" si="53">D300</f>
        <v>3.375</v>
      </c>
      <c r="E301">
        <v>0</v>
      </c>
      <c r="F301">
        <f t="shared" si="49"/>
        <v>3.2340072805981892</v>
      </c>
    </row>
    <row r="302" spans="1:6" x14ac:dyDescent="0.35">
      <c r="A302">
        <v>301</v>
      </c>
      <c r="B302">
        <v>0</v>
      </c>
      <c r="C302">
        <v>0</v>
      </c>
      <c r="D302" s="26">
        <f t="shared" si="53"/>
        <v>3.375</v>
      </c>
      <c r="E302">
        <v>0</v>
      </c>
      <c r="F302">
        <f t="shared" si="49"/>
        <v>3.2340072805981892</v>
      </c>
    </row>
    <row r="303" spans="1:6" x14ac:dyDescent="0.35">
      <c r="A303">
        <v>302</v>
      </c>
      <c r="B303">
        <v>0</v>
      </c>
      <c r="C303">
        <v>0</v>
      </c>
      <c r="D303" s="26">
        <f t="shared" si="53"/>
        <v>3.375</v>
      </c>
      <c r="E303">
        <v>0</v>
      </c>
      <c r="F303">
        <f t="shared" si="49"/>
        <v>3.2340072805981892</v>
      </c>
    </row>
    <row r="304" spans="1:6" x14ac:dyDescent="0.35">
      <c r="A304">
        <v>303</v>
      </c>
      <c r="B304">
        <v>0</v>
      </c>
      <c r="C304">
        <v>0</v>
      </c>
      <c r="D304" s="26">
        <f t="shared" si="53"/>
        <v>3.375</v>
      </c>
      <c r="E304">
        <v>0</v>
      </c>
      <c r="F304">
        <f t="shared" si="49"/>
        <v>3.2340072805981892</v>
      </c>
    </row>
    <row r="305" spans="1:6" x14ac:dyDescent="0.35">
      <c r="A305">
        <v>304</v>
      </c>
      <c r="B305">
        <v>0</v>
      </c>
      <c r="C305">
        <v>0</v>
      </c>
      <c r="D305" s="26">
        <f t="shared" si="53"/>
        <v>3.375</v>
      </c>
      <c r="E305">
        <v>0</v>
      </c>
      <c r="F305">
        <f t="shared" si="49"/>
        <v>3.2340072805981892</v>
      </c>
    </row>
    <row r="306" spans="1:6" x14ac:dyDescent="0.35">
      <c r="A306">
        <v>305</v>
      </c>
      <c r="B306">
        <v>0</v>
      </c>
      <c r="C306">
        <v>0</v>
      </c>
      <c r="D306" s="26">
        <f t="shared" si="53"/>
        <v>3.375</v>
      </c>
      <c r="E306">
        <v>0</v>
      </c>
      <c r="F306">
        <f t="shared" si="49"/>
        <v>3.2340072805981892</v>
      </c>
    </row>
    <row r="307" spans="1:6" x14ac:dyDescent="0.35">
      <c r="A307">
        <v>306</v>
      </c>
      <c r="B307">
        <v>0</v>
      </c>
      <c r="C307">
        <v>0</v>
      </c>
      <c r="D307" s="26">
        <f>AVERAGE(Quantitative!B44:'Quantitative'!O44)</f>
        <v>1.875</v>
      </c>
      <c r="E307">
        <v>0</v>
      </c>
      <c r="F307">
        <f t="shared" si="49"/>
        <v>3.2340072805981892</v>
      </c>
    </row>
    <row r="308" spans="1:6" x14ac:dyDescent="0.35">
      <c r="A308">
        <v>307</v>
      </c>
      <c r="B308">
        <v>0</v>
      </c>
      <c r="C308">
        <v>0</v>
      </c>
      <c r="D308" s="26">
        <f>D307</f>
        <v>1.875</v>
      </c>
      <c r="E308">
        <v>0</v>
      </c>
      <c r="F308">
        <f t="shared" si="49"/>
        <v>3.2340072805981892</v>
      </c>
    </row>
    <row r="309" spans="1:6" x14ac:dyDescent="0.35">
      <c r="A309">
        <v>308</v>
      </c>
      <c r="B309">
        <v>0</v>
      </c>
      <c r="C309">
        <v>0</v>
      </c>
      <c r="D309" s="26">
        <f>D308</f>
        <v>1.875</v>
      </c>
      <c r="E309">
        <v>0</v>
      </c>
      <c r="F309">
        <f t="shared" si="49"/>
        <v>3.2340072805981892</v>
      </c>
    </row>
    <row r="310" spans="1:6" x14ac:dyDescent="0.35">
      <c r="A310">
        <v>309</v>
      </c>
      <c r="B310">
        <v>0</v>
      </c>
      <c r="C310">
        <v>0</v>
      </c>
      <c r="D310" s="26">
        <f t="shared" ref="D310:D313" si="54">D309</f>
        <v>1.875</v>
      </c>
      <c r="E310">
        <v>0</v>
      </c>
      <c r="F310">
        <f t="shared" si="49"/>
        <v>3.2340072805981892</v>
      </c>
    </row>
    <row r="311" spans="1:6" x14ac:dyDescent="0.35">
      <c r="A311">
        <v>310</v>
      </c>
      <c r="B311">
        <v>0</v>
      </c>
      <c r="C311">
        <v>0</v>
      </c>
      <c r="D311" s="26">
        <f t="shared" si="54"/>
        <v>1.875</v>
      </c>
      <c r="E311">
        <v>0</v>
      </c>
      <c r="F311">
        <f t="shared" si="49"/>
        <v>3.2340072805981892</v>
      </c>
    </row>
    <row r="312" spans="1:6" x14ac:dyDescent="0.35">
      <c r="A312">
        <v>311</v>
      </c>
      <c r="B312">
        <v>0</v>
      </c>
      <c r="C312">
        <v>0</v>
      </c>
      <c r="D312" s="26">
        <f t="shared" si="54"/>
        <v>1.875</v>
      </c>
      <c r="E312">
        <v>0</v>
      </c>
      <c r="F312">
        <f t="shared" si="49"/>
        <v>3.2340072805981892</v>
      </c>
    </row>
    <row r="313" spans="1:6" x14ac:dyDescent="0.35">
      <c r="A313">
        <v>312</v>
      </c>
      <c r="B313">
        <v>0</v>
      </c>
      <c r="C313">
        <v>0</v>
      </c>
      <c r="D313" s="26">
        <f t="shared" si="54"/>
        <v>1.875</v>
      </c>
      <c r="E313">
        <v>0</v>
      </c>
      <c r="F313">
        <f>F312</f>
        <v>3.2340072805981892</v>
      </c>
    </row>
    <row r="314" spans="1:6" x14ac:dyDescent="0.35">
      <c r="A314">
        <v>313</v>
      </c>
      <c r="B314">
        <v>0</v>
      </c>
      <c r="C314">
        <v>0</v>
      </c>
      <c r="D314" s="32">
        <v>0</v>
      </c>
      <c r="E314">
        <v>0</v>
      </c>
      <c r="F314">
        <f t="shared" ref="F314:F329" si="55">F313</f>
        <v>3.2340072805981892</v>
      </c>
    </row>
    <row r="315" spans="1:6" x14ac:dyDescent="0.35">
      <c r="A315">
        <v>314</v>
      </c>
      <c r="B315">
        <v>0</v>
      </c>
      <c r="C315">
        <v>0</v>
      </c>
      <c r="D315" s="26">
        <f>AVERAGE(Quantitative!B45:'Quantitative'!O45)</f>
        <v>2.8</v>
      </c>
      <c r="E315">
        <v>0</v>
      </c>
      <c r="F315">
        <f t="shared" si="55"/>
        <v>3.2340072805981892</v>
      </c>
    </row>
    <row r="316" spans="1:6" x14ac:dyDescent="0.35">
      <c r="A316">
        <v>315</v>
      </c>
      <c r="B316">
        <v>0</v>
      </c>
      <c r="C316">
        <v>0</v>
      </c>
      <c r="D316" s="26">
        <f>D315</f>
        <v>2.8</v>
      </c>
      <c r="E316">
        <v>0</v>
      </c>
      <c r="F316">
        <f t="shared" si="55"/>
        <v>3.2340072805981892</v>
      </c>
    </row>
    <row r="317" spans="1:6" x14ac:dyDescent="0.35">
      <c r="A317">
        <v>316</v>
      </c>
      <c r="B317">
        <v>0</v>
      </c>
      <c r="C317">
        <v>0</v>
      </c>
      <c r="D317" s="26">
        <f t="shared" ref="D317:D320" si="56">D316</f>
        <v>2.8</v>
      </c>
      <c r="E317">
        <v>0</v>
      </c>
      <c r="F317">
        <f t="shared" si="55"/>
        <v>3.2340072805981892</v>
      </c>
    </row>
    <row r="318" spans="1:6" x14ac:dyDescent="0.35">
      <c r="A318">
        <v>317</v>
      </c>
      <c r="B318">
        <v>0</v>
      </c>
      <c r="C318">
        <v>0</v>
      </c>
      <c r="D318" s="26">
        <f t="shared" si="56"/>
        <v>2.8</v>
      </c>
      <c r="E318">
        <v>0</v>
      </c>
      <c r="F318">
        <f t="shared" si="55"/>
        <v>3.2340072805981892</v>
      </c>
    </row>
    <row r="319" spans="1:6" x14ac:dyDescent="0.35">
      <c r="A319">
        <v>318</v>
      </c>
      <c r="B319">
        <v>0</v>
      </c>
      <c r="C319">
        <v>0</v>
      </c>
      <c r="D319" s="26">
        <f t="shared" si="56"/>
        <v>2.8</v>
      </c>
      <c r="E319">
        <v>0</v>
      </c>
      <c r="F319">
        <f t="shared" si="55"/>
        <v>3.2340072805981892</v>
      </c>
    </row>
    <row r="320" spans="1:6" x14ac:dyDescent="0.35">
      <c r="A320">
        <v>319</v>
      </c>
      <c r="B320">
        <v>0</v>
      </c>
      <c r="C320">
        <v>0</v>
      </c>
      <c r="D320" s="26">
        <f t="shared" si="56"/>
        <v>2.8</v>
      </c>
      <c r="E320">
        <v>0</v>
      </c>
      <c r="F320">
        <f t="shared" si="55"/>
        <v>3.2340072805981892</v>
      </c>
    </row>
    <row r="321" spans="1:6" x14ac:dyDescent="0.35">
      <c r="A321">
        <v>320</v>
      </c>
      <c r="B321">
        <v>0</v>
      </c>
      <c r="C321">
        <v>0</v>
      </c>
      <c r="D321" s="32">
        <v>0</v>
      </c>
      <c r="E321">
        <v>0</v>
      </c>
      <c r="F321">
        <f t="shared" si="55"/>
        <v>3.2340072805981892</v>
      </c>
    </row>
    <row r="322" spans="1:6" x14ac:dyDescent="0.35">
      <c r="A322">
        <v>321</v>
      </c>
      <c r="B322">
        <v>0</v>
      </c>
      <c r="C322">
        <v>0</v>
      </c>
      <c r="D322" s="26">
        <f>AVERAGE(Quantitative!B46:'Quantitative'!O46)</f>
        <v>3.2857142857142856</v>
      </c>
      <c r="E322">
        <v>0</v>
      </c>
      <c r="F322">
        <f t="shared" si="55"/>
        <v>3.2340072805981892</v>
      </c>
    </row>
    <row r="323" spans="1:6" x14ac:dyDescent="0.35">
      <c r="A323">
        <v>322</v>
      </c>
      <c r="B323">
        <v>0</v>
      </c>
      <c r="C323">
        <v>0</v>
      </c>
      <c r="D323" s="26">
        <f>D322</f>
        <v>3.2857142857142856</v>
      </c>
      <c r="E323">
        <v>0</v>
      </c>
      <c r="F323">
        <f t="shared" si="55"/>
        <v>3.2340072805981892</v>
      </c>
    </row>
    <row r="324" spans="1:6" x14ac:dyDescent="0.35">
      <c r="A324">
        <v>323</v>
      </c>
      <c r="B324">
        <v>0</v>
      </c>
      <c r="C324">
        <v>0</v>
      </c>
      <c r="D324" s="26">
        <f t="shared" ref="D324:D327" si="57">D323</f>
        <v>3.2857142857142856</v>
      </c>
      <c r="E324">
        <v>0</v>
      </c>
      <c r="F324">
        <f t="shared" si="55"/>
        <v>3.2340072805981892</v>
      </c>
    </row>
    <row r="325" spans="1:6" x14ac:dyDescent="0.35">
      <c r="A325">
        <v>324</v>
      </c>
      <c r="B325">
        <v>0</v>
      </c>
      <c r="C325">
        <v>0</v>
      </c>
      <c r="D325" s="26">
        <f t="shared" si="57"/>
        <v>3.2857142857142856</v>
      </c>
      <c r="E325">
        <v>0</v>
      </c>
      <c r="F325">
        <f t="shared" si="55"/>
        <v>3.2340072805981892</v>
      </c>
    </row>
    <row r="326" spans="1:6" x14ac:dyDescent="0.35">
      <c r="A326">
        <v>325</v>
      </c>
      <c r="B326">
        <v>0</v>
      </c>
      <c r="C326">
        <v>0</v>
      </c>
      <c r="D326" s="26">
        <f t="shared" si="57"/>
        <v>3.2857142857142856</v>
      </c>
      <c r="E326">
        <v>0</v>
      </c>
      <c r="F326">
        <f t="shared" si="55"/>
        <v>3.2340072805981892</v>
      </c>
    </row>
    <row r="327" spans="1:6" x14ac:dyDescent="0.35">
      <c r="A327">
        <v>326</v>
      </c>
      <c r="B327">
        <v>0</v>
      </c>
      <c r="C327">
        <v>0</v>
      </c>
      <c r="D327" s="26">
        <f t="shared" si="57"/>
        <v>3.2857142857142856</v>
      </c>
      <c r="E327">
        <v>0</v>
      </c>
      <c r="F327">
        <f t="shared" si="55"/>
        <v>3.2340072805981892</v>
      </c>
    </row>
    <row r="328" spans="1:6" x14ac:dyDescent="0.35">
      <c r="A328">
        <v>327</v>
      </c>
      <c r="B328">
        <v>0</v>
      </c>
      <c r="C328">
        <v>0</v>
      </c>
      <c r="D328" s="32">
        <v>0</v>
      </c>
      <c r="E328">
        <v>0</v>
      </c>
      <c r="F328">
        <f t="shared" si="55"/>
        <v>3.2340072805981892</v>
      </c>
    </row>
    <row r="329" spans="1:6" x14ac:dyDescent="0.35">
      <c r="A329">
        <v>328</v>
      </c>
      <c r="B329">
        <v>0</v>
      </c>
      <c r="C329">
        <v>0</v>
      </c>
      <c r="D329" s="32">
        <v>0</v>
      </c>
      <c r="E329">
        <v>0</v>
      </c>
      <c r="F329">
        <f t="shared" si="55"/>
        <v>3.2340072805981892</v>
      </c>
    </row>
    <row r="330" spans="1:6" x14ac:dyDescent="0.35">
      <c r="A330">
        <v>329</v>
      </c>
      <c r="B330">
        <v>0</v>
      </c>
      <c r="C330">
        <v>0</v>
      </c>
      <c r="D330">
        <v>0</v>
      </c>
      <c r="E330" s="27">
        <f>AVERAGE(Quantitative!B47:'Quantitative'!O47)</f>
        <v>2.4</v>
      </c>
      <c r="F330">
        <f>AVERAGE(E330,E338,E346,E354)</f>
        <v>2.6</v>
      </c>
    </row>
    <row r="331" spans="1:6" x14ac:dyDescent="0.35">
      <c r="A331">
        <v>330</v>
      </c>
      <c r="B331">
        <v>0</v>
      </c>
      <c r="C331">
        <v>0</v>
      </c>
      <c r="D331">
        <v>0</v>
      </c>
      <c r="E331" s="27">
        <f>E330</f>
        <v>2.4</v>
      </c>
      <c r="F331">
        <f>F330</f>
        <v>2.6</v>
      </c>
    </row>
    <row r="332" spans="1:6" x14ac:dyDescent="0.35">
      <c r="A332">
        <v>331</v>
      </c>
      <c r="B332">
        <v>0</v>
      </c>
      <c r="C332">
        <v>0</v>
      </c>
      <c r="D332">
        <v>0</v>
      </c>
      <c r="E332" s="27">
        <f t="shared" ref="E332:E336" si="58">E331</f>
        <v>2.4</v>
      </c>
      <c r="F332">
        <f t="shared" ref="F332:F361" si="59">F331</f>
        <v>2.6</v>
      </c>
    </row>
    <row r="333" spans="1:6" x14ac:dyDescent="0.35">
      <c r="A333">
        <v>332</v>
      </c>
      <c r="B333">
        <v>0</v>
      </c>
      <c r="C333">
        <v>0</v>
      </c>
      <c r="D333">
        <v>0</v>
      </c>
      <c r="E333" s="27">
        <f t="shared" si="58"/>
        <v>2.4</v>
      </c>
      <c r="F333">
        <f t="shared" si="59"/>
        <v>2.6</v>
      </c>
    </row>
    <row r="334" spans="1:6" x14ac:dyDescent="0.35">
      <c r="A334">
        <v>333</v>
      </c>
      <c r="B334">
        <v>0</v>
      </c>
      <c r="C334">
        <v>0</v>
      </c>
      <c r="D334">
        <v>0</v>
      </c>
      <c r="E334" s="27">
        <f t="shared" si="58"/>
        <v>2.4</v>
      </c>
      <c r="F334">
        <f t="shared" si="59"/>
        <v>2.6</v>
      </c>
    </row>
    <row r="335" spans="1:6" x14ac:dyDescent="0.35">
      <c r="A335">
        <v>334</v>
      </c>
      <c r="B335">
        <v>0</v>
      </c>
      <c r="C335">
        <v>0</v>
      </c>
      <c r="D335">
        <v>0</v>
      </c>
      <c r="E335" s="27">
        <f t="shared" si="58"/>
        <v>2.4</v>
      </c>
      <c r="F335">
        <f t="shared" si="59"/>
        <v>2.6</v>
      </c>
    </row>
    <row r="336" spans="1:6" x14ac:dyDescent="0.35">
      <c r="A336">
        <v>335</v>
      </c>
      <c r="B336">
        <v>0</v>
      </c>
      <c r="C336">
        <v>0</v>
      </c>
      <c r="D336">
        <v>0</v>
      </c>
      <c r="E336" s="27">
        <f t="shared" si="58"/>
        <v>2.4</v>
      </c>
      <c r="F336">
        <f t="shared" si="59"/>
        <v>2.6</v>
      </c>
    </row>
    <row r="337" spans="1:6" x14ac:dyDescent="0.35">
      <c r="A337">
        <v>336</v>
      </c>
      <c r="B337">
        <v>0</v>
      </c>
      <c r="C337">
        <v>0</v>
      </c>
      <c r="D337">
        <v>0</v>
      </c>
      <c r="E337" s="33">
        <v>0</v>
      </c>
      <c r="F337">
        <f t="shared" si="59"/>
        <v>2.6</v>
      </c>
    </row>
    <row r="338" spans="1:6" x14ac:dyDescent="0.35">
      <c r="A338">
        <v>337</v>
      </c>
      <c r="B338">
        <v>0</v>
      </c>
      <c r="C338">
        <v>0</v>
      </c>
      <c r="D338">
        <v>0</v>
      </c>
      <c r="E338" s="27">
        <f>AVERAGE(Quantitative!B48:'Quantitative'!O48)</f>
        <v>3</v>
      </c>
      <c r="F338">
        <f t="shared" si="59"/>
        <v>2.6</v>
      </c>
    </row>
    <row r="339" spans="1:6" x14ac:dyDescent="0.35">
      <c r="A339">
        <v>338</v>
      </c>
      <c r="B339">
        <v>0</v>
      </c>
      <c r="C339">
        <v>0</v>
      </c>
      <c r="D339">
        <v>0</v>
      </c>
      <c r="E339" s="27">
        <f>E338</f>
        <v>3</v>
      </c>
      <c r="F339">
        <f t="shared" si="59"/>
        <v>2.6</v>
      </c>
    </row>
    <row r="340" spans="1:6" x14ac:dyDescent="0.35">
      <c r="A340">
        <v>339</v>
      </c>
      <c r="B340">
        <v>0</v>
      </c>
      <c r="C340">
        <v>0</v>
      </c>
      <c r="D340">
        <v>0</v>
      </c>
      <c r="E340" s="27">
        <f t="shared" ref="E340:E344" si="60">E339</f>
        <v>3</v>
      </c>
      <c r="F340">
        <f t="shared" si="59"/>
        <v>2.6</v>
      </c>
    </row>
    <row r="341" spans="1:6" x14ac:dyDescent="0.35">
      <c r="A341">
        <v>340</v>
      </c>
      <c r="B341">
        <v>0</v>
      </c>
      <c r="C341">
        <v>0</v>
      </c>
      <c r="D341">
        <v>0</v>
      </c>
      <c r="E341" s="27">
        <f t="shared" si="60"/>
        <v>3</v>
      </c>
      <c r="F341">
        <f t="shared" si="59"/>
        <v>2.6</v>
      </c>
    </row>
    <row r="342" spans="1:6" x14ac:dyDescent="0.35">
      <c r="A342">
        <v>341</v>
      </c>
      <c r="B342">
        <v>0</v>
      </c>
      <c r="C342">
        <v>0</v>
      </c>
      <c r="D342">
        <v>0</v>
      </c>
      <c r="E342" s="27">
        <f t="shared" si="60"/>
        <v>3</v>
      </c>
      <c r="F342">
        <f t="shared" si="59"/>
        <v>2.6</v>
      </c>
    </row>
    <row r="343" spans="1:6" x14ac:dyDescent="0.35">
      <c r="A343">
        <v>342</v>
      </c>
      <c r="B343">
        <v>0</v>
      </c>
      <c r="C343">
        <v>0</v>
      </c>
      <c r="D343">
        <v>0</v>
      </c>
      <c r="E343" s="27">
        <f t="shared" si="60"/>
        <v>3</v>
      </c>
      <c r="F343">
        <f t="shared" si="59"/>
        <v>2.6</v>
      </c>
    </row>
    <row r="344" spans="1:6" x14ac:dyDescent="0.35">
      <c r="A344">
        <v>343</v>
      </c>
      <c r="B344">
        <v>0</v>
      </c>
      <c r="C344">
        <v>0</v>
      </c>
      <c r="D344">
        <v>0</v>
      </c>
      <c r="E344" s="27">
        <f t="shared" si="60"/>
        <v>3</v>
      </c>
      <c r="F344">
        <f t="shared" si="59"/>
        <v>2.6</v>
      </c>
    </row>
    <row r="345" spans="1:6" x14ac:dyDescent="0.35">
      <c r="A345">
        <v>344</v>
      </c>
      <c r="B345">
        <v>0</v>
      </c>
      <c r="C345">
        <v>0</v>
      </c>
      <c r="D345">
        <v>0</v>
      </c>
      <c r="E345" s="33">
        <v>0</v>
      </c>
      <c r="F345">
        <f t="shared" si="59"/>
        <v>2.6</v>
      </c>
    </row>
    <row r="346" spans="1:6" x14ac:dyDescent="0.35">
      <c r="A346">
        <v>345</v>
      </c>
      <c r="B346">
        <v>0</v>
      </c>
      <c r="C346">
        <v>0</v>
      </c>
      <c r="D346">
        <v>0</v>
      </c>
      <c r="E346" s="27">
        <f>AVERAGE(Quantitative!B49:'Quantitative'!O49)</f>
        <v>3</v>
      </c>
      <c r="F346">
        <f t="shared" si="59"/>
        <v>2.6</v>
      </c>
    </row>
    <row r="347" spans="1:6" x14ac:dyDescent="0.35">
      <c r="A347">
        <v>346</v>
      </c>
      <c r="B347">
        <v>0</v>
      </c>
      <c r="C347">
        <v>0</v>
      </c>
      <c r="D347">
        <v>0</v>
      </c>
      <c r="E347" s="27">
        <f>E346</f>
        <v>3</v>
      </c>
      <c r="F347">
        <f t="shared" si="59"/>
        <v>2.6</v>
      </c>
    </row>
    <row r="348" spans="1:6" x14ac:dyDescent="0.35">
      <c r="A348">
        <v>347</v>
      </c>
      <c r="B348">
        <v>0</v>
      </c>
      <c r="C348">
        <v>0</v>
      </c>
      <c r="D348">
        <v>0</v>
      </c>
      <c r="E348" s="27">
        <f t="shared" ref="E348:E352" si="61">E347</f>
        <v>3</v>
      </c>
      <c r="F348">
        <f t="shared" si="59"/>
        <v>2.6</v>
      </c>
    </row>
    <row r="349" spans="1:6" x14ac:dyDescent="0.35">
      <c r="A349">
        <v>348</v>
      </c>
      <c r="B349">
        <v>0</v>
      </c>
      <c r="C349">
        <v>0</v>
      </c>
      <c r="D349">
        <v>0</v>
      </c>
      <c r="E349" s="27">
        <f t="shared" si="61"/>
        <v>3</v>
      </c>
      <c r="F349">
        <f t="shared" si="59"/>
        <v>2.6</v>
      </c>
    </row>
    <row r="350" spans="1:6" x14ac:dyDescent="0.35">
      <c r="A350">
        <v>349</v>
      </c>
      <c r="B350">
        <v>0</v>
      </c>
      <c r="C350">
        <v>0</v>
      </c>
      <c r="D350">
        <v>0</v>
      </c>
      <c r="E350" s="27">
        <f t="shared" si="61"/>
        <v>3</v>
      </c>
      <c r="F350">
        <f t="shared" si="59"/>
        <v>2.6</v>
      </c>
    </row>
    <row r="351" spans="1:6" x14ac:dyDescent="0.35">
      <c r="A351">
        <v>350</v>
      </c>
      <c r="B351">
        <v>0</v>
      </c>
      <c r="C351">
        <v>0</v>
      </c>
      <c r="D351">
        <v>0</v>
      </c>
      <c r="E351" s="27">
        <f t="shared" si="61"/>
        <v>3</v>
      </c>
      <c r="F351">
        <f t="shared" si="59"/>
        <v>2.6</v>
      </c>
    </row>
    <row r="352" spans="1:6" x14ac:dyDescent="0.35">
      <c r="A352">
        <v>351</v>
      </c>
      <c r="B352">
        <v>0</v>
      </c>
      <c r="C352">
        <v>0</v>
      </c>
      <c r="D352">
        <v>0</v>
      </c>
      <c r="E352" s="27">
        <f t="shared" si="61"/>
        <v>3</v>
      </c>
      <c r="F352">
        <f t="shared" si="59"/>
        <v>2.6</v>
      </c>
    </row>
    <row r="353" spans="1:6" x14ac:dyDescent="0.35">
      <c r="A353">
        <v>352</v>
      </c>
      <c r="B353">
        <v>0</v>
      </c>
      <c r="C353">
        <v>0</v>
      </c>
      <c r="D353">
        <v>0</v>
      </c>
      <c r="E353" s="33">
        <v>0</v>
      </c>
      <c r="F353">
        <f t="shared" si="59"/>
        <v>2.6</v>
      </c>
    </row>
    <row r="354" spans="1:6" x14ac:dyDescent="0.35">
      <c r="A354">
        <v>353</v>
      </c>
      <c r="B354">
        <v>0</v>
      </c>
      <c r="C354">
        <v>0</v>
      </c>
      <c r="D354">
        <v>0</v>
      </c>
      <c r="E354" s="27">
        <f>AVERAGE(Quantitative!B50:'Quantitative'!O50)</f>
        <v>2</v>
      </c>
      <c r="F354">
        <f t="shared" si="59"/>
        <v>2.6</v>
      </c>
    </row>
    <row r="355" spans="1:6" x14ac:dyDescent="0.35">
      <c r="A355">
        <v>354</v>
      </c>
      <c r="B355">
        <v>0</v>
      </c>
      <c r="C355">
        <v>0</v>
      </c>
      <c r="D355">
        <v>0</v>
      </c>
      <c r="E355" s="27">
        <f>E354</f>
        <v>2</v>
      </c>
      <c r="F355">
        <f t="shared" si="59"/>
        <v>2.6</v>
      </c>
    </row>
    <row r="356" spans="1:6" x14ac:dyDescent="0.35">
      <c r="A356">
        <v>355</v>
      </c>
      <c r="B356">
        <v>0</v>
      </c>
      <c r="C356">
        <v>0</v>
      </c>
      <c r="D356">
        <v>0</v>
      </c>
      <c r="E356" s="27">
        <f t="shared" ref="E356:E360" si="62">E355</f>
        <v>2</v>
      </c>
      <c r="F356">
        <f t="shared" si="59"/>
        <v>2.6</v>
      </c>
    </row>
    <row r="357" spans="1:6" x14ac:dyDescent="0.35">
      <c r="A357">
        <v>356</v>
      </c>
      <c r="B357">
        <v>0</v>
      </c>
      <c r="C357">
        <v>0</v>
      </c>
      <c r="D357">
        <v>0</v>
      </c>
      <c r="E357" s="27">
        <f t="shared" si="62"/>
        <v>2</v>
      </c>
      <c r="F357">
        <f t="shared" si="59"/>
        <v>2.6</v>
      </c>
    </row>
    <row r="358" spans="1:6" x14ac:dyDescent="0.35">
      <c r="A358">
        <v>357</v>
      </c>
      <c r="B358">
        <v>0</v>
      </c>
      <c r="C358">
        <v>0</v>
      </c>
      <c r="D358">
        <v>0</v>
      </c>
      <c r="E358" s="27">
        <f t="shared" si="62"/>
        <v>2</v>
      </c>
      <c r="F358">
        <f t="shared" si="59"/>
        <v>2.6</v>
      </c>
    </row>
    <row r="359" spans="1:6" x14ac:dyDescent="0.35">
      <c r="A359">
        <v>358</v>
      </c>
      <c r="B359">
        <v>0</v>
      </c>
      <c r="C359">
        <v>0</v>
      </c>
      <c r="D359">
        <v>0</v>
      </c>
      <c r="E359" s="27">
        <f t="shared" si="62"/>
        <v>2</v>
      </c>
      <c r="F359">
        <f t="shared" si="59"/>
        <v>2.6</v>
      </c>
    </row>
    <row r="360" spans="1:6" x14ac:dyDescent="0.35">
      <c r="A360">
        <v>359</v>
      </c>
      <c r="B360">
        <v>0</v>
      </c>
      <c r="C360">
        <v>0</v>
      </c>
      <c r="D360">
        <v>0</v>
      </c>
      <c r="E360" s="27">
        <f t="shared" si="62"/>
        <v>2</v>
      </c>
      <c r="F360">
        <f t="shared" si="59"/>
        <v>2.6</v>
      </c>
    </row>
    <row r="361" spans="1:6" x14ac:dyDescent="0.35">
      <c r="A361">
        <v>360</v>
      </c>
      <c r="B361">
        <v>0</v>
      </c>
      <c r="C361">
        <v>0</v>
      </c>
      <c r="D361">
        <v>0</v>
      </c>
      <c r="E361" s="34">
        <v>0</v>
      </c>
      <c r="F361">
        <f t="shared" si="59"/>
        <v>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C1460-6547-4255-8E3A-7A8B5BE489F8}">
  <dimension ref="A1:J361"/>
  <sheetViews>
    <sheetView topLeftCell="C1" zoomScale="99" zoomScaleNormal="99" workbookViewId="0">
      <selection activeCell="S17" sqref="S17"/>
    </sheetView>
  </sheetViews>
  <sheetFormatPr defaultRowHeight="14.5" x14ac:dyDescent="0.35"/>
  <cols>
    <col min="2" max="2" width="16.81640625" customWidth="1"/>
    <col min="3" max="3" width="15.453125" customWidth="1"/>
    <col min="4" max="4" width="20.08984375" customWidth="1"/>
    <col min="6" max="6" width="17.36328125" customWidth="1"/>
    <col min="10" max="10" width="48" customWidth="1"/>
    <col min="17" max="17" width="8.7265625" customWidth="1"/>
  </cols>
  <sheetData>
    <row r="1" spans="1:6" x14ac:dyDescent="0.35">
      <c r="A1" t="s">
        <v>686</v>
      </c>
      <c r="B1" t="s">
        <v>687</v>
      </c>
      <c r="C1" t="s">
        <v>688</v>
      </c>
      <c r="D1" t="s">
        <v>689</v>
      </c>
      <c r="E1" t="s">
        <v>690</v>
      </c>
      <c r="F1" t="s">
        <v>691</v>
      </c>
    </row>
    <row r="2" spans="1:6" x14ac:dyDescent="0.35">
      <c r="A2">
        <v>1</v>
      </c>
      <c r="B2" s="24">
        <f>AVERAGE(Quantitative!S3:'Quantitative'!AF3)</f>
        <v>3.4444444444444446</v>
      </c>
      <c r="C2">
        <v>0</v>
      </c>
      <c r="D2">
        <v>0</v>
      </c>
      <c r="E2">
        <v>0</v>
      </c>
      <c r="F2">
        <f>AVERAGE(B2,AVERAGE(B14,B21))</f>
        <v>3.6418650793650795</v>
      </c>
    </row>
    <row r="3" spans="1:6" x14ac:dyDescent="0.35">
      <c r="A3">
        <v>2</v>
      </c>
      <c r="B3" s="24">
        <f>B2</f>
        <v>3.4444444444444446</v>
      </c>
      <c r="C3">
        <v>0</v>
      </c>
      <c r="D3">
        <v>0</v>
      </c>
      <c r="E3">
        <v>0</v>
      </c>
      <c r="F3">
        <f>F2</f>
        <v>3.6418650793650795</v>
      </c>
    </row>
    <row r="4" spans="1:6" x14ac:dyDescent="0.35">
      <c r="A4">
        <v>3</v>
      </c>
      <c r="B4" s="24">
        <f t="shared" ref="B4:B12" si="0">B3</f>
        <v>3.4444444444444446</v>
      </c>
      <c r="C4">
        <v>0</v>
      </c>
      <c r="D4">
        <v>0</v>
      </c>
      <c r="E4">
        <v>0</v>
      </c>
      <c r="F4">
        <f t="shared" ref="F4:F28" si="1">F3</f>
        <v>3.6418650793650795</v>
      </c>
    </row>
    <row r="5" spans="1:6" x14ac:dyDescent="0.35">
      <c r="A5">
        <v>4</v>
      </c>
      <c r="B5" s="24">
        <f t="shared" si="0"/>
        <v>3.4444444444444446</v>
      </c>
      <c r="C5">
        <v>0</v>
      </c>
      <c r="D5">
        <v>0</v>
      </c>
      <c r="E5">
        <v>0</v>
      </c>
      <c r="F5">
        <f t="shared" si="1"/>
        <v>3.6418650793650795</v>
      </c>
    </row>
    <row r="6" spans="1:6" x14ac:dyDescent="0.35">
      <c r="A6">
        <v>5</v>
      </c>
      <c r="B6" s="24">
        <f t="shared" si="0"/>
        <v>3.4444444444444446</v>
      </c>
      <c r="C6">
        <v>0</v>
      </c>
      <c r="D6">
        <v>0</v>
      </c>
      <c r="E6">
        <v>0</v>
      </c>
      <c r="F6">
        <f t="shared" si="1"/>
        <v>3.6418650793650795</v>
      </c>
    </row>
    <row r="7" spans="1:6" x14ac:dyDescent="0.35">
      <c r="A7">
        <v>6</v>
      </c>
      <c r="B7" s="24">
        <f t="shared" si="0"/>
        <v>3.4444444444444446</v>
      </c>
      <c r="C7">
        <v>0</v>
      </c>
      <c r="D7">
        <v>0</v>
      </c>
      <c r="E7">
        <v>0</v>
      </c>
      <c r="F7">
        <f t="shared" si="1"/>
        <v>3.6418650793650795</v>
      </c>
    </row>
    <row r="8" spans="1:6" x14ac:dyDescent="0.35">
      <c r="A8">
        <v>7</v>
      </c>
      <c r="B8" s="24">
        <f t="shared" si="0"/>
        <v>3.4444444444444446</v>
      </c>
      <c r="C8">
        <v>0</v>
      </c>
      <c r="D8">
        <v>0</v>
      </c>
      <c r="E8">
        <v>0</v>
      </c>
      <c r="F8">
        <f t="shared" si="1"/>
        <v>3.6418650793650795</v>
      </c>
    </row>
    <row r="9" spans="1:6" x14ac:dyDescent="0.35">
      <c r="A9">
        <v>8</v>
      </c>
      <c r="B9" s="24">
        <f t="shared" si="0"/>
        <v>3.4444444444444446</v>
      </c>
      <c r="C9">
        <v>0</v>
      </c>
      <c r="D9">
        <v>0</v>
      </c>
      <c r="E9">
        <v>0</v>
      </c>
      <c r="F9">
        <f t="shared" si="1"/>
        <v>3.6418650793650795</v>
      </c>
    </row>
    <row r="10" spans="1:6" x14ac:dyDescent="0.35">
      <c r="A10">
        <v>9</v>
      </c>
      <c r="B10" s="24">
        <f t="shared" si="0"/>
        <v>3.4444444444444446</v>
      </c>
      <c r="C10">
        <v>0</v>
      </c>
      <c r="D10">
        <v>0</v>
      </c>
      <c r="E10">
        <v>0</v>
      </c>
      <c r="F10">
        <f t="shared" si="1"/>
        <v>3.6418650793650795</v>
      </c>
    </row>
    <row r="11" spans="1:6" x14ac:dyDescent="0.35">
      <c r="A11">
        <v>10</v>
      </c>
      <c r="B11" s="24">
        <f t="shared" si="0"/>
        <v>3.4444444444444446</v>
      </c>
      <c r="C11">
        <v>0</v>
      </c>
      <c r="D11">
        <v>0</v>
      </c>
      <c r="E11">
        <v>0</v>
      </c>
      <c r="F11">
        <f t="shared" si="1"/>
        <v>3.6418650793650795</v>
      </c>
    </row>
    <row r="12" spans="1:6" x14ac:dyDescent="0.35">
      <c r="A12">
        <v>11</v>
      </c>
      <c r="B12" s="24">
        <f t="shared" si="0"/>
        <v>3.4444444444444446</v>
      </c>
      <c r="C12">
        <v>0</v>
      </c>
      <c r="D12">
        <v>0</v>
      </c>
      <c r="E12">
        <v>0</v>
      </c>
      <c r="F12">
        <f t="shared" si="1"/>
        <v>3.6418650793650795</v>
      </c>
    </row>
    <row r="13" spans="1:6" x14ac:dyDescent="0.35">
      <c r="A13">
        <v>12</v>
      </c>
      <c r="B13" s="32">
        <v>0</v>
      </c>
      <c r="C13">
        <v>0</v>
      </c>
      <c r="D13">
        <v>0</v>
      </c>
      <c r="E13">
        <v>0</v>
      </c>
      <c r="F13">
        <f t="shared" si="1"/>
        <v>3.6418650793650795</v>
      </c>
    </row>
    <row r="14" spans="1:6" x14ac:dyDescent="0.35">
      <c r="A14">
        <v>13</v>
      </c>
      <c r="B14" s="24">
        <f>AVERAGE(Quantitative!S4:'Quantitative'!AF4)</f>
        <v>3.4285714285714284</v>
      </c>
      <c r="C14">
        <v>0</v>
      </c>
      <c r="D14">
        <v>0</v>
      </c>
      <c r="E14">
        <v>0</v>
      </c>
      <c r="F14">
        <f t="shared" si="1"/>
        <v>3.6418650793650795</v>
      </c>
    </row>
    <row r="15" spans="1:6" x14ac:dyDescent="0.35">
      <c r="A15">
        <v>14</v>
      </c>
      <c r="B15" s="24">
        <f>B14</f>
        <v>3.4285714285714284</v>
      </c>
      <c r="C15">
        <v>0</v>
      </c>
      <c r="D15">
        <v>0</v>
      </c>
      <c r="E15">
        <v>0</v>
      </c>
      <c r="F15">
        <f t="shared" si="1"/>
        <v>3.6418650793650795</v>
      </c>
    </row>
    <row r="16" spans="1:6" x14ac:dyDescent="0.35">
      <c r="A16">
        <v>15</v>
      </c>
      <c r="B16" s="24">
        <f t="shared" ref="B16:B20" si="2">B15</f>
        <v>3.4285714285714284</v>
      </c>
      <c r="C16">
        <v>0</v>
      </c>
      <c r="D16">
        <v>0</v>
      </c>
      <c r="E16">
        <v>0</v>
      </c>
      <c r="F16">
        <f t="shared" si="1"/>
        <v>3.6418650793650795</v>
      </c>
    </row>
    <row r="17" spans="1:10" x14ac:dyDescent="0.35">
      <c r="A17">
        <v>16</v>
      </c>
      <c r="B17" s="24">
        <f t="shared" si="2"/>
        <v>3.4285714285714284</v>
      </c>
      <c r="C17">
        <v>0</v>
      </c>
      <c r="D17">
        <v>0</v>
      </c>
      <c r="E17">
        <v>0</v>
      </c>
      <c r="F17">
        <f t="shared" si="1"/>
        <v>3.6418650793650795</v>
      </c>
    </row>
    <row r="18" spans="1:10" x14ac:dyDescent="0.35">
      <c r="A18">
        <v>17</v>
      </c>
      <c r="B18" s="24">
        <f t="shared" si="2"/>
        <v>3.4285714285714284</v>
      </c>
      <c r="C18">
        <v>0</v>
      </c>
      <c r="D18">
        <v>0</v>
      </c>
      <c r="E18">
        <v>0</v>
      </c>
      <c r="F18">
        <f t="shared" si="1"/>
        <v>3.6418650793650795</v>
      </c>
    </row>
    <row r="19" spans="1:10" x14ac:dyDescent="0.35">
      <c r="A19">
        <v>18</v>
      </c>
      <c r="B19" s="24">
        <f t="shared" si="2"/>
        <v>3.4285714285714284</v>
      </c>
      <c r="C19">
        <v>0</v>
      </c>
      <c r="D19">
        <v>0</v>
      </c>
      <c r="E19">
        <v>0</v>
      </c>
      <c r="F19">
        <f t="shared" si="1"/>
        <v>3.6418650793650795</v>
      </c>
    </row>
    <row r="20" spans="1:10" x14ac:dyDescent="0.35">
      <c r="A20">
        <v>19</v>
      </c>
      <c r="B20" s="24">
        <f t="shared" si="2"/>
        <v>3.4285714285714284</v>
      </c>
      <c r="C20">
        <v>0</v>
      </c>
      <c r="D20">
        <v>0</v>
      </c>
      <c r="E20">
        <v>0</v>
      </c>
      <c r="F20">
        <f t="shared" si="1"/>
        <v>3.6418650793650795</v>
      </c>
    </row>
    <row r="21" spans="1:10" x14ac:dyDescent="0.35">
      <c r="A21">
        <v>20</v>
      </c>
      <c r="B21" s="24">
        <f>AVERAGE(Quantitative!S5:'Quantitative'!AF5)</f>
        <v>4.25</v>
      </c>
      <c r="C21">
        <v>0</v>
      </c>
      <c r="D21">
        <v>0</v>
      </c>
      <c r="E21">
        <v>0</v>
      </c>
      <c r="F21">
        <f t="shared" si="1"/>
        <v>3.6418650793650795</v>
      </c>
    </row>
    <row r="22" spans="1:10" x14ac:dyDescent="0.35">
      <c r="A22">
        <v>21</v>
      </c>
      <c r="B22" s="24">
        <f>B21</f>
        <v>4.25</v>
      </c>
      <c r="C22">
        <v>0</v>
      </c>
      <c r="D22">
        <v>0</v>
      </c>
      <c r="E22">
        <v>0</v>
      </c>
      <c r="F22">
        <f t="shared" si="1"/>
        <v>3.6418650793650795</v>
      </c>
    </row>
    <row r="23" spans="1:10" x14ac:dyDescent="0.35">
      <c r="A23">
        <v>22</v>
      </c>
      <c r="B23" s="24">
        <f t="shared" ref="B23:B27" si="3">B22</f>
        <v>4.25</v>
      </c>
      <c r="C23">
        <v>0</v>
      </c>
      <c r="D23">
        <v>0</v>
      </c>
      <c r="E23">
        <v>0</v>
      </c>
      <c r="F23">
        <f t="shared" si="1"/>
        <v>3.6418650793650795</v>
      </c>
    </row>
    <row r="24" spans="1:10" x14ac:dyDescent="0.35">
      <c r="A24">
        <v>23</v>
      </c>
      <c r="B24" s="24">
        <f t="shared" si="3"/>
        <v>4.25</v>
      </c>
      <c r="C24">
        <v>0</v>
      </c>
      <c r="D24">
        <v>0</v>
      </c>
      <c r="E24">
        <v>0</v>
      </c>
      <c r="F24">
        <f t="shared" si="1"/>
        <v>3.6418650793650795</v>
      </c>
    </row>
    <row r="25" spans="1:10" x14ac:dyDescent="0.35">
      <c r="A25">
        <v>24</v>
      </c>
      <c r="B25" s="24">
        <f t="shared" si="3"/>
        <v>4.25</v>
      </c>
      <c r="C25">
        <v>0</v>
      </c>
      <c r="D25">
        <v>0</v>
      </c>
      <c r="E25">
        <v>0</v>
      </c>
      <c r="F25">
        <f t="shared" si="1"/>
        <v>3.6418650793650795</v>
      </c>
    </row>
    <row r="26" spans="1:10" x14ac:dyDescent="0.35">
      <c r="A26">
        <v>25</v>
      </c>
      <c r="B26" s="24">
        <f t="shared" si="3"/>
        <v>4.25</v>
      </c>
      <c r="C26">
        <v>0</v>
      </c>
      <c r="D26">
        <v>0</v>
      </c>
      <c r="E26">
        <v>0</v>
      </c>
      <c r="F26">
        <f t="shared" si="1"/>
        <v>3.6418650793650795</v>
      </c>
    </row>
    <row r="27" spans="1:10" x14ac:dyDescent="0.35">
      <c r="A27">
        <v>26</v>
      </c>
      <c r="B27" s="24">
        <f t="shared" si="3"/>
        <v>4.25</v>
      </c>
      <c r="C27">
        <v>0</v>
      </c>
      <c r="D27">
        <v>0</v>
      </c>
      <c r="E27">
        <v>0</v>
      </c>
      <c r="F27">
        <f t="shared" si="1"/>
        <v>3.6418650793650795</v>
      </c>
    </row>
    <row r="28" spans="1:10" x14ac:dyDescent="0.35">
      <c r="A28">
        <v>27</v>
      </c>
      <c r="B28" s="32">
        <v>0</v>
      </c>
      <c r="C28">
        <v>0</v>
      </c>
      <c r="D28">
        <v>0</v>
      </c>
      <c r="E28">
        <v>0</v>
      </c>
      <c r="F28">
        <f t="shared" si="1"/>
        <v>3.6418650793650795</v>
      </c>
    </row>
    <row r="29" spans="1:10" x14ac:dyDescent="0.35">
      <c r="A29">
        <v>28</v>
      </c>
      <c r="B29">
        <v>0</v>
      </c>
      <c r="C29" s="32">
        <v>0</v>
      </c>
      <c r="D29">
        <v>0</v>
      </c>
      <c r="E29">
        <v>0</v>
      </c>
      <c r="F29">
        <f>AVERAGE(AVERAGE(C30,C39,C46,C53, C60, C67, C74), AVERAGE(C82, C90, C97, C104), AVERAGE(C112, C118), AVERAGE(C126, C132, C139, C145, C152), AVERAGE(C161, C167, C174, C181, C188, C195, C202, C209))</f>
        <v>2.9500070861678003</v>
      </c>
    </row>
    <row r="30" spans="1:10" x14ac:dyDescent="0.35">
      <c r="A30">
        <v>29</v>
      </c>
      <c r="B30">
        <v>0</v>
      </c>
      <c r="C30" s="25">
        <f>AVERAGE(Quantitative!S6:'Quantitative'!AF6)</f>
        <v>3.2857142857142856</v>
      </c>
      <c r="D30">
        <v>0</v>
      </c>
      <c r="E30">
        <v>0</v>
      </c>
      <c r="F30">
        <f>F29</f>
        <v>2.9500070861678003</v>
      </c>
    </row>
    <row r="31" spans="1:10" x14ac:dyDescent="0.35">
      <c r="A31">
        <v>30</v>
      </c>
      <c r="B31">
        <v>0</v>
      </c>
      <c r="C31" s="25">
        <f>C30</f>
        <v>3.2857142857142856</v>
      </c>
      <c r="D31">
        <v>0</v>
      </c>
      <c r="E31">
        <v>0</v>
      </c>
      <c r="F31">
        <f t="shared" ref="F31:F94" si="4">F30</f>
        <v>2.9500070861678003</v>
      </c>
      <c r="J31">
        <f>AVERAGE(C30,C39,C46,C53, C60, C67, C74)</f>
        <v>3.2911564625850338</v>
      </c>
    </row>
    <row r="32" spans="1:10" x14ac:dyDescent="0.35">
      <c r="A32">
        <v>31</v>
      </c>
      <c r="B32">
        <v>0</v>
      </c>
      <c r="C32" s="25">
        <f t="shared" ref="C32:C38" si="5">C31</f>
        <v>3.2857142857142856</v>
      </c>
      <c r="D32">
        <v>0</v>
      </c>
      <c r="E32">
        <v>0</v>
      </c>
      <c r="F32">
        <f t="shared" si="4"/>
        <v>2.9500070861678003</v>
      </c>
      <c r="J32">
        <f>AVERAGE(C82, C90, C97, C104)</f>
        <v>3.5750000000000002</v>
      </c>
    </row>
    <row r="33" spans="1:10" x14ac:dyDescent="0.35">
      <c r="A33">
        <v>32</v>
      </c>
      <c r="B33">
        <v>0</v>
      </c>
      <c r="C33" s="25">
        <f t="shared" si="5"/>
        <v>3.2857142857142856</v>
      </c>
      <c r="D33">
        <v>0</v>
      </c>
      <c r="E33">
        <v>0</v>
      </c>
      <c r="F33">
        <f t="shared" si="4"/>
        <v>2.9500070861678003</v>
      </c>
      <c r="J33">
        <f>AVERAGE(C112, C118)</f>
        <v>2.8611111111111112</v>
      </c>
    </row>
    <row r="34" spans="1:10" x14ac:dyDescent="0.35">
      <c r="A34">
        <v>33</v>
      </c>
      <c r="B34">
        <v>0</v>
      </c>
      <c r="C34" s="25">
        <f t="shared" si="5"/>
        <v>3.2857142857142856</v>
      </c>
      <c r="D34">
        <v>0</v>
      </c>
      <c r="E34">
        <v>0</v>
      </c>
      <c r="F34">
        <f t="shared" si="4"/>
        <v>2.9500070861678003</v>
      </c>
      <c r="J34">
        <f>AVERAGE(C126, C132, C139, C145, C152)</f>
        <v>2.1428571428571428</v>
      </c>
    </row>
    <row r="35" spans="1:10" x14ac:dyDescent="0.35">
      <c r="A35">
        <v>34</v>
      </c>
      <c r="B35">
        <v>0</v>
      </c>
      <c r="C35" s="25">
        <f t="shared" si="5"/>
        <v>3.2857142857142856</v>
      </c>
      <c r="D35">
        <v>0</v>
      </c>
      <c r="E35">
        <v>0</v>
      </c>
      <c r="F35">
        <f t="shared" si="4"/>
        <v>2.9500070861678003</v>
      </c>
      <c r="J35">
        <f>AVERAGE(C161, C167, C174, C181, C188, C195, C202, C209)</f>
        <v>2.8799107142857143</v>
      </c>
    </row>
    <row r="36" spans="1:10" x14ac:dyDescent="0.35">
      <c r="A36">
        <v>35</v>
      </c>
      <c r="B36">
        <v>0</v>
      </c>
      <c r="C36" s="25">
        <f t="shared" si="5"/>
        <v>3.2857142857142856</v>
      </c>
      <c r="D36">
        <v>0</v>
      </c>
      <c r="E36">
        <v>0</v>
      </c>
      <c r="F36">
        <f t="shared" si="4"/>
        <v>2.9500070861678003</v>
      </c>
    </row>
    <row r="37" spans="1:10" x14ac:dyDescent="0.35">
      <c r="A37">
        <v>36</v>
      </c>
      <c r="B37">
        <v>0</v>
      </c>
      <c r="C37" s="25">
        <f t="shared" si="5"/>
        <v>3.2857142857142856</v>
      </c>
      <c r="D37">
        <v>0</v>
      </c>
      <c r="E37">
        <v>0</v>
      </c>
      <c r="F37">
        <f t="shared" si="4"/>
        <v>2.9500070861678003</v>
      </c>
    </row>
    <row r="38" spans="1:10" x14ac:dyDescent="0.35">
      <c r="A38">
        <v>37</v>
      </c>
      <c r="B38">
        <v>0</v>
      </c>
      <c r="C38" s="25">
        <f t="shared" si="5"/>
        <v>3.2857142857142856</v>
      </c>
      <c r="D38">
        <v>0</v>
      </c>
      <c r="E38">
        <v>0</v>
      </c>
      <c r="F38">
        <f t="shared" si="4"/>
        <v>2.9500070861678003</v>
      </c>
    </row>
    <row r="39" spans="1:10" x14ac:dyDescent="0.35">
      <c r="A39">
        <v>38</v>
      </c>
      <c r="B39">
        <v>0</v>
      </c>
      <c r="C39" s="25">
        <f>AVERAGE(Quantitative!S7:'Quantitative'!AF7)</f>
        <v>3.5</v>
      </c>
      <c r="D39">
        <v>0</v>
      </c>
      <c r="E39">
        <v>0</v>
      </c>
      <c r="F39">
        <f t="shared" si="4"/>
        <v>2.9500070861678003</v>
      </c>
    </row>
    <row r="40" spans="1:10" x14ac:dyDescent="0.35">
      <c r="A40">
        <v>39</v>
      </c>
      <c r="B40">
        <v>0</v>
      </c>
      <c r="C40" s="25">
        <f>C39</f>
        <v>3.5</v>
      </c>
      <c r="D40">
        <v>0</v>
      </c>
      <c r="E40">
        <v>0</v>
      </c>
      <c r="F40">
        <f t="shared" si="4"/>
        <v>2.9500070861678003</v>
      </c>
    </row>
    <row r="41" spans="1:10" x14ac:dyDescent="0.35">
      <c r="A41">
        <v>40</v>
      </c>
      <c r="B41">
        <v>0</v>
      </c>
      <c r="C41" s="25">
        <f t="shared" ref="C41:C45" si="6">C40</f>
        <v>3.5</v>
      </c>
      <c r="D41">
        <v>0</v>
      </c>
      <c r="E41">
        <v>0</v>
      </c>
      <c r="F41">
        <f t="shared" si="4"/>
        <v>2.9500070861678003</v>
      </c>
    </row>
    <row r="42" spans="1:10" x14ac:dyDescent="0.35">
      <c r="A42">
        <v>41</v>
      </c>
      <c r="B42">
        <v>0</v>
      </c>
      <c r="C42" s="25">
        <f t="shared" si="6"/>
        <v>3.5</v>
      </c>
      <c r="D42">
        <v>0</v>
      </c>
      <c r="E42">
        <v>0</v>
      </c>
      <c r="F42">
        <f t="shared" si="4"/>
        <v>2.9500070861678003</v>
      </c>
    </row>
    <row r="43" spans="1:10" x14ac:dyDescent="0.35">
      <c r="A43">
        <v>42</v>
      </c>
      <c r="B43">
        <v>0</v>
      </c>
      <c r="C43" s="25">
        <f t="shared" si="6"/>
        <v>3.5</v>
      </c>
      <c r="D43">
        <v>0</v>
      </c>
      <c r="E43">
        <v>0</v>
      </c>
      <c r="F43">
        <f t="shared" si="4"/>
        <v>2.9500070861678003</v>
      </c>
    </row>
    <row r="44" spans="1:10" x14ac:dyDescent="0.35">
      <c r="A44">
        <v>43</v>
      </c>
      <c r="B44">
        <v>0</v>
      </c>
      <c r="C44" s="25">
        <f t="shared" si="6"/>
        <v>3.5</v>
      </c>
      <c r="D44">
        <v>0</v>
      </c>
      <c r="E44">
        <v>0</v>
      </c>
      <c r="F44">
        <f t="shared" si="4"/>
        <v>2.9500070861678003</v>
      </c>
    </row>
    <row r="45" spans="1:10" x14ac:dyDescent="0.35">
      <c r="A45">
        <v>44</v>
      </c>
      <c r="B45">
        <v>0</v>
      </c>
      <c r="C45" s="25">
        <f t="shared" si="6"/>
        <v>3.5</v>
      </c>
      <c r="D45">
        <v>0</v>
      </c>
      <c r="E45">
        <v>0</v>
      </c>
      <c r="F45">
        <f t="shared" si="4"/>
        <v>2.9500070861678003</v>
      </c>
    </row>
    <row r="46" spans="1:10" x14ac:dyDescent="0.35">
      <c r="A46">
        <v>45</v>
      </c>
      <c r="B46">
        <v>0</v>
      </c>
      <c r="C46" s="25">
        <f>AVERAGE(Quantitative!S8:'Quantitative'!AF8)</f>
        <v>2.6666666666666665</v>
      </c>
      <c r="D46">
        <v>0</v>
      </c>
      <c r="E46">
        <v>0</v>
      </c>
      <c r="F46">
        <f t="shared" si="4"/>
        <v>2.9500070861678003</v>
      </c>
    </row>
    <row r="47" spans="1:10" x14ac:dyDescent="0.35">
      <c r="A47">
        <v>46</v>
      </c>
      <c r="B47">
        <v>0</v>
      </c>
      <c r="C47" s="25">
        <f>C46</f>
        <v>2.6666666666666665</v>
      </c>
      <c r="D47">
        <v>0</v>
      </c>
      <c r="E47">
        <v>0</v>
      </c>
      <c r="F47">
        <f t="shared" si="4"/>
        <v>2.9500070861678003</v>
      </c>
    </row>
    <row r="48" spans="1:10" x14ac:dyDescent="0.35">
      <c r="A48">
        <v>47</v>
      </c>
      <c r="B48">
        <v>0</v>
      </c>
      <c r="C48" s="25">
        <f t="shared" ref="C48:C52" si="7">C47</f>
        <v>2.6666666666666665</v>
      </c>
      <c r="D48">
        <v>0</v>
      </c>
      <c r="E48">
        <v>0</v>
      </c>
      <c r="F48">
        <f t="shared" si="4"/>
        <v>2.9500070861678003</v>
      </c>
    </row>
    <row r="49" spans="1:6" x14ac:dyDescent="0.35">
      <c r="A49">
        <v>48</v>
      </c>
      <c r="B49">
        <v>0</v>
      </c>
      <c r="C49" s="25">
        <f t="shared" si="7"/>
        <v>2.6666666666666665</v>
      </c>
      <c r="D49">
        <v>0</v>
      </c>
      <c r="E49">
        <v>0</v>
      </c>
      <c r="F49">
        <f t="shared" si="4"/>
        <v>2.9500070861678003</v>
      </c>
    </row>
    <row r="50" spans="1:6" x14ac:dyDescent="0.35">
      <c r="A50">
        <v>49</v>
      </c>
      <c r="B50">
        <v>0</v>
      </c>
      <c r="C50" s="25">
        <f t="shared" si="7"/>
        <v>2.6666666666666665</v>
      </c>
      <c r="D50">
        <v>0</v>
      </c>
      <c r="E50">
        <v>0</v>
      </c>
      <c r="F50">
        <f t="shared" si="4"/>
        <v>2.9500070861678003</v>
      </c>
    </row>
    <row r="51" spans="1:6" x14ac:dyDescent="0.35">
      <c r="A51">
        <v>50</v>
      </c>
      <c r="B51">
        <v>0</v>
      </c>
      <c r="C51" s="25">
        <f t="shared" si="7"/>
        <v>2.6666666666666665</v>
      </c>
      <c r="D51">
        <v>0</v>
      </c>
      <c r="E51">
        <v>0</v>
      </c>
      <c r="F51">
        <f t="shared" si="4"/>
        <v>2.9500070861678003</v>
      </c>
    </row>
    <row r="52" spans="1:6" x14ac:dyDescent="0.35">
      <c r="A52">
        <v>51</v>
      </c>
      <c r="B52">
        <v>0</v>
      </c>
      <c r="C52" s="25">
        <f t="shared" si="7"/>
        <v>2.6666666666666665</v>
      </c>
      <c r="D52">
        <v>0</v>
      </c>
      <c r="E52">
        <v>0</v>
      </c>
      <c r="F52">
        <f t="shared" si="4"/>
        <v>2.9500070861678003</v>
      </c>
    </row>
    <row r="53" spans="1:6" x14ac:dyDescent="0.35">
      <c r="A53">
        <v>52</v>
      </c>
      <c r="B53">
        <v>0</v>
      </c>
      <c r="C53" s="25">
        <f>AVERAGE(Quantitative!S9:'Quantitative'!AF9)</f>
        <v>3.5</v>
      </c>
      <c r="D53">
        <v>0</v>
      </c>
      <c r="E53">
        <v>0</v>
      </c>
      <c r="F53">
        <f t="shared" si="4"/>
        <v>2.9500070861678003</v>
      </c>
    </row>
    <row r="54" spans="1:6" x14ac:dyDescent="0.35">
      <c r="A54">
        <v>53</v>
      </c>
      <c r="B54">
        <v>0</v>
      </c>
      <c r="C54" s="25">
        <f>C53</f>
        <v>3.5</v>
      </c>
      <c r="D54">
        <v>0</v>
      </c>
      <c r="E54">
        <v>0</v>
      </c>
      <c r="F54">
        <f>F53</f>
        <v>2.9500070861678003</v>
      </c>
    </row>
    <row r="55" spans="1:6" x14ac:dyDescent="0.35">
      <c r="A55">
        <v>54</v>
      </c>
      <c r="B55">
        <v>0</v>
      </c>
      <c r="C55" s="25">
        <f t="shared" ref="C55:C58" si="8">C54</f>
        <v>3.5</v>
      </c>
      <c r="D55">
        <v>0</v>
      </c>
      <c r="E55">
        <v>0</v>
      </c>
      <c r="F55">
        <f t="shared" si="4"/>
        <v>2.9500070861678003</v>
      </c>
    </row>
    <row r="56" spans="1:6" x14ac:dyDescent="0.35">
      <c r="A56">
        <v>55</v>
      </c>
      <c r="B56">
        <v>0</v>
      </c>
      <c r="C56" s="25">
        <f t="shared" si="8"/>
        <v>3.5</v>
      </c>
      <c r="D56">
        <v>0</v>
      </c>
      <c r="E56">
        <v>0</v>
      </c>
      <c r="F56">
        <f t="shared" si="4"/>
        <v>2.9500070861678003</v>
      </c>
    </row>
    <row r="57" spans="1:6" x14ac:dyDescent="0.35">
      <c r="A57">
        <v>56</v>
      </c>
      <c r="B57">
        <v>0</v>
      </c>
      <c r="C57" s="25">
        <f t="shared" si="8"/>
        <v>3.5</v>
      </c>
      <c r="D57">
        <v>0</v>
      </c>
      <c r="E57">
        <v>0</v>
      </c>
      <c r="F57">
        <f t="shared" si="4"/>
        <v>2.9500070861678003</v>
      </c>
    </row>
    <row r="58" spans="1:6" x14ac:dyDescent="0.35">
      <c r="A58">
        <v>57</v>
      </c>
      <c r="B58">
        <v>0</v>
      </c>
      <c r="C58" s="25">
        <f t="shared" si="8"/>
        <v>3.5</v>
      </c>
      <c r="D58">
        <v>0</v>
      </c>
      <c r="E58">
        <v>0</v>
      </c>
      <c r="F58">
        <f t="shared" si="4"/>
        <v>2.9500070861678003</v>
      </c>
    </row>
    <row r="59" spans="1:6" x14ac:dyDescent="0.35">
      <c r="A59">
        <v>58</v>
      </c>
      <c r="B59">
        <v>0</v>
      </c>
      <c r="C59" s="25">
        <f>C58</f>
        <v>3.5</v>
      </c>
      <c r="D59">
        <v>0</v>
      </c>
      <c r="E59">
        <v>0</v>
      </c>
      <c r="F59">
        <f t="shared" si="4"/>
        <v>2.9500070861678003</v>
      </c>
    </row>
    <row r="60" spans="1:6" x14ac:dyDescent="0.35">
      <c r="A60">
        <v>59</v>
      </c>
      <c r="B60">
        <v>0</v>
      </c>
      <c r="C60" s="25">
        <f>AVERAGE(Quantitative!S10:'Quantitative'!AF10)</f>
        <v>3</v>
      </c>
      <c r="D60">
        <v>0</v>
      </c>
      <c r="E60">
        <v>0</v>
      </c>
      <c r="F60">
        <f t="shared" si="4"/>
        <v>2.9500070861678003</v>
      </c>
    </row>
    <row r="61" spans="1:6" x14ac:dyDescent="0.35">
      <c r="A61">
        <v>60</v>
      </c>
      <c r="B61">
        <v>0</v>
      </c>
      <c r="C61" s="25">
        <f>C60</f>
        <v>3</v>
      </c>
      <c r="D61">
        <v>0</v>
      </c>
      <c r="E61">
        <v>0</v>
      </c>
      <c r="F61">
        <f t="shared" si="4"/>
        <v>2.9500070861678003</v>
      </c>
    </row>
    <row r="62" spans="1:6" x14ac:dyDescent="0.35">
      <c r="A62">
        <v>61</v>
      </c>
      <c r="B62">
        <v>0</v>
      </c>
      <c r="C62" s="25">
        <f t="shared" ref="C62:C66" si="9">C61</f>
        <v>3</v>
      </c>
      <c r="D62">
        <v>0</v>
      </c>
      <c r="E62">
        <v>0</v>
      </c>
      <c r="F62">
        <f t="shared" si="4"/>
        <v>2.9500070861678003</v>
      </c>
    </row>
    <row r="63" spans="1:6" x14ac:dyDescent="0.35">
      <c r="A63">
        <v>62</v>
      </c>
      <c r="B63">
        <v>0</v>
      </c>
      <c r="C63" s="25">
        <f t="shared" si="9"/>
        <v>3</v>
      </c>
      <c r="D63">
        <v>0</v>
      </c>
      <c r="E63">
        <v>0</v>
      </c>
      <c r="F63">
        <f t="shared" si="4"/>
        <v>2.9500070861678003</v>
      </c>
    </row>
    <row r="64" spans="1:6" x14ac:dyDescent="0.35">
      <c r="A64">
        <v>63</v>
      </c>
      <c r="B64">
        <v>0</v>
      </c>
      <c r="C64" s="25">
        <f t="shared" si="9"/>
        <v>3</v>
      </c>
      <c r="D64">
        <v>0</v>
      </c>
      <c r="E64">
        <v>0</v>
      </c>
      <c r="F64">
        <f t="shared" si="4"/>
        <v>2.9500070861678003</v>
      </c>
    </row>
    <row r="65" spans="1:6" x14ac:dyDescent="0.35">
      <c r="A65">
        <v>64</v>
      </c>
      <c r="B65">
        <v>0</v>
      </c>
      <c r="C65" s="25">
        <f t="shared" si="9"/>
        <v>3</v>
      </c>
      <c r="D65">
        <v>0</v>
      </c>
      <c r="E65">
        <v>0</v>
      </c>
      <c r="F65">
        <f t="shared" si="4"/>
        <v>2.9500070861678003</v>
      </c>
    </row>
    <row r="66" spans="1:6" x14ac:dyDescent="0.35">
      <c r="A66">
        <v>65</v>
      </c>
      <c r="B66">
        <v>0</v>
      </c>
      <c r="C66" s="25">
        <f t="shared" si="9"/>
        <v>3</v>
      </c>
      <c r="D66">
        <v>0</v>
      </c>
      <c r="E66">
        <v>0</v>
      </c>
      <c r="F66">
        <f t="shared" si="4"/>
        <v>2.9500070861678003</v>
      </c>
    </row>
    <row r="67" spans="1:6" x14ac:dyDescent="0.35">
      <c r="A67">
        <v>66</v>
      </c>
      <c r="B67">
        <v>0</v>
      </c>
      <c r="C67" s="25">
        <f>AVERAGE(Quantitative!S11:'Quantitative'!AF11)</f>
        <v>3.2857142857142856</v>
      </c>
      <c r="D67">
        <v>0</v>
      </c>
      <c r="E67">
        <v>0</v>
      </c>
      <c r="F67">
        <f t="shared" si="4"/>
        <v>2.9500070861678003</v>
      </c>
    </row>
    <row r="68" spans="1:6" x14ac:dyDescent="0.35">
      <c r="A68">
        <v>67</v>
      </c>
      <c r="B68">
        <v>0</v>
      </c>
      <c r="C68" s="25">
        <f>C67</f>
        <v>3.2857142857142856</v>
      </c>
      <c r="D68">
        <v>0</v>
      </c>
      <c r="E68">
        <v>0</v>
      </c>
      <c r="F68">
        <f t="shared" si="4"/>
        <v>2.9500070861678003</v>
      </c>
    </row>
    <row r="69" spans="1:6" x14ac:dyDescent="0.35">
      <c r="A69">
        <v>68</v>
      </c>
      <c r="B69">
        <v>0</v>
      </c>
      <c r="C69" s="25">
        <f t="shared" ref="C69:C72" si="10">C68</f>
        <v>3.2857142857142856</v>
      </c>
      <c r="D69">
        <v>0</v>
      </c>
      <c r="E69">
        <v>0</v>
      </c>
      <c r="F69">
        <f t="shared" si="4"/>
        <v>2.9500070861678003</v>
      </c>
    </row>
    <row r="70" spans="1:6" x14ac:dyDescent="0.35">
      <c r="A70">
        <v>69</v>
      </c>
      <c r="B70">
        <v>0</v>
      </c>
      <c r="C70" s="25">
        <f t="shared" si="10"/>
        <v>3.2857142857142856</v>
      </c>
      <c r="D70">
        <v>0</v>
      </c>
      <c r="E70">
        <v>0</v>
      </c>
      <c r="F70">
        <f t="shared" si="4"/>
        <v>2.9500070861678003</v>
      </c>
    </row>
    <row r="71" spans="1:6" x14ac:dyDescent="0.35">
      <c r="A71">
        <v>70</v>
      </c>
      <c r="B71">
        <v>0</v>
      </c>
      <c r="C71" s="25">
        <f t="shared" si="10"/>
        <v>3.2857142857142856</v>
      </c>
      <c r="D71">
        <v>0</v>
      </c>
      <c r="E71">
        <v>0</v>
      </c>
      <c r="F71">
        <f t="shared" si="4"/>
        <v>2.9500070861678003</v>
      </c>
    </row>
    <row r="72" spans="1:6" x14ac:dyDescent="0.35">
      <c r="A72">
        <v>71</v>
      </c>
      <c r="B72">
        <v>0</v>
      </c>
      <c r="C72" s="25">
        <f t="shared" si="10"/>
        <v>3.2857142857142856</v>
      </c>
      <c r="D72">
        <v>0</v>
      </c>
      <c r="E72">
        <v>0</v>
      </c>
      <c r="F72">
        <f t="shared" si="4"/>
        <v>2.9500070861678003</v>
      </c>
    </row>
    <row r="73" spans="1:6" x14ac:dyDescent="0.35">
      <c r="A73">
        <v>72</v>
      </c>
      <c r="B73">
        <v>0</v>
      </c>
      <c r="C73" s="25">
        <f>C72</f>
        <v>3.2857142857142856</v>
      </c>
      <c r="D73">
        <v>0</v>
      </c>
      <c r="E73">
        <v>0</v>
      </c>
      <c r="F73">
        <f t="shared" si="4"/>
        <v>2.9500070861678003</v>
      </c>
    </row>
    <row r="74" spans="1:6" x14ac:dyDescent="0.35">
      <c r="A74">
        <v>73</v>
      </c>
      <c r="B74">
        <v>0</v>
      </c>
      <c r="C74" s="25">
        <f>AVERAGE(Quantitative!S12:'Quantitative'!AF12)</f>
        <v>3.8</v>
      </c>
      <c r="D74">
        <v>0</v>
      </c>
      <c r="E74">
        <v>0</v>
      </c>
      <c r="F74">
        <f t="shared" si="4"/>
        <v>2.9500070861678003</v>
      </c>
    </row>
    <row r="75" spans="1:6" x14ac:dyDescent="0.35">
      <c r="A75">
        <v>74</v>
      </c>
      <c r="B75">
        <v>0</v>
      </c>
      <c r="C75" s="25">
        <f>C74</f>
        <v>3.8</v>
      </c>
      <c r="D75">
        <v>0</v>
      </c>
      <c r="E75">
        <v>0</v>
      </c>
      <c r="F75">
        <f t="shared" si="4"/>
        <v>2.9500070861678003</v>
      </c>
    </row>
    <row r="76" spans="1:6" x14ac:dyDescent="0.35">
      <c r="A76">
        <v>75</v>
      </c>
      <c r="B76">
        <v>0</v>
      </c>
      <c r="C76" s="25">
        <f t="shared" ref="C76:C79" si="11">C75</f>
        <v>3.8</v>
      </c>
      <c r="D76">
        <v>0</v>
      </c>
      <c r="E76">
        <v>0</v>
      </c>
      <c r="F76">
        <f>F75</f>
        <v>2.9500070861678003</v>
      </c>
    </row>
    <row r="77" spans="1:6" x14ac:dyDescent="0.35">
      <c r="A77">
        <v>76</v>
      </c>
      <c r="B77">
        <v>0</v>
      </c>
      <c r="C77" s="25">
        <f t="shared" si="11"/>
        <v>3.8</v>
      </c>
      <c r="D77">
        <v>0</v>
      </c>
      <c r="E77">
        <v>0</v>
      </c>
      <c r="F77">
        <f t="shared" si="4"/>
        <v>2.9500070861678003</v>
      </c>
    </row>
    <row r="78" spans="1:6" x14ac:dyDescent="0.35">
      <c r="A78">
        <v>77</v>
      </c>
      <c r="B78">
        <v>0</v>
      </c>
      <c r="C78" s="25">
        <f t="shared" si="11"/>
        <v>3.8</v>
      </c>
      <c r="D78">
        <v>0</v>
      </c>
      <c r="E78">
        <v>0</v>
      </c>
      <c r="F78">
        <f t="shared" si="4"/>
        <v>2.9500070861678003</v>
      </c>
    </row>
    <row r="79" spans="1:6" x14ac:dyDescent="0.35">
      <c r="A79">
        <v>78</v>
      </c>
      <c r="B79">
        <v>0</v>
      </c>
      <c r="C79" s="25">
        <f t="shared" si="11"/>
        <v>3.8</v>
      </c>
      <c r="D79">
        <v>0</v>
      </c>
      <c r="E79">
        <v>0</v>
      </c>
      <c r="F79">
        <f t="shared" si="4"/>
        <v>2.9500070861678003</v>
      </c>
    </row>
    <row r="80" spans="1:6" x14ac:dyDescent="0.35">
      <c r="A80">
        <v>79</v>
      </c>
      <c r="B80">
        <v>0</v>
      </c>
      <c r="C80" s="32">
        <v>0</v>
      </c>
      <c r="D80">
        <v>0</v>
      </c>
      <c r="E80">
        <v>0</v>
      </c>
      <c r="F80">
        <f t="shared" si="4"/>
        <v>2.9500070861678003</v>
      </c>
    </row>
    <row r="81" spans="1:6" x14ac:dyDescent="0.35">
      <c r="A81">
        <v>80</v>
      </c>
      <c r="B81">
        <v>0</v>
      </c>
      <c r="C81" s="32">
        <v>0</v>
      </c>
      <c r="D81">
        <v>0</v>
      </c>
      <c r="E81">
        <v>0</v>
      </c>
      <c r="F81">
        <f t="shared" si="4"/>
        <v>2.9500070861678003</v>
      </c>
    </row>
    <row r="82" spans="1:6" x14ac:dyDescent="0.35">
      <c r="A82">
        <v>81</v>
      </c>
      <c r="B82">
        <v>0</v>
      </c>
      <c r="C82" s="25">
        <f>AVERAGE(Quantitative!S13:'Quantitative'!AF13)</f>
        <v>4</v>
      </c>
      <c r="D82">
        <v>0</v>
      </c>
      <c r="E82">
        <v>0</v>
      </c>
      <c r="F82">
        <f t="shared" si="4"/>
        <v>2.9500070861678003</v>
      </c>
    </row>
    <row r="83" spans="1:6" x14ac:dyDescent="0.35">
      <c r="A83">
        <v>82</v>
      </c>
      <c r="B83">
        <v>0</v>
      </c>
      <c r="C83" s="25">
        <f>C82</f>
        <v>4</v>
      </c>
      <c r="D83">
        <v>0</v>
      </c>
      <c r="E83">
        <v>0</v>
      </c>
      <c r="F83">
        <f t="shared" si="4"/>
        <v>2.9500070861678003</v>
      </c>
    </row>
    <row r="84" spans="1:6" x14ac:dyDescent="0.35">
      <c r="A84">
        <v>83</v>
      </c>
      <c r="B84">
        <v>0</v>
      </c>
      <c r="C84" s="25">
        <f t="shared" ref="C84:C89" si="12">C83</f>
        <v>4</v>
      </c>
      <c r="D84">
        <v>0</v>
      </c>
      <c r="E84">
        <v>0</v>
      </c>
      <c r="F84">
        <f t="shared" si="4"/>
        <v>2.9500070861678003</v>
      </c>
    </row>
    <row r="85" spans="1:6" x14ac:dyDescent="0.35">
      <c r="A85">
        <v>84</v>
      </c>
      <c r="B85">
        <v>0</v>
      </c>
      <c r="C85" s="25">
        <f t="shared" si="12"/>
        <v>4</v>
      </c>
      <c r="D85">
        <v>0</v>
      </c>
      <c r="E85">
        <v>0</v>
      </c>
      <c r="F85">
        <f t="shared" si="4"/>
        <v>2.9500070861678003</v>
      </c>
    </row>
    <row r="86" spans="1:6" x14ac:dyDescent="0.35">
      <c r="A86">
        <v>85</v>
      </c>
      <c r="B86">
        <v>0</v>
      </c>
      <c r="C86" s="25">
        <f t="shared" si="12"/>
        <v>4</v>
      </c>
      <c r="D86">
        <v>0</v>
      </c>
      <c r="E86">
        <v>0</v>
      </c>
      <c r="F86">
        <f t="shared" si="4"/>
        <v>2.9500070861678003</v>
      </c>
    </row>
    <row r="87" spans="1:6" x14ac:dyDescent="0.35">
      <c r="A87">
        <v>86</v>
      </c>
      <c r="B87">
        <v>0</v>
      </c>
      <c r="C87" s="25">
        <f t="shared" si="12"/>
        <v>4</v>
      </c>
      <c r="D87">
        <v>0</v>
      </c>
      <c r="E87">
        <v>0</v>
      </c>
      <c r="F87">
        <f t="shared" si="4"/>
        <v>2.9500070861678003</v>
      </c>
    </row>
    <row r="88" spans="1:6" x14ac:dyDescent="0.35">
      <c r="A88">
        <v>87</v>
      </c>
      <c r="B88">
        <v>0</v>
      </c>
      <c r="C88" s="25">
        <f t="shared" si="12"/>
        <v>4</v>
      </c>
      <c r="D88">
        <v>0</v>
      </c>
      <c r="E88">
        <v>0</v>
      </c>
      <c r="F88">
        <f t="shared" si="4"/>
        <v>2.9500070861678003</v>
      </c>
    </row>
    <row r="89" spans="1:6" x14ac:dyDescent="0.35">
      <c r="A89">
        <v>88</v>
      </c>
      <c r="B89">
        <v>0</v>
      </c>
      <c r="C89" s="25">
        <f t="shared" si="12"/>
        <v>4</v>
      </c>
      <c r="D89">
        <v>0</v>
      </c>
      <c r="E89">
        <v>0</v>
      </c>
      <c r="F89">
        <f t="shared" si="4"/>
        <v>2.9500070861678003</v>
      </c>
    </row>
    <row r="90" spans="1:6" x14ac:dyDescent="0.35">
      <c r="A90">
        <v>89</v>
      </c>
      <c r="B90">
        <v>0</v>
      </c>
      <c r="C90" s="25">
        <f>AVERAGE(Quantitative!S14:'Quantitative'!AF14)</f>
        <v>3.5</v>
      </c>
      <c r="D90">
        <v>0</v>
      </c>
      <c r="E90">
        <v>0</v>
      </c>
      <c r="F90">
        <f t="shared" si="4"/>
        <v>2.9500070861678003</v>
      </c>
    </row>
    <row r="91" spans="1:6" x14ac:dyDescent="0.35">
      <c r="A91">
        <v>90</v>
      </c>
      <c r="B91">
        <v>0</v>
      </c>
      <c r="C91" s="25">
        <f>C90</f>
        <v>3.5</v>
      </c>
      <c r="D91">
        <v>0</v>
      </c>
      <c r="E91">
        <v>0</v>
      </c>
      <c r="F91">
        <f t="shared" si="4"/>
        <v>2.9500070861678003</v>
      </c>
    </row>
    <row r="92" spans="1:6" x14ac:dyDescent="0.35">
      <c r="A92">
        <v>91</v>
      </c>
      <c r="B92">
        <v>0</v>
      </c>
      <c r="C92" s="25">
        <f t="shared" ref="C92:C96" si="13">C91</f>
        <v>3.5</v>
      </c>
      <c r="D92">
        <v>0</v>
      </c>
      <c r="E92">
        <v>0</v>
      </c>
      <c r="F92">
        <f t="shared" si="4"/>
        <v>2.9500070861678003</v>
      </c>
    </row>
    <row r="93" spans="1:6" x14ac:dyDescent="0.35">
      <c r="A93">
        <v>92</v>
      </c>
      <c r="B93">
        <v>0</v>
      </c>
      <c r="C93" s="25">
        <f t="shared" si="13"/>
        <v>3.5</v>
      </c>
      <c r="D93">
        <v>0</v>
      </c>
      <c r="E93">
        <v>0</v>
      </c>
      <c r="F93">
        <f>F92</f>
        <v>2.9500070861678003</v>
      </c>
    </row>
    <row r="94" spans="1:6" x14ac:dyDescent="0.35">
      <c r="A94">
        <v>93</v>
      </c>
      <c r="B94">
        <v>0</v>
      </c>
      <c r="C94" s="25">
        <f t="shared" si="13"/>
        <v>3.5</v>
      </c>
      <c r="D94">
        <v>0</v>
      </c>
      <c r="E94">
        <v>0</v>
      </c>
      <c r="F94">
        <f t="shared" si="4"/>
        <v>2.9500070861678003</v>
      </c>
    </row>
    <row r="95" spans="1:6" x14ac:dyDescent="0.35">
      <c r="A95">
        <v>94</v>
      </c>
      <c r="B95">
        <v>0</v>
      </c>
      <c r="C95" s="25">
        <f t="shared" si="13"/>
        <v>3.5</v>
      </c>
      <c r="D95">
        <v>0</v>
      </c>
      <c r="E95">
        <v>0</v>
      </c>
      <c r="F95">
        <f t="shared" ref="F95:F109" si="14">F94</f>
        <v>2.9500070861678003</v>
      </c>
    </row>
    <row r="96" spans="1:6" x14ac:dyDescent="0.35">
      <c r="A96">
        <v>95</v>
      </c>
      <c r="B96">
        <v>0</v>
      </c>
      <c r="C96" s="25">
        <f t="shared" si="13"/>
        <v>3.5</v>
      </c>
      <c r="D96">
        <v>0</v>
      </c>
      <c r="E96">
        <v>0</v>
      </c>
      <c r="F96">
        <f t="shared" si="14"/>
        <v>2.9500070861678003</v>
      </c>
    </row>
    <row r="97" spans="1:6" x14ac:dyDescent="0.35">
      <c r="A97">
        <v>96</v>
      </c>
      <c r="B97">
        <v>0</v>
      </c>
      <c r="C97" s="25">
        <f>AVERAGE(Quantitative!S15:'Quantitative'!AF15)</f>
        <v>5</v>
      </c>
      <c r="D97">
        <v>0</v>
      </c>
      <c r="E97">
        <v>0</v>
      </c>
      <c r="F97">
        <f t="shared" si="14"/>
        <v>2.9500070861678003</v>
      </c>
    </row>
    <row r="98" spans="1:6" x14ac:dyDescent="0.35">
      <c r="A98">
        <v>97</v>
      </c>
      <c r="B98">
        <v>0</v>
      </c>
      <c r="C98" s="25">
        <f>C97</f>
        <v>5</v>
      </c>
      <c r="D98">
        <v>0</v>
      </c>
      <c r="E98">
        <v>0</v>
      </c>
      <c r="F98">
        <f t="shared" si="14"/>
        <v>2.9500070861678003</v>
      </c>
    </row>
    <row r="99" spans="1:6" x14ac:dyDescent="0.35">
      <c r="A99">
        <v>98</v>
      </c>
      <c r="B99">
        <v>0</v>
      </c>
      <c r="C99" s="25">
        <f t="shared" ref="C99:C103" si="15">C98</f>
        <v>5</v>
      </c>
      <c r="D99">
        <v>0</v>
      </c>
      <c r="E99">
        <v>0</v>
      </c>
      <c r="F99">
        <f t="shared" si="14"/>
        <v>2.9500070861678003</v>
      </c>
    </row>
    <row r="100" spans="1:6" x14ac:dyDescent="0.35">
      <c r="A100">
        <v>99</v>
      </c>
      <c r="B100">
        <v>0</v>
      </c>
      <c r="C100" s="25">
        <f t="shared" si="15"/>
        <v>5</v>
      </c>
      <c r="D100">
        <v>0</v>
      </c>
      <c r="E100">
        <v>0</v>
      </c>
      <c r="F100">
        <f t="shared" si="14"/>
        <v>2.9500070861678003</v>
      </c>
    </row>
    <row r="101" spans="1:6" x14ac:dyDescent="0.35">
      <c r="A101">
        <v>100</v>
      </c>
      <c r="B101">
        <v>0</v>
      </c>
      <c r="C101" s="25">
        <f t="shared" si="15"/>
        <v>5</v>
      </c>
      <c r="D101">
        <v>0</v>
      </c>
      <c r="E101">
        <v>0</v>
      </c>
      <c r="F101">
        <f t="shared" si="14"/>
        <v>2.9500070861678003</v>
      </c>
    </row>
    <row r="102" spans="1:6" x14ac:dyDescent="0.35">
      <c r="A102">
        <v>101</v>
      </c>
      <c r="B102">
        <v>0</v>
      </c>
      <c r="C102" s="25">
        <f t="shared" si="15"/>
        <v>5</v>
      </c>
      <c r="D102">
        <v>0</v>
      </c>
      <c r="E102">
        <v>0</v>
      </c>
      <c r="F102">
        <f t="shared" si="14"/>
        <v>2.9500070861678003</v>
      </c>
    </row>
    <row r="103" spans="1:6" x14ac:dyDescent="0.35">
      <c r="A103">
        <v>102</v>
      </c>
      <c r="B103">
        <v>0</v>
      </c>
      <c r="C103" s="25">
        <f t="shared" si="15"/>
        <v>5</v>
      </c>
      <c r="D103">
        <v>0</v>
      </c>
      <c r="E103">
        <v>0</v>
      </c>
      <c r="F103">
        <f t="shared" si="14"/>
        <v>2.9500070861678003</v>
      </c>
    </row>
    <row r="104" spans="1:6" x14ac:dyDescent="0.35">
      <c r="A104">
        <v>103</v>
      </c>
      <c r="B104">
        <v>0</v>
      </c>
      <c r="C104" s="25">
        <f>AVERAGE(Quantitative!S16:'Quantitative'!AF16)</f>
        <v>1.8</v>
      </c>
      <c r="D104">
        <v>0</v>
      </c>
      <c r="E104">
        <v>0</v>
      </c>
      <c r="F104">
        <f t="shared" si="14"/>
        <v>2.9500070861678003</v>
      </c>
    </row>
    <row r="105" spans="1:6" x14ac:dyDescent="0.35">
      <c r="A105">
        <v>104</v>
      </c>
      <c r="B105">
        <v>0</v>
      </c>
      <c r="C105" s="25">
        <f>C104</f>
        <v>1.8</v>
      </c>
      <c r="D105">
        <v>0</v>
      </c>
      <c r="E105">
        <v>0</v>
      </c>
      <c r="F105">
        <f t="shared" si="14"/>
        <v>2.9500070861678003</v>
      </c>
    </row>
    <row r="106" spans="1:6" x14ac:dyDescent="0.35">
      <c r="A106">
        <v>105</v>
      </c>
      <c r="B106">
        <v>0</v>
      </c>
      <c r="C106" s="25">
        <f t="shared" ref="C106:C109" si="16">C105</f>
        <v>1.8</v>
      </c>
      <c r="D106">
        <v>0</v>
      </c>
      <c r="E106">
        <v>0</v>
      </c>
      <c r="F106">
        <f t="shared" si="14"/>
        <v>2.9500070861678003</v>
      </c>
    </row>
    <row r="107" spans="1:6" x14ac:dyDescent="0.35">
      <c r="A107">
        <v>106</v>
      </c>
      <c r="B107">
        <v>0</v>
      </c>
      <c r="C107" s="25">
        <f t="shared" si="16"/>
        <v>1.8</v>
      </c>
      <c r="D107">
        <v>0</v>
      </c>
      <c r="E107">
        <v>0</v>
      </c>
      <c r="F107">
        <f t="shared" si="14"/>
        <v>2.9500070861678003</v>
      </c>
    </row>
    <row r="108" spans="1:6" x14ac:dyDescent="0.35">
      <c r="A108">
        <v>107</v>
      </c>
      <c r="B108">
        <v>0</v>
      </c>
      <c r="C108" s="25">
        <f t="shared" si="16"/>
        <v>1.8</v>
      </c>
      <c r="D108">
        <v>0</v>
      </c>
      <c r="E108">
        <v>0</v>
      </c>
      <c r="F108">
        <f t="shared" si="14"/>
        <v>2.9500070861678003</v>
      </c>
    </row>
    <row r="109" spans="1:6" x14ac:dyDescent="0.35">
      <c r="A109">
        <v>108</v>
      </c>
      <c r="B109">
        <v>0</v>
      </c>
      <c r="C109" s="25">
        <f t="shared" si="16"/>
        <v>1.8</v>
      </c>
      <c r="D109">
        <v>0</v>
      </c>
      <c r="E109">
        <v>0</v>
      </c>
      <c r="F109">
        <f t="shared" si="14"/>
        <v>2.9500070861678003</v>
      </c>
    </row>
    <row r="110" spans="1:6" x14ac:dyDescent="0.35">
      <c r="A110">
        <v>109</v>
      </c>
      <c r="B110">
        <v>0</v>
      </c>
      <c r="C110" s="32">
        <v>0</v>
      </c>
      <c r="D110">
        <v>0</v>
      </c>
      <c r="E110">
        <v>0</v>
      </c>
      <c r="F110">
        <f>F109</f>
        <v>2.9500070861678003</v>
      </c>
    </row>
    <row r="111" spans="1:6" x14ac:dyDescent="0.35">
      <c r="A111">
        <v>110</v>
      </c>
      <c r="B111">
        <v>0</v>
      </c>
      <c r="C111" s="32">
        <v>0</v>
      </c>
      <c r="D111">
        <v>0</v>
      </c>
      <c r="E111">
        <v>0</v>
      </c>
      <c r="F111">
        <f t="shared" ref="F111:F133" si="17">F110</f>
        <v>2.9500070861678003</v>
      </c>
    </row>
    <row r="112" spans="1:6" x14ac:dyDescent="0.35">
      <c r="A112">
        <v>111</v>
      </c>
      <c r="B112">
        <v>0</v>
      </c>
      <c r="C112" s="25">
        <f>AVERAGE(Quantitative!S17:'Quantitative'!AF17)</f>
        <v>2.5</v>
      </c>
      <c r="D112">
        <v>0</v>
      </c>
      <c r="E112">
        <v>0</v>
      </c>
      <c r="F112">
        <f t="shared" si="17"/>
        <v>2.9500070861678003</v>
      </c>
    </row>
    <row r="113" spans="1:6" x14ac:dyDescent="0.35">
      <c r="A113">
        <v>112</v>
      </c>
      <c r="B113">
        <v>0</v>
      </c>
      <c r="C113" s="25">
        <f>C112</f>
        <v>2.5</v>
      </c>
      <c r="D113">
        <v>0</v>
      </c>
      <c r="E113">
        <v>0</v>
      </c>
      <c r="F113">
        <f t="shared" si="17"/>
        <v>2.9500070861678003</v>
      </c>
    </row>
    <row r="114" spans="1:6" x14ac:dyDescent="0.35">
      <c r="A114">
        <v>113</v>
      </c>
      <c r="B114">
        <v>0</v>
      </c>
      <c r="C114" s="25">
        <f t="shared" ref="C114:C117" si="18">C113</f>
        <v>2.5</v>
      </c>
      <c r="D114">
        <v>0</v>
      </c>
      <c r="E114">
        <v>0</v>
      </c>
      <c r="F114">
        <f t="shared" si="17"/>
        <v>2.9500070861678003</v>
      </c>
    </row>
    <row r="115" spans="1:6" x14ac:dyDescent="0.35">
      <c r="A115">
        <v>114</v>
      </c>
      <c r="B115">
        <v>0</v>
      </c>
      <c r="C115" s="25">
        <f t="shared" si="18"/>
        <v>2.5</v>
      </c>
      <c r="D115">
        <v>0</v>
      </c>
      <c r="E115">
        <v>0</v>
      </c>
      <c r="F115">
        <f t="shared" si="17"/>
        <v>2.9500070861678003</v>
      </c>
    </row>
    <row r="116" spans="1:6" x14ac:dyDescent="0.35">
      <c r="A116">
        <v>115</v>
      </c>
      <c r="B116">
        <v>0</v>
      </c>
      <c r="C116" s="25">
        <f t="shared" si="18"/>
        <v>2.5</v>
      </c>
      <c r="D116">
        <v>0</v>
      </c>
      <c r="E116">
        <v>0</v>
      </c>
      <c r="F116">
        <f t="shared" si="17"/>
        <v>2.9500070861678003</v>
      </c>
    </row>
    <row r="117" spans="1:6" x14ac:dyDescent="0.35">
      <c r="A117">
        <v>116</v>
      </c>
      <c r="B117">
        <v>0</v>
      </c>
      <c r="C117" s="25">
        <f t="shared" si="18"/>
        <v>2.5</v>
      </c>
      <c r="D117">
        <v>0</v>
      </c>
      <c r="E117">
        <v>0</v>
      </c>
      <c r="F117">
        <f t="shared" si="17"/>
        <v>2.9500070861678003</v>
      </c>
    </row>
    <row r="118" spans="1:6" x14ac:dyDescent="0.35">
      <c r="A118">
        <v>117</v>
      </c>
      <c r="B118">
        <v>0</v>
      </c>
      <c r="C118" s="25">
        <f>AVERAGE(Quantitative!S18:'Quantitative'!AF18)</f>
        <v>3.2222222222222223</v>
      </c>
      <c r="D118">
        <v>0</v>
      </c>
      <c r="E118">
        <v>0</v>
      </c>
      <c r="F118">
        <f t="shared" si="17"/>
        <v>2.9500070861678003</v>
      </c>
    </row>
    <row r="119" spans="1:6" x14ac:dyDescent="0.35">
      <c r="A119">
        <v>118</v>
      </c>
      <c r="B119">
        <v>0</v>
      </c>
      <c r="C119" s="25">
        <f>C118</f>
        <v>3.2222222222222223</v>
      </c>
      <c r="D119">
        <v>0</v>
      </c>
      <c r="E119">
        <v>0</v>
      </c>
      <c r="F119">
        <f t="shared" si="17"/>
        <v>2.9500070861678003</v>
      </c>
    </row>
    <row r="120" spans="1:6" x14ac:dyDescent="0.35">
      <c r="A120">
        <v>119</v>
      </c>
      <c r="B120">
        <v>0</v>
      </c>
      <c r="C120" s="25">
        <f t="shared" ref="C120:C123" si="19">C119</f>
        <v>3.2222222222222223</v>
      </c>
      <c r="D120">
        <v>0</v>
      </c>
      <c r="E120">
        <v>0</v>
      </c>
      <c r="F120">
        <f t="shared" si="17"/>
        <v>2.9500070861678003</v>
      </c>
    </row>
    <row r="121" spans="1:6" x14ac:dyDescent="0.35">
      <c r="A121">
        <v>120</v>
      </c>
      <c r="B121">
        <v>0</v>
      </c>
      <c r="C121" s="25">
        <f t="shared" si="19"/>
        <v>3.2222222222222223</v>
      </c>
      <c r="D121">
        <v>0</v>
      </c>
      <c r="E121">
        <v>0</v>
      </c>
      <c r="F121">
        <f t="shared" si="17"/>
        <v>2.9500070861678003</v>
      </c>
    </row>
    <row r="122" spans="1:6" x14ac:dyDescent="0.35">
      <c r="A122">
        <v>121</v>
      </c>
      <c r="B122">
        <v>0</v>
      </c>
      <c r="C122" s="25">
        <f t="shared" si="19"/>
        <v>3.2222222222222223</v>
      </c>
      <c r="D122">
        <v>0</v>
      </c>
      <c r="E122">
        <v>0</v>
      </c>
      <c r="F122">
        <f t="shared" si="17"/>
        <v>2.9500070861678003</v>
      </c>
    </row>
    <row r="123" spans="1:6" x14ac:dyDescent="0.35">
      <c r="A123">
        <v>122</v>
      </c>
      <c r="B123">
        <v>0</v>
      </c>
      <c r="C123" s="25">
        <f t="shared" si="19"/>
        <v>3.2222222222222223</v>
      </c>
      <c r="D123">
        <v>0</v>
      </c>
      <c r="E123">
        <v>0</v>
      </c>
      <c r="F123">
        <f t="shared" si="17"/>
        <v>2.9500070861678003</v>
      </c>
    </row>
    <row r="124" spans="1:6" x14ac:dyDescent="0.35">
      <c r="A124">
        <v>123</v>
      </c>
      <c r="B124">
        <v>0</v>
      </c>
      <c r="C124" s="32">
        <v>0</v>
      </c>
      <c r="D124">
        <v>0</v>
      </c>
      <c r="E124">
        <v>0</v>
      </c>
      <c r="F124">
        <f t="shared" si="17"/>
        <v>2.9500070861678003</v>
      </c>
    </row>
    <row r="125" spans="1:6" x14ac:dyDescent="0.35">
      <c r="A125">
        <v>124</v>
      </c>
      <c r="B125">
        <v>0</v>
      </c>
      <c r="C125" s="32">
        <v>0</v>
      </c>
      <c r="D125">
        <v>0</v>
      </c>
      <c r="E125">
        <v>0</v>
      </c>
      <c r="F125">
        <f t="shared" si="17"/>
        <v>2.9500070861678003</v>
      </c>
    </row>
    <row r="126" spans="1:6" x14ac:dyDescent="0.35">
      <c r="A126">
        <v>125</v>
      </c>
      <c r="B126">
        <v>0</v>
      </c>
      <c r="C126" s="25">
        <f>AVERAGE(Quantitative!S19:'Quantitative'!AF19)</f>
        <v>1.5</v>
      </c>
      <c r="D126">
        <v>0</v>
      </c>
      <c r="E126">
        <v>0</v>
      </c>
      <c r="F126">
        <f t="shared" si="17"/>
        <v>2.9500070861678003</v>
      </c>
    </row>
    <row r="127" spans="1:6" x14ac:dyDescent="0.35">
      <c r="A127">
        <v>126</v>
      </c>
      <c r="B127">
        <v>0</v>
      </c>
      <c r="C127" s="25">
        <f>C126</f>
        <v>1.5</v>
      </c>
      <c r="D127">
        <v>0</v>
      </c>
      <c r="E127">
        <v>0</v>
      </c>
      <c r="F127">
        <f t="shared" si="17"/>
        <v>2.9500070861678003</v>
      </c>
    </row>
    <row r="128" spans="1:6" x14ac:dyDescent="0.35">
      <c r="A128">
        <v>127</v>
      </c>
      <c r="B128">
        <v>0</v>
      </c>
      <c r="C128" s="25">
        <f t="shared" ref="C128:C131" si="20">C127</f>
        <v>1.5</v>
      </c>
      <c r="D128">
        <v>0</v>
      </c>
      <c r="E128">
        <v>0</v>
      </c>
      <c r="F128">
        <f t="shared" si="17"/>
        <v>2.9500070861678003</v>
      </c>
    </row>
    <row r="129" spans="1:6" x14ac:dyDescent="0.35">
      <c r="A129">
        <v>128</v>
      </c>
      <c r="B129">
        <v>0</v>
      </c>
      <c r="C129" s="25">
        <f t="shared" si="20"/>
        <v>1.5</v>
      </c>
      <c r="D129">
        <v>0</v>
      </c>
      <c r="E129">
        <v>0</v>
      </c>
      <c r="F129">
        <f t="shared" si="17"/>
        <v>2.9500070861678003</v>
      </c>
    </row>
    <row r="130" spans="1:6" x14ac:dyDescent="0.35">
      <c r="A130">
        <v>129</v>
      </c>
      <c r="B130">
        <v>0</v>
      </c>
      <c r="C130" s="25">
        <f t="shared" si="20"/>
        <v>1.5</v>
      </c>
      <c r="D130">
        <v>0</v>
      </c>
      <c r="E130">
        <v>0</v>
      </c>
      <c r="F130">
        <f t="shared" si="17"/>
        <v>2.9500070861678003</v>
      </c>
    </row>
    <row r="131" spans="1:6" x14ac:dyDescent="0.35">
      <c r="A131">
        <v>130</v>
      </c>
      <c r="B131">
        <v>0</v>
      </c>
      <c r="C131" s="25">
        <f t="shared" si="20"/>
        <v>1.5</v>
      </c>
      <c r="D131">
        <v>0</v>
      </c>
      <c r="E131">
        <v>0</v>
      </c>
      <c r="F131">
        <f t="shared" si="17"/>
        <v>2.9500070861678003</v>
      </c>
    </row>
    <row r="132" spans="1:6" x14ac:dyDescent="0.35">
      <c r="A132">
        <v>131</v>
      </c>
      <c r="B132">
        <v>0</v>
      </c>
      <c r="C132" s="25">
        <f>AVERAGE(Quantitative!S20:'Quantitative'!AF20)</f>
        <v>3.1428571428571428</v>
      </c>
      <c r="D132">
        <v>0</v>
      </c>
      <c r="E132">
        <v>0</v>
      </c>
      <c r="F132">
        <f t="shared" si="17"/>
        <v>2.9500070861678003</v>
      </c>
    </row>
    <row r="133" spans="1:6" x14ac:dyDescent="0.35">
      <c r="A133">
        <v>132</v>
      </c>
      <c r="B133">
        <v>0</v>
      </c>
      <c r="C133" s="25">
        <f>C132</f>
        <v>3.1428571428571428</v>
      </c>
      <c r="D133">
        <v>0</v>
      </c>
      <c r="E133">
        <v>0</v>
      </c>
      <c r="F133">
        <f t="shared" si="17"/>
        <v>2.9500070861678003</v>
      </c>
    </row>
    <row r="134" spans="1:6" x14ac:dyDescent="0.35">
      <c r="A134">
        <v>133</v>
      </c>
      <c r="B134">
        <v>0</v>
      </c>
      <c r="C134" s="25">
        <f t="shared" ref="C134:C138" si="21">C133</f>
        <v>3.1428571428571428</v>
      </c>
      <c r="D134">
        <v>0</v>
      </c>
      <c r="E134">
        <v>0</v>
      </c>
      <c r="F134">
        <f>F133</f>
        <v>2.9500070861678003</v>
      </c>
    </row>
    <row r="135" spans="1:6" x14ac:dyDescent="0.35">
      <c r="A135">
        <v>134</v>
      </c>
      <c r="B135">
        <v>0</v>
      </c>
      <c r="C135" s="25">
        <f t="shared" si="21"/>
        <v>3.1428571428571428</v>
      </c>
      <c r="D135">
        <v>0</v>
      </c>
      <c r="E135">
        <v>0</v>
      </c>
      <c r="F135">
        <f>F134</f>
        <v>2.9500070861678003</v>
      </c>
    </row>
    <row r="136" spans="1:6" x14ac:dyDescent="0.35">
      <c r="A136">
        <v>135</v>
      </c>
      <c r="B136">
        <v>0</v>
      </c>
      <c r="C136" s="25">
        <f t="shared" si="21"/>
        <v>3.1428571428571428</v>
      </c>
      <c r="D136">
        <v>0</v>
      </c>
      <c r="E136">
        <v>0</v>
      </c>
      <c r="F136">
        <f t="shared" ref="F136:F158" si="22">F135</f>
        <v>2.9500070861678003</v>
      </c>
    </row>
    <row r="137" spans="1:6" x14ac:dyDescent="0.35">
      <c r="A137">
        <v>136</v>
      </c>
      <c r="B137">
        <v>0</v>
      </c>
      <c r="C137" s="25">
        <f t="shared" si="21"/>
        <v>3.1428571428571428</v>
      </c>
      <c r="D137">
        <v>0</v>
      </c>
      <c r="E137">
        <v>0</v>
      </c>
      <c r="F137">
        <f t="shared" si="22"/>
        <v>2.9500070861678003</v>
      </c>
    </row>
    <row r="138" spans="1:6" x14ac:dyDescent="0.35">
      <c r="A138">
        <v>137</v>
      </c>
      <c r="B138">
        <v>0</v>
      </c>
      <c r="C138" s="25">
        <f t="shared" si="21"/>
        <v>3.1428571428571428</v>
      </c>
      <c r="D138">
        <v>0</v>
      </c>
      <c r="E138">
        <v>0</v>
      </c>
      <c r="F138">
        <f t="shared" si="22"/>
        <v>2.9500070861678003</v>
      </c>
    </row>
    <row r="139" spans="1:6" x14ac:dyDescent="0.35">
      <c r="A139">
        <v>138</v>
      </c>
      <c r="B139">
        <v>0</v>
      </c>
      <c r="C139" s="25">
        <f>AVERAGE(Quantitative!S21:'Quantitative'!AF21)</f>
        <v>1</v>
      </c>
      <c r="D139">
        <v>0</v>
      </c>
      <c r="E139">
        <v>0</v>
      </c>
      <c r="F139">
        <f t="shared" si="22"/>
        <v>2.9500070861678003</v>
      </c>
    </row>
    <row r="140" spans="1:6" x14ac:dyDescent="0.35">
      <c r="A140">
        <v>139</v>
      </c>
      <c r="B140">
        <v>0</v>
      </c>
      <c r="C140" s="25">
        <f>C139</f>
        <v>1</v>
      </c>
      <c r="D140">
        <v>0</v>
      </c>
      <c r="E140">
        <v>0</v>
      </c>
      <c r="F140">
        <f t="shared" si="22"/>
        <v>2.9500070861678003</v>
      </c>
    </row>
    <row r="141" spans="1:6" x14ac:dyDescent="0.35">
      <c r="A141">
        <v>140</v>
      </c>
      <c r="B141">
        <v>0</v>
      </c>
      <c r="C141" s="25">
        <f t="shared" ref="C141:C144" si="23">C140</f>
        <v>1</v>
      </c>
      <c r="D141">
        <v>0</v>
      </c>
      <c r="E141">
        <v>0</v>
      </c>
      <c r="F141">
        <f t="shared" si="22"/>
        <v>2.9500070861678003</v>
      </c>
    </row>
    <row r="142" spans="1:6" x14ac:dyDescent="0.35">
      <c r="A142">
        <v>141</v>
      </c>
      <c r="B142">
        <v>0</v>
      </c>
      <c r="C142" s="25">
        <f t="shared" si="23"/>
        <v>1</v>
      </c>
      <c r="D142">
        <v>0</v>
      </c>
      <c r="E142">
        <v>0</v>
      </c>
      <c r="F142">
        <f t="shared" si="22"/>
        <v>2.9500070861678003</v>
      </c>
    </row>
    <row r="143" spans="1:6" x14ac:dyDescent="0.35">
      <c r="A143">
        <v>142</v>
      </c>
      <c r="B143">
        <v>0</v>
      </c>
      <c r="C143" s="25">
        <f t="shared" si="23"/>
        <v>1</v>
      </c>
      <c r="D143">
        <v>0</v>
      </c>
      <c r="E143">
        <v>0</v>
      </c>
      <c r="F143">
        <f t="shared" si="22"/>
        <v>2.9500070861678003</v>
      </c>
    </row>
    <row r="144" spans="1:6" x14ac:dyDescent="0.35">
      <c r="A144">
        <v>143</v>
      </c>
      <c r="B144">
        <v>0</v>
      </c>
      <c r="C144" s="25">
        <f t="shared" si="23"/>
        <v>1</v>
      </c>
      <c r="D144">
        <v>0</v>
      </c>
      <c r="E144">
        <v>0</v>
      </c>
      <c r="F144">
        <f t="shared" si="22"/>
        <v>2.9500070861678003</v>
      </c>
    </row>
    <row r="145" spans="1:6" x14ac:dyDescent="0.35">
      <c r="A145">
        <v>144</v>
      </c>
      <c r="B145">
        <v>0</v>
      </c>
      <c r="C145" s="25">
        <f>AVERAGE(Quantitative!S22:'Quantitative'!AF22)</f>
        <v>2.5714285714285716</v>
      </c>
      <c r="D145">
        <v>0</v>
      </c>
      <c r="E145">
        <v>0</v>
      </c>
      <c r="F145">
        <f t="shared" si="22"/>
        <v>2.9500070861678003</v>
      </c>
    </row>
    <row r="146" spans="1:6" x14ac:dyDescent="0.35">
      <c r="A146">
        <v>145</v>
      </c>
      <c r="B146">
        <v>0</v>
      </c>
      <c r="C146" s="25">
        <f>C145</f>
        <v>2.5714285714285716</v>
      </c>
      <c r="D146">
        <v>0</v>
      </c>
      <c r="E146">
        <v>0</v>
      </c>
      <c r="F146">
        <f t="shared" si="22"/>
        <v>2.9500070861678003</v>
      </c>
    </row>
    <row r="147" spans="1:6" x14ac:dyDescent="0.35">
      <c r="A147">
        <v>146</v>
      </c>
      <c r="B147">
        <v>0</v>
      </c>
      <c r="C147" s="25">
        <f t="shared" ref="C147:C151" si="24">C146</f>
        <v>2.5714285714285716</v>
      </c>
      <c r="D147">
        <v>0</v>
      </c>
      <c r="E147">
        <v>0</v>
      </c>
      <c r="F147">
        <f t="shared" si="22"/>
        <v>2.9500070861678003</v>
      </c>
    </row>
    <row r="148" spans="1:6" x14ac:dyDescent="0.35">
      <c r="A148">
        <v>147</v>
      </c>
      <c r="B148">
        <v>0</v>
      </c>
      <c r="C148" s="25">
        <f t="shared" si="24"/>
        <v>2.5714285714285716</v>
      </c>
      <c r="D148">
        <v>0</v>
      </c>
      <c r="E148">
        <v>0</v>
      </c>
      <c r="F148">
        <f t="shared" si="22"/>
        <v>2.9500070861678003</v>
      </c>
    </row>
    <row r="149" spans="1:6" x14ac:dyDescent="0.35">
      <c r="A149">
        <v>148</v>
      </c>
      <c r="B149">
        <v>0</v>
      </c>
      <c r="C149" s="25">
        <f t="shared" si="24"/>
        <v>2.5714285714285716</v>
      </c>
      <c r="D149">
        <v>0</v>
      </c>
      <c r="E149">
        <v>0</v>
      </c>
      <c r="F149">
        <f t="shared" si="22"/>
        <v>2.9500070861678003</v>
      </c>
    </row>
    <row r="150" spans="1:6" x14ac:dyDescent="0.35">
      <c r="A150">
        <v>149</v>
      </c>
      <c r="B150">
        <v>0</v>
      </c>
      <c r="C150" s="25">
        <f t="shared" si="24"/>
        <v>2.5714285714285716</v>
      </c>
      <c r="D150">
        <v>0</v>
      </c>
      <c r="E150">
        <v>0</v>
      </c>
      <c r="F150">
        <f t="shared" si="22"/>
        <v>2.9500070861678003</v>
      </c>
    </row>
    <row r="151" spans="1:6" x14ac:dyDescent="0.35">
      <c r="A151">
        <v>150</v>
      </c>
      <c r="B151">
        <v>0</v>
      </c>
      <c r="C151" s="25">
        <f t="shared" si="24"/>
        <v>2.5714285714285716</v>
      </c>
      <c r="D151">
        <v>0</v>
      </c>
      <c r="E151">
        <v>0</v>
      </c>
      <c r="F151">
        <f t="shared" si="22"/>
        <v>2.9500070861678003</v>
      </c>
    </row>
    <row r="152" spans="1:6" x14ac:dyDescent="0.35">
      <c r="A152">
        <v>151</v>
      </c>
      <c r="B152">
        <v>0</v>
      </c>
      <c r="C152" s="25">
        <f>AVERAGE(Quantitative!S23:'Quantitative'!AF23)</f>
        <v>2.5</v>
      </c>
      <c r="D152">
        <v>0</v>
      </c>
      <c r="E152">
        <v>0</v>
      </c>
      <c r="F152">
        <f t="shared" si="22"/>
        <v>2.9500070861678003</v>
      </c>
    </row>
    <row r="153" spans="1:6" x14ac:dyDescent="0.35">
      <c r="A153">
        <v>152</v>
      </c>
      <c r="B153">
        <v>0</v>
      </c>
      <c r="C153" s="25">
        <f>C152</f>
        <v>2.5</v>
      </c>
      <c r="D153">
        <v>0</v>
      </c>
      <c r="E153">
        <v>0</v>
      </c>
      <c r="F153">
        <f t="shared" si="22"/>
        <v>2.9500070861678003</v>
      </c>
    </row>
    <row r="154" spans="1:6" x14ac:dyDescent="0.35">
      <c r="A154">
        <v>153</v>
      </c>
      <c r="B154">
        <v>0</v>
      </c>
      <c r="C154" s="25">
        <f t="shared" ref="C154:C158" si="25">C153</f>
        <v>2.5</v>
      </c>
      <c r="D154">
        <v>0</v>
      </c>
      <c r="E154">
        <v>0</v>
      </c>
      <c r="F154">
        <f t="shared" si="22"/>
        <v>2.9500070861678003</v>
      </c>
    </row>
    <row r="155" spans="1:6" x14ac:dyDescent="0.35">
      <c r="A155">
        <v>154</v>
      </c>
      <c r="B155">
        <v>0</v>
      </c>
      <c r="C155" s="25">
        <f t="shared" si="25"/>
        <v>2.5</v>
      </c>
      <c r="D155">
        <v>0</v>
      </c>
      <c r="E155">
        <v>0</v>
      </c>
      <c r="F155">
        <f t="shared" si="22"/>
        <v>2.9500070861678003</v>
      </c>
    </row>
    <row r="156" spans="1:6" x14ac:dyDescent="0.35">
      <c r="A156">
        <v>155</v>
      </c>
      <c r="B156">
        <v>0</v>
      </c>
      <c r="C156" s="25">
        <f t="shared" si="25"/>
        <v>2.5</v>
      </c>
      <c r="D156">
        <v>0</v>
      </c>
      <c r="E156">
        <v>0</v>
      </c>
      <c r="F156">
        <f t="shared" si="22"/>
        <v>2.9500070861678003</v>
      </c>
    </row>
    <row r="157" spans="1:6" x14ac:dyDescent="0.35">
      <c r="A157">
        <v>156</v>
      </c>
      <c r="B157">
        <v>0</v>
      </c>
      <c r="C157" s="25">
        <f t="shared" si="25"/>
        <v>2.5</v>
      </c>
      <c r="D157">
        <v>0</v>
      </c>
      <c r="E157">
        <v>0</v>
      </c>
      <c r="F157">
        <f t="shared" si="22"/>
        <v>2.9500070861678003</v>
      </c>
    </row>
    <row r="158" spans="1:6" x14ac:dyDescent="0.35">
      <c r="A158">
        <v>157</v>
      </c>
      <c r="B158">
        <v>0</v>
      </c>
      <c r="C158" s="25">
        <f t="shared" si="25"/>
        <v>2.5</v>
      </c>
      <c r="D158">
        <v>0</v>
      </c>
      <c r="E158">
        <v>0</v>
      </c>
      <c r="F158">
        <f t="shared" si="22"/>
        <v>2.9500070861678003</v>
      </c>
    </row>
    <row r="159" spans="1:6" x14ac:dyDescent="0.35">
      <c r="A159">
        <v>158</v>
      </c>
      <c r="B159">
        <v>0</v>
      </c>
      <c r="C159" s="32">
        <v>0</v>
      </c>
      <c r="D159">
        <v>0</v>
      </c>
      <c r="E159">
        <v>0</v>
      </c>
      <c r="F159">
        <f>F158</f>
        <v>2.9500070861678003</v>
      </c>
    </row>
    <row r="160" spans="1:6" x14ac:dyDescent="0.35">
      <c r="A160">
        <v>159</v>
      </c>
      <c r="B160">
        <v>0</v>
      </c>
      <c r="C160" s="32">
        <v>0</v>
      </c>
      <c r="D160">
        <v>0</v>
      </c>
      <c r="E160">
        <v>0</v>
      </c>
      <c r="F160">
        <f>F159</f>
        <v>2.9500070861678003</v>
      </c>
    </row>
    <row r="161" spans="1:6" x14ac:dyDescent="0.35">
      <c r="A161">
        <v>160</v>
      </c>
      <c r="B161">
        <v>0</v>
      </c>
      <c r="C161" s="25">
        <f>AVERAGE(Quantitative!S24:'Quantitative'!AF24)</f>
        <v>3.2</v>
      </c>
      <c r="D161">
        <v>0</v>
      </c>
      <c r="E161">
        <v>0</v>
      </c>
      <c r="F161">
        <f t="shared" ref="F161:F179" si="26">F160</f>
        <v>2.9500070861678003</v>
      </c>
    </row>
    <row r="162" spans="1:6" x14ac:dyDescent="0.35">
      <c r="A162">
        <v>161</v>
      </c>
      <c r="B162">
        <v>0</v>
      </c>
      <c r="C162" s="25">
        <f>C161</f>
        <v>3.2</v>
      </c>
      <c r="D162">
        <v>0</v>
      </c>
      <c r="E162">
        <v>0</v>
      </c>
      <c r="F162">
        <f t="shared" si="26"/>
        <v>2.9500070861678003</v>
      </c>
    </row>
    <row r="163" spans="1:6" x14ac:dyDescent="0.35">
      <c r="A163">
        <v>162</v>
      </c>
      <c r="B163">
        <v>0</v>
      </c>
      <c r="C163" s="25">
        <f t="shared" ref="C163:C166" si="27">C162</f>
        <v>3.2</v>
      </c>
      <c r="D163">
        <v>0</v>
      </c>
      <c r="E163">
        <v>0</v>
      </c>
      <c r="F163">
        <f t="shared" si="26"/>
        <v>2.9500070861678003</v>
      </c>
    </row>
    <row r="164" spans="1:6" x14ac:dyDescent="0.35">
      <c r="A164">
        <v>163</v>
      </c>
      <c r="B164">
        <v>0</v>
      </c>
      <c r="C164" s="25">
        <f t="shared" si="27"/>
        <v>3.2</v>
      </c>
      <c r="D164">
        <v>0</v>
      </c>
      <c r="E164">
        <v>0</v>
      </c>
      <c r="F164">
        <f t="shared" si="26"/>
        <v>2.9500070861678003</v>
      </c>
    </row>
    <row r="165" spans="1:6" x14ac:dyDescent="0.35">
      <c r="A165">
        <v>164</v>
      </c>
      <c r="B165">
        <v>0</v>
      </c>
      <c r="C165" s="25">
        <f t="shared" si="27"/>
        <v>3.2</v>
      </c>
      <c r="D165">
        <v>0</v>
      </c>
      <c r="E165">
        <v>0</v>
      </c>
      <c r="F165">
        <f t="shared" si="26"/>
        <v>2.9500070861678003</v>
      </c>
    </row>
    <row r="166" spans="1:6" x14ac:dyDescent="0.35">
      <c r="A166">
        <v>165</v>
      </c>
      <c r="B166">
        <v>0</v>
      </c>
      <c r="C166" s="25">
        <f t="shared" si="27"/>
        <v>3.2</v>
      </c>
      <c r="D166">
        <v>0</v>
      </c>
      <c r="E166">
        <v>0</v>
      </c>
      <c r="F166">
        <f t="shared" si="26"/>
        <v>2.9500070861678003</v>
      </c>
    </row>
    <row r="167" spans="1:6" x14ac:dyDescent="0.35">
      <c r="A167">
        <v>166</v>
      </c>
      <c r="B167">
        <v>0</v>
      </c>
      <c r="C167" s="25">
        <f>AVERAGE(Quantitative!S25:'Quantitative'!AF25)</f>
        <v>3.7142857142857144</v>
      </c>
      <c r="D167">
        <v>0</v>
      </c>
      <c r="E167">
        <v>0</v>
      </c>
      <c r="F167">
        <f t="shared" si="26"/>
        <v>2.9500070861678003</v>
      </c>
    </row>
    <row r="168" spans="1:6" x14ac:dyDescent="0.35">
      <c r="A168">
        <v>167</v>
      </c>
      <c r="B168">
        <v>0</v>
      </c>
      <c r="C168" s="25">
        <f>C167</f>
        <v>3.7142857142857144</v>
      </c>
      <c r="D168">
        <v>0</v>
      </c>
      <c r="E168">
        <v>0</v>
      </c>
      <c r="F168">
        <f t="shared" si="26"/>
        <v>2.9500070861678003</v>
      </c>
    </row>
    <row r="169" spans="1:6" x14ac:dyDescent="0.35">
      <c r="A169">
        <v>168</v>
      </c>
      <c r="B169">
        <v>0</v>
      </c>
      <c r="C169" s="25">
        <f t="shared" ref="C169:C173" si="28">C168</f>
        <v>3.7142857142857144</v>
      </c>
      <c r="D169">
        <v>0</v>
      </c>
      <c r="E169">
        <v>0</v>
      </c>
      <c r="F169">
        <f t="shared" si="26"/>
        <v>2.9500070861678003</v>
      </c>
    </row>
    <row r="170" spans="1:6" x14ac:dyDescent="0.35">
      <c r="A170">
        <v>169</v>
      </c>
      <c r="B170">
        <v>0</v>
      </c>
      <c r="C170" s="25">
        <f t="shared" si="28"/>
        <v>3.7142857142857144</v>
      </c>
      <c r="D170">
        <v>0</v>
      </c>
      <c r="E170">
        <v>0</v>
      </c>
      <c r="F170">
        <f t="shared" si="26"/>
        <v>2.9500070861678003</v>
      </c>
    </row>
    <row r="171" spans="1:6" x14ac:dyDescent="0.35">
      <c r="A171">
        <v>170</v>
      </c>
      <c r="B171">
        <v>0</v>
      </c>
      <c r="C171" s="25">
        <f t="shared" si="28"/>
        <v>3.7142857142857144</v>
      </c>
      <c r="D171">
        <v>0</v>
      </c>
      <c r="E171">
        <v>0</v>
      </c>
      <c r="F171">
        <f t="shared" si="26"/>
        <v>2.9500070861678003</v>
      </c>
    </row>
    <row r="172" spans="1:6" x14ac:dyDescent="0.35">
      <c r="A172">
        <v>171</v>
      </c>
      <c r="B172">
        <v>0</v>
      </c>
      <c r="C172" s="25">
        <f t="shared" si="28"/>
        <v>3.7142857142857144</v>
      </c>
      <c r="D172">
        <v>0</v>
      </c>
      <c r="E172">
        <v>0</v>
      </c>
      <c r="F172">
        <f t="shared" si="26"/>
        <v>2.9500070861678003</v>
      </c>
    </row>
    <row r="173" spans="1:6" x14ac:dyDescent="0.35">
      <c r="A173">
        <v>172</v>
      </c>
      <c r="B173">
        <v>0</v>
      </c>
      <c r="C173" s="25">
        <f t="shared" si="28"/>
        <v>3.7142857142857144</v>
      </c>
      <c r="D173">
        <v>0</v>
      </c>
      <c r="E173">
        <v>0</v>
      </c>
      <c r="F173">
        <f t="shared" si="26"/>
        <v>2.9500070861678003</v>
      </c>
    </row>
    <row r="174" spans="1:6" x14ac:dyDescent="0.35">
      <c r="A174">
        <v>173</v>
      </c>
      <c r="B174">
        <v>0</v>
      </c>
      <c r="C174" s="25">
        <f>AVERAGE(Quantitative!S26:'Quantitative'!AF26)</f>
        <v>4.125</v>
      </c>
      <c r="D174">
        <v>0</v>
      </c>
      <c r="E174">
        <v>0</v>
      </c>
      <c r="F174">
        <f t="shared" si="26"/>
        <v>2.9500070861678003</v>
      </c>
    </row>
    <row r="175" spans="1:6" x14ac:dyDescent="0.35">
      <c r="A175">
        <v>174</v>
      </c>
      <c r="B175">
        <v>0</v>
      </c>
      <c r="C175" s="25">
        <f>C174</f>
        <v>4.125</v>
      </c>
      <c r="D175">
        <v>0</v>
      </c>
      <c r="E175">
        <v>0</v>
      </c>
      <c r="F175">
        <f t="shared" si="26"/>
        <v>2.9500070861678003</v>
      </c>
    </row>
    <row r="176" spans="1:6" x14ac:dyDescent="0.35">
      <c r="A176">
        <v>175</v>
      </c>
      <c r="B176">
        <v>0</v>
      </c>
      <c r="C176" s="25">
        <f t="shared" ref="C176:C180" si="29">C175</f>
        <v>4.125</v>
      </c>
      <c r="D176">
        <v>0</v>
      </c>
      <c r="E176">
        <v>0</v>
      </c>
      <c r="F176">
        <f t="shared" si="26"/>
        <v>2.9500070861678003</v>
      </c>
    </row>
    <row r="177" spans="1:6" x14ac:dyDescent="0.35">
      <c r="A177">
        <v>176</v>
      </c>
      <c r="B177">
        <v>0</v>
      </c>
      <c r="C177" s="25">
        <f t="shared" si="29"/>
        <v>4.125</v>
      </c>
      <c r="D177">
        <v>0</v>
      </c>
      <c r="E177">
        <v>0</v>
      </c>
      <c r="F177">
        <f t="shared" si="26"/>
        <v>2.9500070861678003</v>
      </c>
    </row>
    <row r="178" spans="1:6" x14ac:dyDescent="0.35">
      <c r="A178">
        <v>177</v>
      </c>
      <c r="B178">
        <v>0</v>
      </c>
      <c r="C178" s="25">
        <f t="shared" si="29"/>
        <v>4.125</v>
      </c>
      <c r="D178">
        <v>0</v>
      </c>
      <c r="E178">
        <v>0</v>
      </c>
      <c r="F178">
        <f t="shared" si="26"/>
        <v>2.9500070861678003</v>
      </c>
    </row>
    <row r="179" spans="1:6" x14ac:dyDescent="0.35">
      <c r="A179">
        <v>178</v>
      </c>
      <c r="B179">
        <v>0</v>
      </c>
      <c r="C179" s="25">
        <f t="shared" si="29"/>
        <v>4.125</v>
      </c>
      <c r="D179">
        <v>0</v>
      </c>
      <c r="E179">
        <v>0</v>
      </c>
      <c r="F179">
        <f t="shared" si="26"/>
        <v>2.9500070861678003</v>
      </c>
    </row>
    <row r="180" spans="1:6" x14ac:dyDescent="0.35">
      <c r="A180">
        <v>179</v>
      </c>
      <c r="B180">
        <v>0</v>
      </c>
      <c r="C180" s="25">
        <f t="shared" si="29"/>
        <v>4.125</v>
      </c>
      <c r="D180">
        <v>0</v>
      </c>
      <c r="E180">
        <v>0</v>
      </c>
      <c r="F180">
        <f>F179</f>
        <v>2.9500070861678003</v>
      </c>
    </row>
    <row r="181" spans="1:6" x14ac:dyDescent="0.35">
      <c r="A181">
        <v>180</v>
      </c>
      <c r="B181">
        <v>0</v>
      </c>
      <c r="C181" s="25">
        <f>AVERAGE(Quantitative!S27:'Quantitative'!AF27)</f>
        <v>1</v>
      </c>
      <c r="D181">
        <v>0</v>
      </c>
      <c r="E181">
        <v>0</v>
      </c>
      <c r="F181">
        <f t="shared" ref="F181:F197" si="30">F180</f>
        <v>2.9500070861678003</v>
      </c>
    </row>
    <row r="182" spans="1:6" x14ac:dyDescent="0.35">
      <c r="A182">
        <v>181</v>
      </c>
      <c r="B182">
        <v>0</v>
      </c>
      <c r="C182" s="25">
        <f>C181</f>
        <v>1</v>
      </c>
      <c r="D182">
        <v>0</v>
      </c>
      <c r="E182">
        <v>0</v>
      </c>
      <c r="F182">
        <f t="shared" si="30"/>
        <v>2.9500070861678003</v>
      </c>
    </row>
    <row r="183" spans="1:6" x14ac:dyDescent="0.35">
      <c r="A183">
        <v>182</v>
      </c>
      <c r="B183">
        <v>0</v>
      </c>
      <c r="C183" s="25">
        <f t="shared" ref="C183:C187" si="31">C182</f>
        <v>1</v>
      </c>
      <c r="D183">
        <v>0</v>
      </c>
      <c r="E183">
        <v>0</v>
      </c>
      <c r="F183">
        <f t="shared" si="30"/>
        <v>2.9500070861678003</v>
      </c>
    </row>
    <row r="184" spans="1:6" x14ac:dyDescent="0.35">
      <c r="A184">
        <v>183</v>
      </c>
      <c r="B184">
        <v>0</v>
      </c>
      <c r="C184" s="25">
        <f t="shared" si="31"/>
        <v>1</v>
      </c>
      <c r="D184">
        <v>0</v>
      </c>
      <c r="E184">
        <v>0</v>
      </c>
      <c r="F184">
        <f t="shared" si="30"/>
        <v>2.9500070861678003</v>
      </c>
    </row>
    <row r="185" spans="1:6" x14ac:dyDescent="0.35">
      <c r="A185">
        <v>184</v>
      </c>
      <c r="B185">
        <v>0</v>
      </c>
      <c r="C185" s="25">
        <f t="shared" si="31"/>
        <v>1</v>
      </c>
      <c r="D185">
        <v>0</v>
      </c>
      <c r="E185">
        <v>0</v>
      </c>
      <c r="F185">
        <f t="shared" si="30"/>
        <v>2.9500070861678003</v>
      </c>
    </row>
    <row r="186" spans="1:6" x14ac:dyDescent="0.35">
      <c r="A186">
        <v>185</v>
      </c>
      <c r="B186">
        <v>0</v>
      </c>
      <c r="C186" s="25">
        <f t="shared" si="31"/>
        <v>1</v>
      </c>
      <c r="D186">
        <v>0</v>
      </c>
      <c r="E186">
        <v>0</v>
      </c>
      <c r="F186">
        <f t="shared" si="30"/>
        <v>2.9500070861678003</v>
      </c>
    </row>
    <row r="187" spans="1:6" x14ac:dyDescent="0.35">
      <c r="A187">
        <v>186</v>
      </c>
      <c r="B187">
        <v>0</v>
      </c>
      <c r="C187" s="25">
        <f t="shared" si="31"/>
        <v>1</v>
      </c>
      <c r="D187">
        <v>0</v>
      </c>
      <c r="E187">
        <v>0</v>
      </c>
      <c r="F187">
        <f t="shared" si="30"/>
        <v>2.9500070861678003</v>
      </c>
    </row>
    <row r="188" spans="1:6" x14ac:dyDescent="0.35">
      <c r="A188">
        <v>187</v>
      </c>
      <c r="B188">
        <v>0</v>
      </c>
      <c r="C188" s="25">
        <f>AVERAGE(Quantitative!S28:'Quantitative'!AF28)</f>
        <v>4</v>
      </c>
      <c r="D188">
        <v>0</v>
      </c>
      <c r="E188">
        <v>0</v>
      </c>
      <c r="F188">
        <f t="shared" si="30"/>
        <v>2.9500070861678003</v>
      </c>
    </row>
    <row r="189" spans="1:6" x14ac:dyDescent="0.35">
      <c r="A189">
        <v>188</v>
      </c>
      <c r="B189">
        <v>0</v>
      </c>
      <c r="C189" s="25">
        <f>C188</f>
        <v>4</v>
      </c>
      <c r="D189">
        <v>0</v>
      </c>
      <c r="E189">
        <v>0</v>
      </c>
      <c r="F189">
        <f t="shared" si="30"/>
        <v>2.9500070861678003</v>
      </c>
    </row>
    <row r="190" spans="1:6" x14ac:dyDescent="0.35">
      <c r="A190">
        <v>189</v>
      </c>
      <c r="B190">
        <v>0</v>
      </c>
      <c r="C190" s="25">
        <f t="shared" ref="C190:C194" si="32">C189</f>
        <v>4</v>
      </c>
      <c r="D190">
        <v>0</v>
      </c>
      <c r="E190">
        <v>0</v>
      </c>
      <c r="F190">
        <f t="shared" si="30"/>
        <v>2.9500070861678003</v>
      </c>
    </row>
    <row r="191" spans="1:6" x14ac:dyDescent="0.35">
      <c r="A191">
        <v>190</v>
      </c>
      <c r="B191">
        <v>0</v>
      </c>
      <c r="C191" s="25">
        <f t="shared" si="32"/>
        <v>4</v>
      </c>
      <c r="D191">
        <v>0</v>
      </c>
      <c r="E191">
        <v>0</v>
      </c>
      <c r="F191">
        <f t="shared" si="30"/>
        <v>2.9500070861678003</v>
      </c>
    </row>
    <row r="192" spans="1:6" x14ac:dyDescent="0.35">
      <c r="A192">
        <v>191</v>
      </c>
      <c r="B192">
        <v>0</v>
      </c>
      <c r="C192" s="25">
        <f t="shared" si="32"/>
        <v>4</v>
      </c>
      <c r="D192">
        <v>0</v>
      </c>
      <c r="E192">
        <v>0</v>
      </c>
      <c r="F192">
        <f t="shared" si="30"/>
        <v>2.9500070861678003</v>
      </c>
    </row>
    <row r="193" spans="1:6" x14ac:dyDescent="0.35">
      <c r="A193">
        <v>192</v>
      </c>
      <c r="B193">
        <v>0</v>
      </c>
      <c r="C193" s="25">
        <f t="shared" si="32"/>
        <v>4</v>
      </c>
      <c r="D193">
        <v>0</v>
      </c>
      <c r="E193">
        <v>0</v>
      </c>
      <c r="F193">
        <f t="shared" si="30"/>
        <v>2.9500070861678003</v>
      </c>
    </row>
    <row r="194" spans="1:6" x14ac:dyDescent="0.35">
      <c r="A194">
        <v>193</v>
      </c>
      <c r="B194">
        <v>0</v>
      </c>
      <c r="C194" s="25">
        <f t="shared" si="32"/>
        <v>4</v>
      </c>
      <c r="D194">
        <v>0</v>
      </c>
      <c r="E194">
        <v>0</v>
      </c>
      <c r="F194">
        <f t="shared" si="30"/>
        <v>2.9500070861678003</v>
      </c>
    </row>
    <row r="195" spans="1:6" x14ac:dyDescent="0.35">
      <c r="A195">
        <v>194</v>
      </c>
      <c r="B195">
        <v>0</v>
      </c>
      <c r="C195" s="25">
        <f>AVERAGE(Quantitative!S29:'Quantitative'!AF29)</f>
        <v>3</v>
      </c>
      <c r="D195">
        <v>0</v>
      </c>
      <c r="E195">
        <v>0</v>
      </c>
      <c r="F195">
        <f t="shared" si="30"/>
        <v>2.9500070861678003</v>
      </c>
    </row>
    <row r="196" spans="1:6" x14ac:dyDescent="0.35">
      <c r="A196">
        <v>195</v>
      </c>
      <c r="B196">
        <v>0</v>
      </c>
      <c r="C196" s="25">
        <f>C195</f>
        <v>3</v>
      </c>
      <c r="D196">
        <v>0</v>
      </c>
      <c r="E196">
        <v>0</v>
      </c>
      <c r="F196">
        <f t="shared" si="30"/>
        <v>2.9500070861678003</v>
      </c>
    </row>
    <row r="197" spans="1:6" x14ac:dyDescent="0.35">
      <c r="A197">
        <v>196</v>
      </c>
      <c r="B197">
        <v>0</v>
      </c>
      <c r="C197" s="25">
        <f t="shared" ref="C197:C201" si="33">C196</f>
        <v>3</v>
      </c>
      <c r="D197">
        <v>0</v>
      </c>
      <c r="E197">
        <v>0</v>
      </c>
      <c r="F197">
        <f t="shared" si="30"/>
        <v>2.9500070861678003</v>
      </c>
    </row>
    <row r="198" spans="1:6" x14ac:dyDescent="0.35">
      <c r="A198">
        <v>197</v>
      </c>
      <c r="B198">
        <v>0</v>
      </c>
      <c r="C198" s="25">
        <f t="shared" si="33"/>
        <v>3</v>
      </c>
      <c r="D198">
        <v>0</v>
      </c>
      <c r="E198">
        <v>0</v>
      </c>
      <c r="F198">
        <f>F197</f>
        <v>2.9500070861678003</v>
      </c>
    </row>
    <row r="199" spans="1:6" x14ac:dyDescent="0.35">
      <c r="A199">
        <v>198</v>
      </c>
      <c r="B199">
        <v>0</v>
      </c>
      <c r="C199" s="25">
        <f t="shared" si="33"/>
        <v>3</v>
      </c>
      <c r="D199">
        <v>0</v>
      </c>
      <c r="E199">
        <v>0</v>
      </c>
      <c r="F199">
        <f t="shared" ref="F199:F217" si="34">F198</f>
        <v>2.9500070861678003</v>
      </c>
    </row>
    <row r="200" spans="1:6" x14ac:dyDescent="0.35">
      <c r="A200">
        <v>199</v>
      </c>
      <c r="B200">
        <v>0</v>
      </c>
      <c r="C200" s="25">
        <f t="shared" si="33"/>
        <v>3</v>
      </c>
      <c r="D200">
        <v>0</v>
      </c>
      <c r="E200">
        <v>0</v>
      </c>
      <c r="F200">
        <f t="shared" si="34"/>
        <v>2.9500070861678003</v>
      </c>
    </row>
    <row r="201" spans="1:6" x14ac:dyDescent="0.35">
      <c r="A201">
        <v>200</v>
      </c>
      <c r="B201">
        <v>0</v>
      </c>
      <c r="C201" s="25">
        <f t="shared" si="33"/>
        <v>3</v>
      </c>
      <c r="D201">
        <v>0</v>
      </c>
      <c r="E201">
        <v>0</v>
      </c>
      <c r="F201">
        <f t="shared" si="34"/>
        <v>2.9500070861678003</v>
      </c>
    </row>
    <row r="202" spans="1:6" x14ac:dyDescent="0.35">
      <c r="A202">
        <v>201</v>
      </c>
      <c r="B202">
        <v>0</v>
      </c>
      <c r="C202" s="25">
        <f>AVERAGE(Quantitative!S30:'Quantitative'!AF30)</f>
        <v>3</v>
      </c>
      <c r="D202">
        <v>0</v>
      </c>
      <c r="E202">
        <v>0</v>
      </c>
      <c r="F202">
        <f t="shared" si="34"/>
        <v>2.9500070861678003</v>
      </c>
    </row>
    <row r="203" spans="1:6" x14ac:dyDescent="0.35">
      <c r="A203">
        <v>202</v>
      </c>
      <c r="B203">
        <v>0</v>
      </c>
      <c r="C203" s="25">
        <f>C202</f>
        <v>3</v>
      </c>
      <c r="D203">
        <v>0</v>
      </c>
      <c r="E203">
        <v>0</v>
      </c>
      <c r="F203">
        <f t="shared" si="34"/>
        <v>2.9500070861678003</v>
      </c>
    </row>
    <row r="204" spans="1:6" x14ac:dyDescent="0.35">
      <c r="A204">
        <v>203</v>
      </c>
      <c r="B204">
        <v>0</v>
      </c>
      <c r="C204" s="25">
        <f t="shared" ref="C204:C208" si="35">C203</f>
        <v>3</v>
      </c>
      <c r="D204">
        <v>0</v>
      </c>
      <c r="E204">
        <v>0</v>
      </c>
      <c r="F204">
        <f t="shared" si="34"/>
        <v>2.9500070861678003</v>
      </c>
    </row>
    <row r="205" spans="1:6" x14ac:dyDescent="0.35">
      <c r="A205">
        <v>204</v>
      </c>
      <c r="B205">
        <v>0</v>
      </c>
      <c r="C205" s="25">
        <f t="shared" si="35"/>
        <v>3</v>
      </c>
      <c r="D205">
        <v>0</v>
      </c>
      <c r="E205">
        <v>0</v>
      </c>
      <c r="F205">
        <f t="shared" si="34"/>
        <v>2.9500070861678003</v>
      </c>
    </row>
    <row r="206" spans="1:6" x14ac:dyDescent="0.35">
      <c r="A206">
        <v>205</v>
      </c>
      <c r="B206">
        <v>0</v>
      </c>
      <c r="C206" s="25">
        <f t="shared" si="35"/>
        <v>3</v>
      </c>
      <c r="D206">
        <v>0</v>
      </c>
      <c r="E206">
        <v>0</v>
      </c>
      <c r="F206">
        <f t="shared" si="34"/>
        <v>2.9500070861678003</v>
      </c>
    </row>
    <row r="207" spans="1:6" x14ac:dyDescent="0.35">
      <c r="A207">
        <v>206</v>
      </c>
      <c r="B207">
        <v>0</v>
      </c>
      <c r="C207" s="25">
        <f t="shared" si="35"/>
        <v>3</v>
      </c>
      <c r="D207">
        <v>0</v>
      </c>
      <c r="E207">
        <v>0</v>
      </c>
      <c r="F207">
        <f t="shared" si="34"/>
        <v>2.9500070861678003</v>
      </c>
    </row>
    <row r="208" spans="1:6" x14ac:dyDescent="0.35">
      <c r="A208">
        <v>207</v>
      </c>
      <c r="B208">
        <v>0</v>
      </c>
      <c r="C208" s="25">
        <f t="shared" si="35"/>
        <v>3</v>
      </c>
      <c r="D208">
        <v>0</v>
      </c>
      <c r="E208">
        <v>0</v>
      </c>
      <c r="F208">
        <f t="shared" si="34"/>
        <v>2.9500070861678003</v>
      </c>
    </row>
    <row r="209" spans="1:6" x14ac:dyDescent="0.35">
      <c r="A209">
        <v>208</v>
      </c>
      <c r="B209">
        <v>0</v>
      </c>
      <c r="C209" s="25">
        <f>AVERAGE(Quantitative!S31:'Quantitative'!AF31)</f>
        <v>1</v>
      </c>
      <c r="D209">
        <v>0</v>
      </c>
      <c r="E209">
        <v>0</v>
      </c>
      <c r="F209">
        <f t="shared" si="34"/>
        <v>2.9500070861678003</v>
      </c>
    </row>
    <row r="210" spans="1:6" x14ac:dyDescent="0.35">
      <c r="A210">
        <v>209</v>
      </c>
      <c r="B210">
        <v>0</v>
      </c>
      <c r="C210" s="25">
        <f>C209</f>
        <v>1</v>
      </c>
      <c r="D210">
        <v>0</v>
      </c>
      <c r="E210">
        <v>0</v>
      </c>
      <c r="F210">
        <f t="shared" si="34"/>
        <v>2.9500070861678003</v>
      </c>
    </row>
    <row r="211" spans="1:6" x14ac:dyDescent="0.35">
      <c r="A211">
        <v>210</v>
      </c>
      <c r="B211">
        <v>0</v>
      </c>
      <c r="C211" s="25">
        <f t="shared" ref="C211:C215" si="36">C210</f>
        <v>1</v>
      </c>
      <c r="D211">
        <v>0</v>
      </c>
      <c r="E211">
        <v>0</v>
      </c>
      <c r="F211">
        <f t="shared" si="34"/>
        <v>2.9500070861678003</v>
      </c>
    </row>
    <row r="212" spans="1:6" x14ac:dyDescent="0.35">
      <c r="A212">
        <v>211</v>
      </c>
      <c r="B212">
        <v>0</v>
      </c>
      <c r="C212" s="25">
        <f t="shared" si="36"/>
        <v>1</v>
      </c>
      <c r="D212">
        <v>0</v>
      </c>
      <c r="E212">
        <v>0</v>
      </c>
      <c r="F212">
        <f t="shared" si="34"/>
        <v>2.9500070861678003</v>
      </c>
    </row>
    <row r="213" spans="1:6" x14ac:dyDescent="0.35">
      <c r="A213">
        <v>212</v>
      </c>
      <c r="B213">
        <v>0</v>
      </c>
      <c r="C213" s="25">
        <f t="shared" si="36"/>
        <v>1</v>
      </c>
      <c r="D213">
        <v>0</v>
      </c>
      <c r="E213">
        <v>0</v>
      </c>
      <c r="F213">
        <f t="shared" si="34"/>
        <v>2.9500070861678003</v>
      </c>
    </row>
    <row r="214" spans="1:6" x14ac:dyDescent="0.35">
      <c r="A214">
        <v>213</v>
      </c>
      <c r="B214">
        <v>0</v>
      </c>
      <c r="C214" s="25">
        <f t="shared" si="36"/>
        <v>1</v>
      </c>
      <c r="D214">
        <v>0</v>
      </c>
      <c r="E214">
        <v>0</v>
      </c>
      <c r="F214">
        <f t="shared" si="34"/>
        <v>2.9500070861678003</v>
      </c>
    </row>
    <row r="215" spans="1:6" x14ac:dyDescent="0.35">
      <c r="A215">
        <v>214</v>
      </c>
      <c r="B215">
        <v>0</v>
      </c>
      <c r="C215" s="25">
        <f t="shared" si="36"/>
        <v>1</v>
      </c>
      <c r="D215">
        <v>0</v>
      </c>
      <c r="E215">
        <v>0</v>
      </c>
      <c r="F215">
        <f t="shared" si="34"/>
        <v>2.9500070861678003</v>
      </c>
    </row>
    <row r="216" spans="1:6" x14ac:dyDescent="0.35">
      <c r="A216">
        <v>215</v>
      </c>
      <c r="B216">
        <v>0</v>
      </c>
      <c r="C216" s="32">
        <v>0</v>
      </c>
      <c r="D216">
        <v>0</v>
      </c>
      <c r="E216">
        <v>0</v>
      </c>
      <c r="F216">
        <f t="shared" si="34"/>
        <v>2.9500070861678003</v>
      </c>
    </row>
    <row r="217" spans="1:6" x14ac:dyDescent="0.35">
      <c r="A217">
        <v>216</v>
      </c>
      <c r="B217">
        <v>0</v>
      </c>
      <c r="C217" s="32">
        <v>0</v>
      </c>
      <c r="D217">
        <v>0</v>
      </c>
      <c r="E217">
        <v>0</v>
      </c>
      <c r="F217">
        <f t="shared" si="34"/>
        <v>2.9500070861678003</v>
      </c>
    </row>
    <row r="218" spans="1:6" x14ac:dyDescent="0.35">
      <c r="A218">
        <v>217</v>
      </c>
      <c r="B218">
        <v>0</v>
      </c>
      <c r="C218">
        <v>0</v>
      </c>
      <c r="D218" s="26">
        <f>AVERAGE(Quantitative!S32:'Quantitative'!AF32)</f>
        <v>2.3333333333333335</v>
      </c>
      <c r="E218">
        <v>0</v>
      </c>
      <c r="F218">
        <f>AVERAGE(D218,D227,D236,D243,D250,D257,D264,AVERAGE(D271,D278),AVERAGE(D286,D293,D300,D307),D315,D322)</f>
        <v>3.536363636363637</v>
      </c>
    </row>
    <row r="219" spans="1:6" x14ac:dyDescent="0.35">
      <c r="A219">
        <v>218</v>
      </c>
      <c r="B219">
        <v>0</v>
      </c>
      <c r="C219">
        <v>0</v>
      </c>
      <c r="D219" s="26">
        <f>D218</f>
        <v>2.3333333333333335</v>
      </c>
      <c r="E219">
        <v>0</v>
      </c>
      <c r="F219">
        <f>F218</f>
        <v>3.536363636363637</v>
      </c>
    </row>
    <row r="220" spans="1:6" x14ac:dyDescent="0.35">
      <c r="A220">
        <v>219</v>
      </c>
      <c r="B220">
        <v>0</v>
      </c>
      <c r="C220">
        <v>0</v>
      </c>
      <c r="D220" s="26">
        <f t="shared" ref="D220:D225" si="37">D219</f>
        <v>2.3333333333333335</v>
      </c>
      <c r="E220">
        <v>0</v>
      </c>
      <c r="F220">
        <f t="shared" ref="F220:F283" si="38">F219</f>
        <v>3.536363636363637</v>
      </c>
    </row>
    <row r="221" spans="1:6" x14ac:dyDescent="0.35">
      <c r="A221">
        <v>220</v>
      </c>
      <c r="B221">
        <v>0</v>
      </c>
      <c r="C221">
        <v>0</v>
      </c>
      <c r="D221" s="26">
        <f t="shared" si="37"/>
        <v>2.3333333333333335</v>
      </c>
      <c r="E221">
        <v>0</v>
      </c>
      <c r="F221">
        <f t="shared" si="38"/>
        <v>3.536363636363637</v>
      </c>
    </row>
    <row r="222" spans="1:6" x14ac:dyDescent="0.35">
      <c r="A222">
        <v>221</v>
      </c>
      <c r="B222">
        <v>0</v>
      </c>
      <c r="C222">
        <v>0</v>
      </c>
      <c r="D222" s="26">
        <f t="shared" si="37"/>
        <v>2.3333333333333335</v>
      </c>
      <c r="E222">
        <v>0</v>
      </c>
      <c r="F222">
        <f t="shared" si="38"/>
        <v>3.536363636363637</v>
      </c>
    </row>
    <row r="223" spans="1:6" x14ac:dyDescent="0.35">
      <c r="A223">
        <v>222</v>
      </c>
      <c r="B223">
        <v>0</v>
      </c>
      <c r="C223">
        <v>0</v>
      </c>
      <c r="D223" s="26">
        <f t="shared" si="37"/>
        <v>2.3333333333333335</v>
      </c>
      <c r="E223">
        <v>0</v>
      </c>
      <c r="F223">
        <f t="shared" si="38"/>
        <v>3.536363636363637</v>
      </c>
    </row>
    <row r="224" spans="1:6" x14ac:dyDescent="0.35">
      <c r="A224">
        <v>223</v>
      </c>
      <c r="B224">
        <v>0</v>
      </c>
      <c r="C224">
        <v>0</v>
      </c>
      <c r="D224" s="26">
        <f t="shared" si="37"/>
        <v>2.3333333333333335</v>
      </c>
      <c r="E224">
        <v>0</v>
      </c>
      <c r="F224">
        <f t="shared" si="38"/>
        <v>3.536363636363637</v>
      </c>
    </row>
    <row r="225" spans="1:10" x14ac:dyDescent="0.35">
      <c r="A225">
        <v>224</v>
      </c>
      <c r="B225">
        <v>0</v>
      </c>
      <c r="C225">
        <v>0</v>
      </c>
      <c r="D225" s="26">
        <f t="shared" si="37"/>
        <v>2.3333333333333335</v>
      </c>
      <c r="E225">
        <v>0</v>
      </c>
      <c r="F225">
        <f t="shared" si="38"/>
        <v>3.536363636363637</v>
      </c>
    </row>
    <row r="226" spans="1:10" x14ac:dyDescent="0.35">
      <c r="A226">
        <v>225</v>
      </c>
      <c r="B226">
        <v>0</v>
      </c>
      <c r="C226">
        <v>0</v>
      </c>
      <c r="D226" s="32">
        <v>0</v>
      </c>
      <c r="E226">
        <v>0</v>
      </c>
      <c r="F226">
        <f t="shared" si="38"/>
        <v>3.536363636363637</v>
      </c>
      <c r="J226">
        <f>AVERAGE(D271,D278)</f>
        <v>3.416666666666667</v>
      </c>
    </row>
    <row r="227" spans="1:10" x14ac:dyDescent="0.35">
      <c r="A227">
        <v>226</v>
      </c>
      <c r="B227">
        <v>0</v>
      </c>
      <c r="C227">
        <v>0</v>
      </c>
      <c r="D227" s="26">
        <f>AVERAGE(Quantitative!S33:'Quantitative'!AF33)</f>
        <v>3</v>
      </c>
      <c r="E227">
        <v>0</v>
      </c>
      <c r="F227">
        <f t="shared" si="38"/>
        <v>3.536363636363637</v>
      </c>
      <c r="J227">
        <f>AVERAGE(D286,D293,D300,D307)</f>
        <v>3.05</v>
      </c>
    </row>
    <row r="228" spans="1:10" x14ac:dyDescent="0.35">
      <c r="A228">
        <v>227</v>
      </c>
      <c r="B228">
        <v>0</v>
      </c>
      <c r="C228">
        <v>0</v>
      </c>
      <c r="D228" s="26">
        <f>D227</f>
        <v>3</v>
      </c>
      <c r="E228">
        <v>0</v>
      </c>
      <c r="F228">
        <f t="shared" si="38"/>
        <v>3.536363636363637</v>
      </c>
    </row>
    <row r="229" spans="1:10" x14ac:dyDescent="0.35">
      <c r="A229">
        <v>228</v>
      </c>
      <c r="B229">
        <v>0</v>
      </c>
      <c r="C229">
        <v>0</v>
      </c>
      <c r="D229" s="26">
        <f t="shared" ref="D229:D234" si="39">D228</f>
        <v>3</v>
      </c>
      <c r="E229">
        <v>0</v>
      </c>
      <c r="F229">
        <f t="shared" si="38"/>
        <v>3.536363636363637</v>
      </c>
    </row>
    <row r="230" spans="1:10" x14ac:dyDescent="0.35">
      <c r="A230">
        <v>229</v>
      </c>
      <c r="B230">
        <v>0</v>
      </c>
      <c r="C230">
        <v>0</v>
      </c>
      <c r="D230" s="26">
        <f t="shared" si="39"/>
        <v>3</v>
      </c>
      <c r="E230">
        <v>0</v>
      </c>
      <c r="F230">
        <f t="shared" si="38"/>
        <v>3.536363636363637</v>
      </c>
    </row>
    <row r="231" spans="1:10" x14ac:dyDescent="0.35">
      <c r="A231">
        <v>230</v>
      </c>
      <c r="B231">
        <v>0</v>
      </c>
      <c r="C231">
        <v>0</v>
      </c>
      <c r="D231" s="26">
        <f t="shared" si="39"/>
        <v>3</v>
      </c>
      <c r="E231">
        <v>0</v>
      </c>
      <c r="F231">
        <f t="shared" si="38"/>
        <v>3.536363636363637</v>
      </c>
    </row>
    <row r="232" spans="1:10" x14ac:dyDescent="0.35">
      <c r="A232">
        <v>231</v>
      </c>
      <c r="B232">
        <v>0</v>
      </c>
      <c r="C232">
        <v>0</v>
      </c>
      <c r="D232" s="26">
        <f t="shared" si="39"/>
        <v>3</v>
      </c>
      <c r="E232">
        <v>0</v>
      </c>
      <c r="F232">
        <f t="shared" si="38"/>
        <v>3.536363636363637</v>
      </c>
    </row>
    <row r="233" spans="1:10" x14ac:dyDescent="0.35">
      <c r="A233">
        <v>232</v>
      </c>
      <c r="B233">
        <v>0</v>
      </c>
      <c r="C233">
        <v>0</v>
      </c>
      <c r="D233" s="26">
        <f t="shared" si="39"/>
        <v>3</v>
      </c>
      <c r="E233">
        <v>0</v>
      </c>
      <c r="F233">
        <f t="shared" si="38"/>
        <v>3.536363636363637</v>
      </c>
    </row>
    <row r="234" spans="1:10" x14ac:dyDescent="0.35">
      <c r="A234">
        <v>233</v>
      </c>
      <c r="B234">
        <v>0</v>
      </c>
      <c r="C234">
        <v>0</v>
      </c>
      <c r="D234" s="26">
        <f t="shared" si="39"/>
        <v>3</v>
      </c>
      <c r="E234">
        <v>0</v>
      </c>
      <c r="F234">
        <f t="shared" si="38"/>
        <v>3.536363636363637</v>
      </c>
    </row>
    <row r="235" spans="1:10" x14ac:dyDescent="0.35">
      <c r="A235">
        <v>234</v>
      </c>
      <c r="B235">
        <v>0</v>
      </c>
      <c r="C235">
        <v>0</v>
      </c>
      <c r="D235" s="32">
        <v>0</v>
      </c>
      <c r="E235">
        <v>0</v>
      </c>
      <c r="F235">
        <f t="shared" si="38"/>
        <v>3.536363636363637</v>
      </c>
    </row>
    <row r="236" spans="1:10" x14ac:dyDescent="0.35">
      <c r="A236">
        <v>235</v>
      </c>
      <c r="B236">
        <v>0</v>
      </c>
      <c r="C236">
        <v>0</v>
      </c>
      <c r="D236" s="26">
        <f>AVERAGE(Quantitative!S34:'Quantitative'!AF34)</f>
        <v>5</v>
      </c>
      <c r="E236">
        <v>0</v>
      </c>
      <c r="F236">
        <f t="shared" si="38"/>
        <v>3.536363636363637</v>
      </c>
    </row>
    <row r="237" spans="1:10" x14ac:dyDescent="0.35">
      <c r="A237">
        <v>236</v>
      </c>
      <c r="B237">
        <v>0</v>
      </c>
      <c r="C237">
        <v>0</v>
      </c>
      <c r="D237" s="26">
        <f>D236</f>
        <v>5</v>
      </c>
      <c r="E237">
        <v>0</v>
      </c>
      <c r="F237">
        <f t="shared" si="38"/>
        <v>3.536363636363637</v>
      </c>
    </row>
    <row r="238" spans="1:10" x14ac:dyDescent="0.35">
      <c r="A238">
        <v>237</v>
      </c>
      <c r="B238">
        <v>0</v>
      </c>
      <c r="C238">
        <v>0</v>
      </c>
      <c r="D238" s="26">
        <f t="shared" ref="D238:D241" si="40">D237</f>
        <v>5</v>
      </c>
      <c r="E238">
        <v>0</v>
      </c>
      <c r="F238">
        <f t="shared" si="38"/>
        <v>3.536363636363637</v>
      </c>
    </row>
    <row r="239" spans="1:10" x14ac:dyDescent="0.35">
      <c r="A239">
        <v>238</v>
      </c>
      <c r="B239">
        <v>0</v>
      </c>
      <c r="C239">
        <v>0</v>
      </c>
      <c r="D239" s="26">
        <f t="shared" si="40"/>
        <v>5</v>
      </c>
      <c r="E239">
        <v>0</v>
      </c>
      <c r="F239">
        <f t="shared" si="38"/>
        <v>3.536363636363637</v>
      </c>
    </row>
    <row r="240" spans="1:10" x14ac:dyDescent="0.35">
      <c r="A240">
        <v>239</v>
      </c>
      <c r="B240">
        <v>0</v>
      </c>
      <c r="C240">
        <v>0</v>
      </c>
      <c r="D240" s="26">
        <f t="shared" si="40"/>
        <v>5</v>
      </c>
      <c r="E240">
        <v>0</v>
      </c>
      <c r="F240">
        <f t="shared" si="38"/>
        <v>3.536363636363637</v>
      </c>
    </row>
    <row r="241" spans="1:6" x14ac:dyDescent="0.35">
      <c r="A241">
        <v>240</v>
      </c>
      <c r="B241">
        <v>0</v>
      </c>
      <c r="C241">
        <v>0</v>
      </c>
      <c r="D241" s="26">
        <f t="shared" si="40"/>
        <v>5</v>
      </c>
      <c r="E241">
        <v>0</v>
      </c>
      <c r="F241">
        <f t="shared" si="38"/>
        <v>3.536363636363637</v>
      </c>
    </row>
    <row r="242" spans="1:6" x14ac:dyDescent="0.35">
      <c r="A242">
        <v>241</v>
      </c>
      <c r="B242">
        <v>0</v>
      </c>
      <c r="C242">
        <v>0</v>
      </c>
      <c r="D242" s="32">
        <v>0</v>
      </c>
      <c r="E242">
        <v>0</v>
      </c>
      <c r="F242">
        <f t="shared" si="38"/>
        <v>3.536363636363637</v>
      </c>
    </row>
    <row r="243" spans="1:6" x14ac:dyDescent="0.35">
      <c r="A243">
        <v>242</v>
      </c>
      <c r="B243">
        <v>0</v>
      </c>
      <c r="C243">
        <v>0</v>
      </c>
      <c r="D243" s="26">
        <f>AVERAGE(Quantitative!S35:'Quantitative'!AF35)</f>
        <v>5</v>
      </c>
      <c r="E243">
        <v>0</v>
      </c>
      <c r="F243">
        <f t="shared" si="38"/>
        <v>3.536363636363637</v>
      </c>
    </row>
    <row r="244" spans="1:6" x14ac:dyDescent="0.35">
      <c r="A244">
        <v>243</v>
      </c>
      <c r="B244">
        <v>0</v>
      </c>
      <c r="C244">
        <v>0</v>
      </c>
      <c r="D244" s="26">
        <f>D243</f>
        <v>5</v>
      </c>
      <c r="E244">
        <v>0</v>
      </c>
      <c r="F244">
        <f t="shared" si="38"/>
        <v>3.536363636363637</v>
      </c>
    </row>
    <row r="245" spans="1:6" x14ac:dyDescent="0.35">
      <c r="A245">
        <v>244</v>
      </c>
      <c r="B245">
        <v>0</v>
      </c>
      <c r="C245">
        <v>0</v>
      </c>
      <c r="D245" s="26">
        <f t="shared" ref="D245:D248" si="41">D244</f>
        <v>5</v>
      </c>
      <c r="E245">
        <v>0</v>
      </c>
      <c r="F245">
        <f t="shared" si="38"/>
        <v>3.536363636363637</v>
      </c>
    </row>
    <row r="246" spans="1:6" x14ac:dyDescent="0.35">
      <c r="A246">
        <v>245</v>
      </c>
      <c r="B246">
        <v>0</v>
      </c>
      <c r="C246">
        <v>0</v>
      </c>
      <c r="D246" s="26">
        <f t="shared" si="41"/>
        <v>5</v>
      </c>
      <c r="E246">
        <v>0</v>
      </c>
      <c r="F246">
        <f t="shared" si="38"/>
        <v>3.536363636363637</v>
      </c>
    </row>
    <row r="247" spans="1:6" x14ac:dyDescent="0.35">
      <c r="A247">
        <v>246</v>
      </c>
      <c r="B247">
        <v>0</v>
      </c>
      <c r="C247">
        <v>0</v>
      </c>
      <c r="D247" s="26">
        <f t="shared" si="41"/>
        <v>5</v>
      </c>
      <c r="E247">
        <v>0</v>
      </c>
      <c r="F247">
        <f t="shared" si="38"/>
        <v>3.536363636363637</v>
      </c>
    </row>
    <row r="248" spans="1:6" x14ac:dyDescent="0.35">
      <c r="A248">
        <v>247</v>
      </c>
      <c r="B248">
        <v>0</v>
      </c>
      <c r="C248">
        <v>0</v>
      </c>
      <c r="D248" s="26">
        <f t="shared" si="41"/>
        <v>5</v>
      </c>
      <c r="E248">
        <v>0</v>
      </c>
      <c r="F248">
        <f t="shared" si="38"/>
        <v>3.536363636363637</v>
      </c>
    </row>
    <row r="249" spans="1:6" x14ac:dyDescent="0.35">
      <c r="A249">
        <v>248</v>
      </c>
      <c r="B249">
        <v>0</v>
      </c>
      <c r="C249">
        <v>0</v>
      </c>
      <c r="D249" s="32">
        <v>0</v>
      </c>
      <c r="E249">
        <v>0</v>
      </c>
      <c r="F249">
        <f t="shared" si="38"/>
        <v>3.536363636363637</v>
      </c>
    </row>
    <row r="250" spans="1:6" x14ac:dyDescent="0.35">
      <c r="A250">
        <v>249</v>
      </c>
      <c r="B250">
        <v>0</v>
      </c>
      <c r="C250">
        <v>0</v>
      </c>
      <c r="D250" s="26">
        <f>AVERAGE(Quantitative!S36:'Quantitative'!AF36)</f>
        <v>3</v>
      </c>
      <c r="E250">
        <v>0</v>
      </c>
      <c r="F250">
        <f t="shared" si="38"/>
        <v>3.536363636363637</v>
      </c>
    </row>
    <row r="251" spans="1:6" x14ac:dyDescent="0.35">
      <c r="A251">
        <v>250</v>
      </c>
      <c r="B251">
        <v>0</v>
      </c>
      <c r="C251">
        <v>0</v>
      </c>
      <c r="D251" s="26">
        <f>D250</f>
        <v>3</v>
      </c>
      <c r="E251">
        <v>0</v>
      </c>
      <c r="F251">
        <f t="shared" si="38"/>
        <v>3.536363636363637</v>
      </c>
    </row>
    <row r="252" spans="1:6" x14ac:dyDescent="0.35">
      <c r="A252">
        <v>251</v>
      </c>
      <c r="B252">
        <v>0</v>
      </c>
      <c r="C252">
        <v>0</v>
      </c>
      <c r="D252" s="26">
        <f t="shared" ref="D252:D255" si="42">D251</f>
        <v>3</v>
      </c>
      <c r="E252">
        <v>0</v>
      </c>
      <c r="F252">
        <f t="shared" si="38"/>
        <v>3.536363636363637</v>
      </c>
    </row>
    <row r="253" spans="1:6" x14ac:dyDescent="0.35">
      <c r="A253">
        <v>252</v>
      </c>
      <c r="B253">
        <v>0</v>
      </c>
      <c r="C253">
        <v>0</v>
      </c>
      <c r="D253" s="26">
        <f t="shared" si="42"/>
        <v>3</v>
      </c>
      <c r="E253">
        <v>0</v>
      </c>
      <c r="F253">
        <f t="shared" si="38"/>
        <v>3.536363636363637</v>
      </c>
    </row>
    <row r="254" spans="1:6" x14ac:dyDescent="0.35">
      <c r="A254">
        <v>253</v>
      </c>
      <c r="B254">
        <v>0</v>
      </c>
      <c r="C254">
        <v>0</v>
      </c>
      <c r="D254" s="26">
        <f t="shared" si="42"/>
        <v>3</v>
      </c>
      <c r="E254">
        <v>0</v>
      </c>
      <c r="F254">
        <f t="shared" si="38"/>
        <v>3.536363636363637</v>
      </c>
    </row>
    <row r="255" spans="1:6" x14ac:dyDescent="0.35">
      <c r="A255">
        <v>254</v>
      </c>
      <c r="B255">
        <v>0</v>
      </c>
      <c r="C255">
        <v>0</v>
      </c>
      <c r="D255" s="26">
        <f t="shared" si="42"/>
        <v>3</v>
      </c>
      <c r="E255">
        <v>0</v>
      </c>
      <c r="F255">
        <f t="shared" si="38"/>
        <v>3.536363636363637</v>
      </c>
    </row>
    <row r="256" spans="1:6" x14ac:dyDescent="0.35">
      <c r="A256">
        <v>255</v>
      </c>
      <c r="B256">
        <v>0</v>
      </c>
      <c r="C256">
        <v>0</v>
      </c>
      <c r="D256" s="32">
        <v>0</v>
      </c>
      <c r="E256">
        <v>0</v>
      </c>
      <c r="F256">
        <f t="shared" si="38"/>
        <v>3.536363636363637</v>
      </c>
    </row>
    <row r="257" spans="1:6" x14ac:dyDescent="0.35">
      <c r="A257">
        <v>256</v>
      </c>
      <c r="B257">
        <v>0</v>
      </c>
      <c r="C257">
        <v>0</v>
      </c>
      <c r="D257" s="26">
        <f>AVERAGE(Quantitative!S37:'Quantitative'!AF37)</f>
        <v>4</v>
      </c>
      <c r="E257">
        <v>0</v>
      </c>
      <c r="F257">
        <f t="shared" si="38"/>
        <v>3.536363636363637</v>
      </c>
    </row>
    <row r="258" spans="1:6" x14ac:dyDescent="0.35">
      <c r="A258">
        <v>257</v>
      </c>
      <c r="B258">
        <v>0</v>
      </c>
      <c r="C258">
        <v>0</v>
      </c>
      <c r="D258" s="26">
        <f>D257</f>
        <v>4</v>
      </c>
      <c r="E258">
        <v>0</v>
      </c>
      <c r="F258">
        <f t="shared" si="38"/>
        <v>3.536363636363637</v>
      </c>
    </row>
    <row r="259" spans="1:6" x14ac:dyDescent="0.35">
      <c r="A259">
        <v>258</v>
      </c>
      <c r="B259">
        <v>0</v>
      </c>
      <c r="C259">
        <v>0</v>
      </c>
      <c r="D259" s="26">
        <f t="shared" ref="D259:D262" si="43">D258</f>
        <v>4</v>
      </c>
      <c r="E259">
        <v>0</v>
      </c>
      <c r="F259">
        <f t="shared" si="38"/>
        <v>3.536363636363637</v>
      </c>
    </row>
    <row r="260" spans="1:6" x14ac:dyDescent="0.35">
      <c r="A260">
        <v>259</v>
      </c>
      <c r="B260">
        <v>0</v>
      </c>
      <c r="C260">
        <v>0</v>
      </c>
      <c r="D260" s="26">
        <f t="shared" si="43"/>
        <v>4</v>
      </c>
      <c r="E260">
        <v>0</v>
      </c>
      <c r="F260">
        <f t="shared" si="38"/>
        <v>3.536363636363637</v>
      </c>
    </row>
    <row r="261" spans="1:6" x14ac:dyDescent="0.35">
      <c r="A261">
        <v>260</v>
      </c>
      <c r="B261">
        <v>0</v>
      </c>
      <c r="C261">
        <v>0</v>
      </c>
      <c r="D261" s="26">
        <f t="shared" si="43"/>
        <v>4</v>
      </c>
      <c r="E261">
        <v>0</v>
      </c>
      <c r="F261">
        <f t="shared" si="38"/>
        <v>3.536363636363637</v>
      </c>
    </row>
    <row r="262" spans="1:6" x14ac:dyDescent="0.35">
      <c r="A262">
        <v>261</v>
      </c>
      <c r="B262">
        <v>0</v>
      </c>
      <c r="C262">
        <v>0</v>
      </c>
      <c r="D262" s="26">
        <f t="shared" si="43"/>
        <v>4</v>
      </c>
      <c r="E262">
        <v>0</v>
      </c>
      <c r="F262">
        <f t="shared" si="38"/>
        <v>3.536363636363637</v>
      </c>
    </row>
    <row r="263" spans="1:6" x14ac:dyDescent="0.35">
      <c r="A263">
        <v>262</v>
      </c>
      <c r="B263">
        <v>0</v>
      </c>
      <c r="C263">
        <v>0</v>
      </c>
      <c r="D263" s="32">
        <v>0</v>
      </c>
      <c r="E263">
        <v>0</v>
      </c>
      <c r="F263">
        <f t="shared" si="38"/>
        <v>3.536363636363637</v>
      </c>
    </row>
    <row r="264" spans="1:6" x14ac:dyDescent="0.35">
      <c r="A264">
        <v>263</v>
      </c>
      <c r="B264">
        <v>0</v>
      </c>
      <c r="C264">
        <v>0</v>
      </c>
      <c r="D264" s="26">
        <f>AVERAGE(Quantitative!S38:'Quantitative'!AF38)</f>
        <v>3.5</v>
      </c>
      <c r="E264">
        <v>0</v>
      </c>
      <c r="F264">
        <f t="shared" si="38"/>
        <v>3.536363636363637</v>
      </c>
    </row>
    <row r="265" spans="1:6" x14ac:dyDescent="0.35">
      <c r="A265">
        <v>264</v>
      </c>
      <c r="B265">
        <v>0</v>
      </c>
      <c r="C265">
        <v>0</v>
      </c>
      <c r="D265" s="26">
        <f>D264</f>
        <v>3.5</v>
      </c>
      <c r="E265">
        <v>0</v>
      </c>
      <c r="F265">
        <f>F264</f>
        <v>3.536363636363637</v>
      </c>
    </row>
    <row r="266" spans="1:6" x14ac:dyDescent="0.35">
      <c r="A266">
        <v>265</v>
      </c>
      <c r="B266">
        <v>0</v>
      </c>
      <c r="C266">
        <v>0</v>
      </c>
      <c r="D266" s="26">
        <f t="shared" ref="D266:D269" si="44">D265</f>
        <v>3.5</v>
      </c>
      <c r="E266">
        <v>0</v>
      </c>
      <c r="F266">
        <f t="shared" si="38"/>
        <v>3.536363636363637</v>
      </c>
    </row>
    <row r="267" spans="1:6" x14ac:dyDescent="0.35">
      <c r="A267">
        <v>266</v>
      </c>
      <c r="B267">
        <v>0</v>
      </c>
      <c r="C267">
        <v>0</v>
      </c>
      <c r="D267" s="26">
        <f t="shared" si="44"/>
        <v>3.5</v>
      </c>
      <c r="E267">
        <v>0</v>
      </c>
      <c r="F267">
        <f t="shared" si="38"/>
        <v>3.536363636363637</v>
      </c>
    </row>
    <row r="268" spans="1:6" x14ac:dyDescent="0.35">
      <c r="A268">
        <v>267</v>
      </c>
      <c r="B268">
        <v>0</v>
      </c>
      <c r="C268">
        <v>0</v>
      </c>
      <c r="D268" s="26">
        <f t="shared" si="44"/>
        <v>3.5</v>
      </c>
      <c r="E268">
        <v>0</v>
      </c>
      <c r="F268">
        <f t="shared" si="38"/>
        <v>3.536363636363637</v>
      </c>
    </row>
    <row r="269" spans="1:6" x14ac:dyDescent="0.35">
      <c r="A269">
        <v>268</v>
      </c>
      <c r="B269">
        <v>0</v>
      </c>
      <c r="C269">
        <v>0</v>
      </c>
      <c r="D269" s="26">
        <f t="shared" si="44"/>
        <v>3.5</v>
      </c>
      <c r="E269">
        <v>0</v>
      </c>
      <c r="F269">
        <f t="shared" si="38"/>
        <v>3.536363636363637</v>
      </c>
    </row>
    <row r="270" spans="1:6" x14ac:dyDescent="0.35">
      <c r="A270">
        <v>269</v>
      </c>
      <c r="B270">
        <v>0</v>
      </c>
      <c r="C270">
        <v>0</v>
      </c>
      <c r="D270" s="32">
        <v>0</v>
      </c>
      <c r="E270">
        <v>0</v>
      </c>
      <c r="F270">
        <f t="shared" si="38"/>
        <v>3.536363636363637</v>
      </c>
    </row>
    <row r="271" spans="1:6" x14ac:dyDescent="0.35">
      <c r="A271">
        <v>270</v>
      </c>
      <c r="B271">
        <v>0</v>
      </c>
      <c r="C271">
        <v>0</v>
      </c>
      <c r="D271" s="26">
        <f>AVERAGE(Quantitative!S39:'Quantitative'!AF39)</f>
        <v>4.5</v>
      </c>
      <c r="E271">
        <v>0</v>
      </c>
      <c r="F271">
        <f t="shared" si="38"/>
        <v>3.536363636363637</v>
      </c>
    </row>
    <row r="272" spans="1:6" x14ac:dyDescent="0.35">
      <c r="A272">
        <v>271</v>
      </c>
      <c r="B272">
        <v>0</v>
      </c>
      <c r="C272">
        <v>0</v>
      </c>
      <c r="D272" s="26">
        <f>D271</f>
        <v>4.5</v>
      </c>
      <c r="E272">
        <v>0</v>
      </c>
      <c r="F272">
        <f t="shared" si="38"/>
        <v>3.536363636363637</v>
      </c>
    </row>
    <row r="273" spans="1:6" x14ac:dyDescent="0.35">
      <c r="A273">
        <v>272</v>
      </c>
      <c r="B273">
        <v>0</v>
      </c>
      <c r="C273">
        <v>0</v>
      </c>
      <c r="D273" s="26">
        <f t="shared" ref="D273:D277" si="45">D272</f>
        <v>4.5</v>
      </c>
      <c r="E273">
        <v>0</v>
      </c>
      <c r="F273">
        <f t="shared" si="38"/>
        <v>3.536363636363637</v>
      </c>
    </row>
    <row r="274" spans="1:6" x14ac:dyDescent="0.35">
      <c r="A274">
        <v>273</v>
      </c>
      <c r="B274">
        <v>0</v>
      </c>
      <c r="C274">
        <v>0</v>
      </c>
      <c r="D274" s="26">
        <f t="shared" si="45"/>
        <v>4.5</v>
      </c>
      <c r="E274">
        <v>0</v>
      </c>
      <c r="F274">
        <f t="shared" si="38"/>
        <v>3.536363636363637</v>
      </c>
    </row>
    <row r="275" spans="1:6" x14ac:dyDescent="0.35">
      <c r="A275">
        <v>274</v>
      </c>
      <c r="B275">
        <v>0</v>
      </c>
      <c r="C275">
        <v>0</v>
      </c>
      <c r="D275" s="26">
        <f t="shared" si="45"/>
        <v>4.5</v>
      </c>
      <c r="E275">
        <v>0</v>
      </c>
      <c r="F275">
        <f t="shared" si="38"/>
        <v>3.536363636363637</v>
      </c>
    </row>
    <row r="276" spans="1:6" x14ac:dyDescent="0.35">
      <c r="A276">
        <v>275</v>
      </c>
      <c r="B276">
        <v>0</v>
      </c>
      <c r="C276">
        <v>0</v>
      </c>
      <c r="D276" s="26">
        <f t="shared" si="45"/>
        <v>4.5</v>
      </c>
      <c r="E276">
        <v>0</v>
      </c>
      <c r="F276">
        <f t="shared" si="38"/>
        <v>3.536363636363637</v>
      </c>
    </row>
    <row r="277" spans="1:6" x14ac:dyDescent="0.35">
      <c r="A277">
        <v>276</v>
      </c>
      <c r="B277">
        <v>0</v>
      </c>
      <c r="C277">
        <v>0</v>
      </c>
      <c r="D277" s="26">
        <f t="shared" si="45"/>
        <v>4.5</v>
      </c>
      <c r="E277">
        <v>0</v>
      </c>
      <c r="F277">
        <f t="shared" si="38"/>
        <v>3.536363636363637</v>
      </c>
    </row>
    <row r="278" spans="1:6" x14ac:dyDescent="0.35">
      <c r="A278">
        <v>277</v>
      </c>
      <c r="B278">
        <v>0</v>
      </c>
      <c r="C278">
        <v>0</v>
      </c>
      <c r="D278" s="26">
        <f>AVERAGE(Quantitative!S40:'Quantitative'!AF40)</f>
        <v>2.3333333333333335</v>
      </c>
      <c r="E278">
        <v>0</v>
      </c>
      <c r="F278">
        <f t="shared" si="38"/>
        <v>3.536363636363637</v>
      </c>
    </row>
    <row r="279" spans="1:6" x14ac:dyDescent="0.35">
      <c r="A279">
        <v>278</v>
      </c>
      <c r="B279">
        <v>0</v>
      </c>
      <c r="C279">
        <v>0</v>
      </c>
      <c r="D279" s="26">
        <f>D278</f>
        <v>2.3333333333333335</v>
      </c>
      <c r="E279">
        <v>0</v>
      </c>
      <c r="F279">
        <f t="shared" si="38"/>
        <v>3.536363636363637</v>
      </c>
    </row>
    <row r="280" spans="1:6" x14ac:dyDescent="0.35">
      <c r="A280">
        <v>279</v>
      </c>
      <c r="B280">
        <v>0</v>
      </c>
      <c r="C280">
        <v>0</v>
      </c>
      <c r="D280" s="26">
        <f t="shared" ref="D280:D284" si="46">D279</f>
        <v>2.3333333333333335</v>
      </c>
      <c r="E280">
        <v>0</v>
      </c>
      <c r="F280">
        <f t="shared" si="38"/>
        <v>3.536363636363637</v>
      </c>
    </row>
    <row r="281" spans="1:6" x14ac:dyDescent="0.35">
      <c r="A281">
        <v>280</v>
      </c>
      <c r="B281">
        <v>0</v>
      </c>
      <c r="C281">
        <v>0</v>
      </c>
      <c r="D281" s="26">
        <f t="shared" si="46"/>
        <v>2.3333333333333335</v>
      </c>
      <c r="E281">
        <v>0</v>
      </c>
      <c r="F281">
        <f t="shared" si="38"/>
        <v>3.536363636363637</v>
      </c>
    </row>
    <row r="282" spans="1:6" x14ac:dyDescent="0.35">
      <c r="A282">
        <v>281</v>
      </c>
      <c r="B282">
        <v>0</v>
      </c>
      <c r="C282">
        <v>0</v>
      </c>
      <c r="D282" s="26">
        <f t="shared" si="46"/>
        <v>2.3333333333333335</v>
      </c>
      <c r="E282">
        <v>0</v>
      </c>
      <c r="F282">
        <f t="shared" si="38"/>
        <v>3.536363636363637</v>
      </c>
    </row>
    <row r="283" spans="1:6" x14ac:dyDescent="0.35">
      <c r="A283">
        <v>282</v>
      </c>
      <c r="B283">
        <v>0</v>
      </c>
      <c r="C283">
        <v>0</v>
      </c>
      <c r="D283" s="26">
        <f t="shared" si="46"/>
        <v>2.3333333333333335</v>
      </c>
      <c r="E283">
        <v>0</v>
      </c>
      <c r="F283">
        <f t="shared" si="38"/>
        <v>3.536363636363637</v>
      </c>
    </row>
    <row r="284" spans="1:6" x14ac:dyDescent="0.35">
      <c r="A284">
        <v>283</v>
      </c>
      <c r="B284">
        <v>0</v>
      </c>
      <c r="C284">
        <v>0</v>
      </c>
      <c r="D284" s="26">
        <f t="shared" si="46"/>
        <v>2.3333333333333335</v>
      </c>
      <c r="E284">
        <v>0</v>
      </c>
      <c r="F284">
        <f t="shared" ref="F284:F287" si="47">F283</f>
        <v>3.536363636363637</v>
      </c>
    </row>
    <row r="285" spans="1:6" x14ac:dyDescent="0.35">
      <c r="A285">
        <v>284</v>
      </c>
      <c r="B285">
        <v>0</v>
      </c>
      <c r="C285">
        <v>0</v>
      </c>
      <c r="D285" s="32">
        <v>0</v>
      </c>
      <c r="E285">
        <v>0</v>
      </c>
      <c r="F285">
        <f t="shared" si="47"/>
        <v>3.536363636363637</v>
      </c>
    </row>
    <row r="286" spans="1:6" x14ac:dyDescent="0.35">
      <c r="A286">
        <v>285</v>
      </c>
      <c r="B286">
        <v>0</v>
      </c>
      <c r="C286">
        <v>0</v>
      </c>
      <c r="D286" s="26">
        <f>AVERAGE(Quantitative!S41:'Quantitative'!AF41)</f>
        <v>2.5</v>
      </c>
      <c r="E286">
        <v>0</v>
      </c>
      <c r="F286">
        <f t="shared" si="47"/>
        <v>3.536363636363637</v>
      </c>
    </row>
    <row r="287" spans="1:6" x14ac:dyDescent="0.35">
      <c r="A287">
        <v>286</v>
      </c>
      <c r="B287">
        <v>0</v>
      </c>
      <c r="C287">
        <v>0</v>
      </c>
      <c r="D287" s="26">
        <f>D286</f>
        <v>2.5</v>
      </c>
      <c r="E287">
        <v>0</v>
      </c>
      <c r="F287">
        <f t="shared" si="47"/>
        <v>3.536363636363637</v>
      </c>
    </row>
    <row r="288" spans="1:6" x14ac:dyDescent="0.35">
      <c r="A288">
        <v>287</v>
      </c>
      <c r="B288">
        <v>0</v>
      </c>
      <c r="C288">
        <v>0</v>
      </c>
      <c r="D288" s="26">
        <f t="shared" ref="D288:D289" si="48">D287</f>
        <v>2.5</v>
      </c>
      <c r="E288">
        <v>0</v>
      </c>
      <c r="F288">
        <f>F287</f>
        <v>3.536363636363637</v>
      </c>
    </row>
    <row r="289" spans="1:6" x14ac:dyDescent="0.35">
      <c r="A289">
        <v>288</v>
      </c>
      <c r="B289">
        <v>0</v>
      </c>
      <c r="C289">
        <v>0</v>
      </c>
      <c r="D289" s="26">
        <f t="shared" si="48"/>
        <v>2.5</v>
      </c>
      <c r="E289">
        <v>0</v>
      </c>
      <c r="F289">
        <f t="shared" ref="F289:F312" si="49">F288</f>
        <v>3.536363636363637</v>
      </c>
    </row>
    <row r="290" spans="1:6" x14ac:dyDescent="0.35">
      <c r="A290">
        <v>289</v>
      </c>
      <c r="B290">
        <v>0</v>
      </c>
      <c r="C290">
        <v>0</v>
      </c>
      <c r="D290" s="26">
        <f>D289</f>
        <v>2.5</v>
      </c>
      <c r="E290">
        <v>0</v>
      </c>
      <c r="F290">
        <f t="shared" si="49"/>
        <v>3.536363636363637</v>
      </c>
    </row>
    <row r="291" spans="1:6" x14ac:dyDescent="0.35">
      <c r="A291">
        <v>290</v>
      </c>
      <c r="B291">
        <v>0</v>
      </c>
      <c r="C291">
        <v>0</v>
      </c>
      <c r="D291" s="26">
        <f t="shared" ref="D291:D292" si="50">D290</f>
        <v>2.5</v>
      </c>
      <c r="E291">
        <v>0</v>
      </c>
      <c r="F291">
        <f t="shared" si="49"/>
        <v>3.536363636363637</v>
      </c>
    </row>
    <row r="292" spans="1:6" x14ac:dyDescent="0.35">
      <c r="A292">
        <v>291</v>
      </c>
      <c r="B292">
        <v>0</v>
      </c>
      <c r="C292">
        <v>0</v>
      </c>
      <c r="D292" s="26">
        <f t="shared" si="50"/>
        <v>2.5</v>
      </c>
      <c r="E292">
        <v>0</v>
      </c>
      <c r="F292">
        <f t="shared" si="49"/>
        <v>3.536363636363637</v>
      </c>
    </row>
    <row r="293" spans="1:6" x14ac:dyDescent="0.35">
      <c r="A293">
        <v>292</v>
      </c>
      <c r="B293">
        <v>0</v>
      </c>
      <c r="C293">
        <v>0</v>
      </c>
      <c r="D293" s="26">
        <f>AVERAGE(Quantitative!S42:'Quantitative'!AF42)</f>
        <v>4.333333333333333</v>
      </c>
      <c r="E293">
        <v>0</v>
      </c>
      <c r="F293">
        <f t="shared" si="49"/>
        <v>3.536363636363637</v>
      </c>
    </row>
    <row r="294" spans="1:6" x14ac:dyDescent="0.35">
      <c r="A294">
        <v>293</v>
      </c>
      <c r="B294">
        <v>0</v>
      </c>
      <c r="C294">
        <v>0</v>
      </c>
      <c r="D294" s="26">
        <f t="shared" ref="D294:D295" si="51">D293</f>
        <v>4.333333333333333</v>
      </c>
      <c r="E294">
        <v>0</v>
      </c>
      <c r="F294">
        <f t="shared" si="49"/>
        <v>3.536363636363637</v>
      </c>
    </row>
    <row r="295" spans="1:6" x14ac:dyDescent="0.35">
      <c r="A295">
        <v>294</v>
      </c>
      <c r="B295">
        <v>0</v>
      </c>
      <c r="C295">
        <v>0</v>
      </c>
      <c r="D295" s="26">
        <f t="shared" si="51"/>
        <v>4.333333333333333</v>
      </c>
      <c r="E295">
        <v>0</v>
      </c>
      <c r="F295">
        <f t="shared" si="49"/>
        <v>3.536363636363637</v>
      </c>
    </row>
    <row r="296" spans="1:6" x14ac:dyDescent="0.35">
      <c r="A296">
        <v>295</v>
      </c>
      <c r="B296">
        <v>0</v>
      </c>
      <c r="C296">
        <v>0</v>
      </c>
      <c r="D296" s="26">
        <f>D295</f>
        <v>4.333333333333333</v>
      </c>
      <c r="E296">
        <v>0</v>
      </c>
      <c r="F296">
        <f t="shared" si="49"/>
        <v>3.536363636363637</v>
      </c>
    </row>
    <row r="297" spans="1:6" x14ac:dyDescent="0.35">
      <c r="A297">
        <v>296</v>
      </c>
      <c r="B297">
        <v>0</v>
      </c>
      <c r="C297">
        <v>0</v>
      </c>
      <c r="D297" s="26">
        <f t="shared" ref="D297:D299" si="52">D296</f>
        <v>4.333333333333333</v>
      </c>
      <c r="E297">
        <v>0</v>
      </c>
      <c r="F297">
        <f t="shared" si="49"/>
        <v>3.536363636363637</v>
      </c>
    </row>
    <row r="298" spans="1:6" x14ac:dyDescent="0.35">
      <c r="A298">
        <v>297</v>
      </c>
      <c r="B298">
        <v>0</v>
      </c>
      <c r="C298">
        <v>0</v>
      </c>
      <c r="D298" s="26">
        <f t="shared" si="52"/>
        <v>4.333333333333333</v>
      </c>
      <c r="E298">
        <v>0</v>
      </c>
      <c r="F298">
        <f t="shared" si="49"/>
        <v>3.536363636363637</v>
      </c>
    </row>
    <row r="299" spans="1:6" x14ac:dyDescent="0.35">
      <c r="A299">
        <v>298</v>
      </c>
      <c r="B299">
        <v>0</v>
      </c>
      <c r="C299">
        <v>0</v>
      </c>
      <c r="D299" s="26">
        <f t="shared" si="52"/>
        <v>4.333333333333333</v>
      </c>
      <c r="E299">
        <v>0</v>
      </c>
      <c r="F299">
        <f t="shared" si="49"/>
        <v>3.536363636363637</v>
      </c>
    </row>
    <row r="300" spans="1:6" x14ac:dyDescent="0.35">
      <c r="A300">
        <v>299</v>
      </c>
      <c r="B300">
        <v>0</v>
      </c>
      <c r="C300">
        <v>0</v>
      </c>
      <c r="D300" s="26">
        <f>AVERAGE(Quantitative!S43:'Quantitative'!AF43)</f>
        <v>3.2</v>
      </c>
      <c r="E300">
        <v>0</v>
      </c>
      <c r="F300">
        <f t="shared" si="49"/>
        <v>3.536363636363637</v>
      </c>
    </row>
    <row r="301" spans="1:6" x14ac:dyDescent="0.35">
      <c r="A301">
        <v>300</v>
      </c>
      <c r="B301">
        <v>0</v>
      </c>
      <c r="C301">
        <v>0</v>
      </c>
      <c r="D301" s="26">
        <f t="shared" ref="D301:D306" si="53">D300</f>
        <v>3.2</v>
      </c>
      <c r="E301">
        <v>0</v>
      </c>
      <c r="F301">
        <f t="shared" si="49"/>
        <v>3.536363636363637</v>
      </c>
    </row>
    <row r="302" spans="1:6" x14ac:dyDescent="0.35">
      <c r="A302">
        <v>301</v>
      </c>
      <c r="B302">
        <v>0</v>
      </c>
      <c r="C302">
        <v>0</v>
      </c>
      <c r="D302" s="26">
        <f t="shared" si="53"/>
        <v>3.2</v>
      </c>
      <c r="E302">
        <v>0</v>
      </c>
      <c r="F302">
        <f t="shared" si="49"/>
        <v>3.536363636363637</v>
      </c>
    </row>
    <row r="303" spans="1:6" x14ac:dyDescent="0.35">
      <c r="A303">
        <v>302</v>
      </c>
      <c r="B303">
        <v>0</v>
      </c>
      <c r="C303">
        <v>0</v>
      </c>
      <c r="D303" s="26">
        <f t="shared" si="53"/>
        <v>3.2</v>
      </c>
      <c r="E303">
        <v>0</v>
      </c>
      <c r="F303">
        <f t="shared" si="49"/>
        <v>3.536363636363637</v>
      </c>
    </row>
    <row r="304" spans="1:6" x14ac:dyDescent="0.35">
      <c r="A304">
        <v>303</v>
      </c>
      <c r="B304">
        <v>0</v>
      </c>
      <c r="C304">
        <v>0</v>
      </c>
      <c r="D304" s="26">
        <f t="shared" si="53"/>
        <v>3.2</v>
      </c>
      <c r="E304">
        <v>0</v>
      </c>
      <c r="F304">
        <f t="shared" si="49"/>
        <v>3.536363636363637</v>
      </c>
    </row>
    <row r="305" spans="1:6" x14ac:dyDescent="0.35">
      <c r="A305">
        <v>304</v>
      </c>
      <c r="B305">
        <v>0</v>
      </c>
      <c r="C305">
        <v>0</v>
      </c>
      <c r="D305" s="26">
        <f t="shared" si="53"/>
        <v>3.2</v>
      </c>
      <c r="E305">
        <v>0</v>
      </c>
      <c r="F305">
        <f t="shared" si="49"/>
        <v>3.536363636363637</v>
      </c>
    </row>
    <row r="306" spans="1:6" x14ac:dyDescent="0.35">
      <c r="A306">
        <v>305</v>
      </c>
      <c r="B306">
        <v>0</v>
      </c>
      <c r="C306">
        <v>0</v>
      </c>
      <c r="D306" s="26">
        <f t="shared" si="53"/>
        <v>3.2</v>
      </c>
      <c r="E306">
        <v>0</v>
      </c>
      <c r="F306">
        <f t="shared" si="49"/>
        <v>3.536363636363637</v>
      </c>
    </row>
    <row r="307" spans="1:6" x14ac:dyDescent="0.35">
      <c r="A307">
        <v>306</v>
      </c>
      <c r="B307">
        <v>0</v>
      </c>
      <c r="C307">
        <v>0</v>
      </c>
      <c r="D307" s="26">
        <f>AVERAGE(Quantitative!S44:'Quantitative'!AF44)</f>
        <v>2.1666666666666665</v>
      </c>
      <c r="E307">
        <v>0</v>
      </c>
      <c r="F307">
        <f t="shared" si="49"/>
        <v>3.536363636363637</v>
      </c>
    </row>
    <row r="308" spans="1:6" x14ac:dyDescent="0.35">
      <c r="A308">
        <v>307</v>
      </c>
      <c r="B308">
        <v>0</v>
      </c>
      <c r="C308">
        <v>0</v>
      </c>
      <c r="D308" s="26">
        <f>D307</f>
        <v>2.1666666666666665</v>
      </c>
      <c r="E308">
        <v>0</v>
      </c>
      <c r="F308">
        <f t="shared" si="49"/>
        <v>3.536363636363637</v>
      </c>
    </row>
    <row r="309" spans="1:6" x14ac:dyDescent="0.35">
      <c r="A309">
        <v>308</v>
      </c>
      <c r="B309">
        <v>0</v>
      </c>
      <c r="C309">
        <v>0</v>
      </c>
      <c r="D309" s="26">
        <f>D308</f>
        <v>2.1666666666666665</v>
      </c>
      <c r="E309">
        <v>0</v>
      </c>
      <c r="F309">
        <f t="shared" si="49"/>
        <v>3.536363636363637</v>
      </c>
    </row>
    <row r="310" spans="1:6" x14ac:dyDescent="0.35">
      <c r="A310">
        <v>309</v>
      </c>
      <c r="B310">
        <v>0</v>
      </c>
      <c r="C310">
        <v>0</v>
      </c>
      <c r="D310" s="26">
        <f t="shared" ref="D310:D313" si="54">D309</f>
        <v>2.1666666666666665</v>
      </c>
      <c r="E310">
        <v>0</v>
      </c>
      <c r="F310">
        <f t="shared" si="49"/>
        <v>3.536363636363637</v>
      </c>
    </row>
    <row r="311" spans="1:6" x14ac:dyDescent="0.35">
      <c r="A311">
        <v>310</v>
      </c>
      <c r="B311">
        <v>0</v>
      </c>
      <c r="C311">
        <v>0</v>
      </c>
      <c r="D311" s="26">
        <f t="shared" si="54"/>
        <v>2.1666666666666665</v>
      </c>
      <c r="E311">
        <v>0</v>
      </c>
      <c r="F311">
        <f t="shared" si="49"/>
        <v>3.536363636363637</v>
      </c>
    </row>
    <row r="312" spans="1:6" x14ac:dyDescent="0.35">
      <c r="A312">
        <v>311</v>
      </c>
      <c r="B312">
        <v>0</v>
      </c>
      <c r="C312">
        <v>0</v>
      </c>
      <c r="D312" s="26">
        <f t="shared" si="54"/>
        <v>2.1666666666666665</v>
      </c>
      <c r="E312">
        <v>0</v>
      </c>
      <c r="F312">
        <f t="shared" si="49"/>
        <v>3.536363636363637</v>
      </c>
    </row>
    <row r="313" spans="1:6" x14ac:dyDescent="0.35">
      <c r="A313">
        <v>312</v>
      </c>
      <c r="B313">
        <v>0</v>
      </c>
      <c r="C313">
        <v>0</v>
      </c>
      <c r="D313" s="26">
        <f t="shared" si="54"/>
        <v>2.1666666666666665</v>
      </c>
      <c r="E313">
        <v>0</v>
      </c>
      <c r="F313">
        <f>F312</f>
        <v>3.536363636363637</v>
      </c>
    </row>
    <row r="314" spans="1:6" x14ac:dyDescent="0.35">
      <c r="A314">
        <v>313</v>
      </c>
      <c r="B314">
        <v>0</v>
      </c>
      <c r="C314">
        <v>0</v>
      </c>
      <c r="D314" s="32">
        <v>0</v>
      </c>
      <c r="E314">
        <v>0</v>
      </c>
      <c r="F314">
        <f t="shared" ref="F314:F329" si="55">F313</f>
        <v>3.536363636363637</v>
      </c>
    </row>
    <row r="315" spans="1:6" x14ac:dyDescent="0.35">
      <c r="A315">
        <v>314</v>
      </c>
      <c r="B315">
        <v>0</v>
      </c>
      <c r="C315">
        <v>0</v>
      </c>
      <c r="D315" s="26">
        <f>AVERAGE(Quantitative!S45:'Quantitative'!AF45)</f>
        <v>3</v>
      </c>
      <c r="E315">
        <v>0</v>
      </c>
      <c r="F315">
        <f t="shared" si="55"/>
        <v>3.536363636363637</v>
      </c>
    </row>
    <row r="316" spans="1:6" x14ac:dyDescent="0.35">
      <c r="A316">
        <v>315</v>
      </c>
      <c r="B316">
        <v>0</v>
      </c>
      <c r="C316">
        <v>0</v>
      </c>
      <c r="D316" s="26">
        <f>D315</f>
        <v>3</v>
      </c>
      <c r="E316">
        <v>0</v>
      </c>
      <c r="F316">
        <f t="shared" si="55"/>
        <v>3.536363636363637</v>
      </c>
    </row>
    <row r="317" spans="1:6" x14ac:dyDescent="0.35">
      <c r="A317">
        <v>316</v>
      </c>
      <c r="B317">
        <v>0</v>
      </c>
      <c r="C317">
        <v>0</v>
      </c>
      <c r="D317" s="26">
        <f t="shared" ref="D317:D320" si="56">D316</f>
        <v>3</v>
      </c>
      <c r="E317">
        <v>0</v>
      </c>
      <c r="F317">
        <f t="shared" si="55"/>
        <v>3.536363636363637</v>
      </c>
    </row>
    <row r="318" spans="1:6" x14ac:dyDescent="0.35">
      <c r="A318">
        <v>317</v>
      </c>
      <c r="B318">
        <v>0</v>
      </c>
      <c r="C318">
        <v>0</v>
      </c>
      <c r="D318" s="26">
        <f t="shared" si="56"/>
        <v>3</v>
      </c>
      <c r="E318">
        <v>0</v>
      </c>
      <c r="F318">
        <f t="shared" si="55"/>
        <v>3.536363636363637</v>
      </c>
    </row>
    <row r="319" spans="1:6" x14ac:dyDescent="0.35">
      <c r="A319">
        <v>318</v>
      </c>
      <c r="B319">
        <v>0</v>
      </c>
      <c r="C319">
        <v>0</v>
      </c>
      <c r="D319" s="26">
        <f t="shared" si="56"/>
        <v>3</v>
      </c>
      <c r="E319">
        <v>0</v>
      </c>
      <c r="F319">
        <f t="shared" si="55"/>
        <v>3.536363636363637</v>
      </c>
    </row>
    <row r="320" spans="1:6" x14ac:dyDescent="0.35">
      <c r="A320">
        <v>319</v>
      </c>
      <c r="B320">
        <v>0</v>
      </c>
      <c r="C320">
        <v>0</v>
      </c>
      <c r="D320" s="26">
        <f t="shared" si="56"/>
        <v>3</v>
      </c>
      <c r="E320">
        <v>0</v>
      </c>
      <c r="F320">
        <f t="shared" si="55"/>
        <v>3.536363636363637</v>
      </c>
    </row>
    <row r="321" spans="1:6" x14ac:dyDescent="0.35">
      <c r="A321">
        <v>320</v>
      </c>
      <c r="B321">
        <v>0</v>
      </c>
      <c r="C321">
        <v>0</v>
      </c>
      <c r="D321" s="32">
        <v>0</v>
      </c>
      <c r="E321">
        <v>0</v>
      </c>
      <c r="F321">
        <f t="shared" si="55"/>
        <v>3.536363636363637</v>
      </c>
    </row>
    <row r="322" spans="1:6" x14ac:dyDescent="0.35">
      <c r="A322">
        <v>321</v>
      </c>
      <c r="B322">
        <v>0</v>
      </c>
      <c r="C322">
        <v>0</v>
      </c>
      <c r="D322" s="26">
        <f>AVERAGE(Quantitative!S46:'Quantitative'!AF46)</f>
        <v>3.6</v>
      </c>
      <c r="E322">
        <v>0</v>
      </c>
      <c r="F322">
        <f t="shared" si="55"/>
        <v>3.536363636363637</v>
      </c>
    </row>
    <row r="323" spans="1:6" x14ac:dyDescent="0.35">
      <c r="A323">
        <v>322</v>
      </c>
      <c r="B323">
        <v>0</v>
      </c>
      <c r="C323">
        <v>0</v>
      </c>
      <c r="D323" s="26">
        <f>D322</f>
        <v>3.6</v>
      </c>
      <c r="E323">
        <v>0</v>
      </c>
      <c r="F323">
        <f t="shared" si="55"/>
        <v>3.536363636363637</v>
      </c>
    </row>
    <row r="324" spans="1:6" x14ac:dyDescent="0.35">
      <c r="A324">
        <v>323</v>
      </c>
      <c r="B324">
        <v>0</v>
      </c>
      <c r="C324">
        <v>0</v>
      </c>
      <c r="D324" s="26">
        <f t="shared" ref="D324:D327" si="57">D323</f>
        <v>3.6</v>
      </c>
      <c r="E324">
        <v>0</v>
      </c>
      <c r="F324">
        <f t="shared" si="55"/>
        <v>3.536363636363637</v>
      </c>
    </row>
    <row r="325" spans="1:6" x14ac:dyDescent="0.35">
      <c r="A325">
        <v>324</v>
      </c>
      <c r="B325">
        <v>0</v>
      </c>
      <c r="C325">
        <v>0</v>
      </c>
      <c r="D325" s="26">
        <f t="shared" si="57"/>
        <v>3.6</v>
      </c>
      <c r="E325">
        <v>0</v>
      </c>
      <c r="F325">
        <f t="shared" si="55"/>
        <v>3.536363636363637</v>
      </c>
    </row>
    <row r="326" spans="1:6" x14ac:dyDescent="0.35">
      <c r="A326">
        <v>325</v>
      </c>
      <c r="B326">
        <v>0</v>
      </c>
      <c r="C326">
        <v>0</v>
      </c>
      <c r="D326" s="26">
        <f t="shared" si="57"/>
        <v>3.6</v>
      </c>
      <c r="E326">
        <v>0</v>
      </c>
      <c r="F326">
        <f t="shared" si="55"/>
        <v>3.536363636363637</v>
      </c>
    </row>
    <row r="327" spans="1:6" x14ac:dyDescent="0.35">
      <c r="A327">
        <v>326</v>
      </c>
      <c r="B327">
        <v>0</v>
      </c>
      <c r="C327">
        <v>0</v>
      </c>
      <c r="D327" s="26">
        <f t="shared" si="57"/>
        <v>3.6</v>
      </c>
      <c r="E327">
        <v>0</v>
      </c>
      <c r="F327">
        <f t="shared" si="55"/>
        <v>3.536363636363637</v>
      </c>
    </row>
    <row r="328" spans="1:6" x14ac:dyDescent="0.35">
      <c r="A328">
        <v>327</v>
      </c>
      <c r="B328">
        <v>0</v>
      </c>
      <c r="C328">
        <v>0</v>
      </c>
      <c r="D328" s="32">
        <v>0</v>
      </c>
      <c r="E328">
        <v>0</v>
      </c>
      <c r="F328">
        <f t="shared" si="55"/>
        <v>3.536363636363637</v>
      </c>
    </row>
    <row r="329" spans="1:6" x14ac:dyDescent="0.35">
      <c r="A329">
        <v>328</v>
      </c>
      <c r="B329">
        <v>0</v>
      </c>
      <c r="C329">
        <v>0</v>
      </c>
      <c r="D329" s="32">
        <v>0</v>
      </c>
      <c r="E329">
        <v>0</v>
      </c>
      <c r="F329">
        <f t="shared" si="55"/>
        <v>3.536363636363637</v>
      </c>
    </row>
    <row r="330" spans="1:6" x14ac:dyDescent="0.35">
      <c r="A330">
        <v>329</v>
      </c>
      <c r="B330">
        <v>0</v>
      </c>
      <c r="C330">
        <v>0</v>
      </c>
      <c r="D330">
        <v>0</v>
      </c>
      <c r="E330" s="27">
        <f>AVERAGE(Quantitative!S47:'Quantitative'!AF47)</f>
        <v>2.8</v>
      </c>
      <c r="F330">
        <f>AVERAGE(E330,E338,E346,E354)</f>
        <v>2.9083333333333332</v>
      </c>
    </row>
    <row r="331" spans="1:6" x14ac:dyDescent="0.35">
      <c r="A331">
        <v>330</v>
      </c>
      <c r="B331">
        <v>0</v>
      </c>
      <c r="C331">
        <v>0</v>
      </c>
      <c r="D331">
        <v>0</v>
      </c>
      <c r="E331" s="27">
        <f>E330</f>
        <v>2.8</v>
      </c>
      <c r="F331">
        <f>F330</f>
        <v>2.9083333333333332</v>
      </c>
    </row>
    <row r="332" spans="1:6" x14ac:dyDescent="0.35">
      <c r="A332">
        <v>331</v>
      </c>
      <c r="B332">
        <v>0</v>
      </c>
      <c r="C332">
        <v>0</v>
      </c>
      <c r="D332">
        <v>0</v>
      </c>
      <c r="E332" s="27">
        <f t="shared" ref="E332:F347" si="58">E331</f>
        <v>2.8</v>
      </c>
      <c r="F332">
        <f t="shared" si="58"/>
        <v>2.9083333333333332</v>
      </c>
    </row>
    <row r="333" spans="1:6" x14ac:dyDescent="0.35">
      <c r="A333">
        <v>332</v>
      </c>
      <c r="B333">
        <v>0</v>
      </c>
      <c r="C333">
        <v>0</v>
      </c>
      <c r="D333">
        <v>0</v>
      </c>
      <c r="E333" s="27">
        <f t="shared" si="58"/>
        <v>2.8</v>
      </c>
      <c r="F333">
        <f t="shared" si="58"/>
        <v>2.9083333333333332</v>
      </c>
    </row>
    <row r="334" spans="1:6" x14ac:dyDescent="0.35">
      <c r="A334">
        <v>333</v>
      </c>
      <c r="B334">
        <v>0</v>
      </c>
      <c r="C334">
        <v>0</v>
      </c>
      <c r="D334">
        <v>0</v>
      </c>
      <c r="E334" s="27">
        <f t="shared" si="58"/>
        <v>2.8</v>
      </c>
      <c r="F334">
        <f t="shared" si="58"/>
        <v>2.9083333333333332</v>
      </c>
    </row>
    <row r="335" spans="1:6" x14ac:dyDescent="0.35">
      <c r="A335">
        <v>334</v>
      </c>
      <c r="B335">
        <v>0</v>
      </c>
      <c r="C335">
        <v>0</v>
      </c>
      <c r="D335">
        <v>0</v>
      </c>
      <c r="E335" s="27">
        <f t="shared" si="58"/>
        <v>2.8</v>
      </c>
      <c r="F335">
        <f t="shared" si="58"/>
        <v>2.9083333333333332</v>
      </c>
    </row>
    <row r="336" spans="1:6" x14ac:dyDescent="0.35">
      <c r="A336">
        <v>335</v>
      </c>
      <c r="B336">
        <v>0</v>
      </c>
      <c r="C336">
        <v>0</v>
      </c>
      <c r="D336">
        <v>0</v>
      </c>
      <c r="E336" s="27">
        <f t="shared" si="58"/>
        <v>2.8</v>
      </c>
      <c r="F336">
        <f t="shared" si="58"/>
        <v>2.9083333333333332</v>
      </c>
    </row>
    <row r="337" spans="1:6" x14ac:dyDescent="0.35">
      <c r="A337">
        <v>336</v>
      </c>
      <c r="B337">
        <v>0</v>
      </c>
      <c r="C337">
        <v>0</v>
      </c>
      <c r="D337">
        <v>0</v>
      </c>
      <c r="E337" s="33">
        <v>0</v>
      </c>
      <c r="F337">
        <f t="shared" si="58"/>
        <v>2.9083333333333332</v>
      </c>
    </row>
    <row r="338" spans="1:6" x14ac:dyDescent="0.35">
      <c r="A338">
        <v>337</v>
      </c>
      <c r="B338">
        <v>0</v>
      </c>
      <c r="C338">
        <v>0</v>
      </c>
      <c r="D338">
        <v>0</v>
      </c>
      <c r="E338" s="27">
        <f>AVERAGE(Quantitative!S48:'Quantitative'!AF48)</f>
        <v>3.3333333333333335</v>
      </c>
      <c r="F338">
        <f t="shared" si="58"/>
        <v>2.9083333333333332</v>
      </c>
    </row>
    <row r="339" spans="1:6" x14ac:dyDescent="0.35">
      <c r="A339">
        <v>338</v>
      </c>
      <c r="B339">
        <v>0</v>
      </c>
      <c r="C339">
        <v>0</v>
      </c>
      <c r="D339">
        <v>0</v>
      </c>
      <c r="E339" s="27">
        <f>E338</f>
        <v>3.3333333333333335</v>
      </c>
      <c r="F339">
        <f t="shared" si="58"/>
        <v>2.9083333333333332</v>
      </c>
    </row>
    <row r="340" spans="1:6" x14ac:dyDescent="0.35">
      <c r="A340">
        <v>339</v>
      </c>
      <c r="B340">
        <v>0</v>
      </c>
      <c r="C340">
        <v>0</v>
      </c>
      <c r="D340">
        <v>0</v>
      </c>
      <c r="E340" s="27">
        <f t="shared" ref="E340:E344" si="59">E339</f>
        <v>3.3333333333333335</v>
      </c>
      <c r="F340">
        <f t="shared" si="58"/>
        <v>2.9083333333333332</v>
      </c>
    </row>
    <row r="341" spans="1:6" x14ac:dyDescent="0.35">
      <c r="A341">
        <v>340</v>
      </c>
      <c r="B341">
        <v>0</v>
      </c>
      <c r="C341">
        <v>0</v>
      </c>
      <c r="D341">
        <v>0</v>
      </c>
      <c r="E341" s="27">
        <f t="shared" si="59"/>
        <v>3.3333333333333335</v>
      </c>
      <c r="F341">
        <f t="shared" si="58"/>
        <v>2.9083333333333332</v>
      </c>
    </row>
    <row r="342" spans="1:6" x14ac:dyDescent="0.35">
      <c r="A342">
        <v>341</v>
      </c>
      <c r="B342">
        <v>0</v>
      </c>
      <c r="C342">
        <v>0</v>
      </c>
      <c r="D342">
        <v>0</v>
      </c>
      <c r="E342" s="27">
        <f t="shared" si="59"/>
        <v>3.3333333333333335</v>
      </c>
      <c r="F342">
        <f t="shared" si="58"/>
        <v>2.9083333333333332</v>
      </c>
    </row>
    <row r="343" spans="1:6" x14ac:dyDescent="0.35">
      <c r="A343">
        <v>342</v>
      </c>
      <c r="B343">
        <v>0</v>
      </c>
      <c r="C343">
        <v>0</v>
      </c>
      <c r="D343">
        <v>0</v>
      </c>
      <c r="E343" s="27">
        <f t="shared" si="59"/>
        <v>3.3333333333333335</v>
      </c>
      <c r="F343">
        <f t="shared" si="58"/>
        <v>2.9083333333333332</v>
      </c>
    </row>
    <row r="344" spans="1:6" x14ac:dyDescent="0.35">
      <c r="A344">
        <v>343</v>
      </c>
      <c r="B344">
        <v>0</v>
      </c>
      <c r="C344">
        <v>0</v>
      </c>
      <c r="D344">
        <v>0</v>
      </c>
      <c r="E344" s="27">
        <f t="shared" si="59"/>
        <v>3.3333333333333335</v>
      </c>
      <c r="F344">
        <f t="shared" si="58"/>
        <v>2.9083333333333332</v>
      </c>
    </row>
    <row r="345" spans="1:6" x14ac:dyDescent="0.35">
      <c r="A345">
        <v>344</v>
      </c>
      <c r="B345">
        <v>0</v>
      </c>
      <c r="C345">
        <v>0</v>
      </c>
      <c r="D345">
        <v>0</v>
      </c>
      <c r="E345" s="33">
        <v>0</v>
      </c>
      <c r="F345">
        <f t="shared" si="58"/>
        <v>2.9083333333333332</v>
      </c>
    </row>
    <row r="346" spans="1:6" x14ac:dyDescent="0.35">
      <c r="A346">
        <v>345</v>
      </c>
      <c r="B346">
        <v>0</v>
      </c>
      <c r="C346">
        <v>0</v>
      </c>
      <c r="D346">
        <v>0</v>
      </c>
      <c r="E346" s="27">
        <f>AVERAGE(Quantitative!S49:'Quantitative'!AF49)</f>
        <v>3.5</v>
      </c>
      <c r="F346">
        <f t="shared" si="58"/>
        <v>2.9083333333333332</v>
      </c>
    </row>
    <row r="347" spans="1:6" x14ac:dyDescent="0.35">
      <c r="A347">
        <v>346</v>
      </c>
      <c r="B347">
        <v>0</v>
      </c>
      <c r="C347">
        <v>0</v>
      </c>
      <c r="D347">
        <v>0</v>
      </c>
      <c r="E347" s="27">
        <f>E346</f>
        <v>3.5</v>
      </c>
      <c r="F347">
        <f t="shared" si="58"/>
        <v>2.9083333333333332</v>
      </c>
    </row>
    <row r="348" spans="1:6" x14ac:dyDescent="0.35">
      <c r="A348">
        <v>347</v>
      </c>
      <c r="B348">
        <v>0</v>
      </c>
      <c r="C348">
        <v>0</v>
      </c>
      <c r="D348">
        <v>0</v>
      </c>
      <c r="E348" s="27">
        <f t="shared" ref="E348:F361" si="60">E347</f>
        <v>3.5</v>
      </c>
      <c r="F348">
        <f t="shared" si="60"/>
        <v>2.9083333333333332</v>
      </c>
    </row>
    <row r="349" spans="1:6" x14ac:dyDescent="0.35">
      <c r="A349">
        <v>348</v>
      </c>
      <c r="B349">
        <v>0</v>
      </c>
      <c r="C349">
        <v>0</v>
      </c>
      <c r="D349">
        <v>0</v>
      </c>
      <c r="E349" s="27">
        <f t="shared" si="60"/>
        <v>3.5</v>
      </c>
      <c r="F349">
        <f t="shared" si="60"/>
        <v>2.9083333333333332</v>
      </c>
    </row>
    <row r="350" spans="1:6" x14ac:dyDescent="0.35">
      <c r="A350">
        <v>349</v>
      </c>
      <c r="B350">
        <v>0</v>
      </c>
      <c r="C350">
        <v>0</v>
      </c>
      <c r="D350">
        <v>0</v>
      </c>
      <c r="E350" s="27">
        <f t="shared" si="60"/>
        <v>3.5</v>
      </c>
      <c r="F350">
        <f t="shared" si="60"/>
        <v>2.9083333333333332</v>
      </c>
    </row>
    <row r="351" spans="1:6" x14ac:dyDescent="0.35">
      <c r="A351">
        <v>350</v>
      </c>
      <c r="B351">
        <v>0</v>
      </c>
      <c r="C351">
        <v>0</v>
      </c>
      <c r="D351">
        <v>0</v>
      </c>
      <c r="E351" s="27">
        <f t="shared" si="60"/>
        <v>3.5</v>
      </c>
      <c r="F351">
        <f t="shared" si="60"/>
        <v>2.9083333333333332</v>
      </c>
    </row>
    <row r="352" spans="1:6" x14ac:dyDescent="0.35">
      <c r="A352">
        <v>351</v>
      </c>
      <c r="B352">
        <v>0</v>
      </c>
      <c r="C352">
        <v>0</v>
      </c>
      <c r="D352">
        <v>0</v>
      </c>
      <c r="E352" s="27">
        <f t="shared" si="60"/>
        <v>3.5</v>
      </c>
      <c r="F352">
        <f t="shared" si="60"/>
        <v>2.9083333333333332</v>
      </c>
    </row>
    <row r="353" spans="1:6" x14ac:dyDescent="0.35">
      <c r="A353">
        <v>352</v>
      </c>
      <c r="B353">
        <v>0</v>
      </c>
      <c r="C353">
        <v>0</v>
      </c>
      <c r="D353">
        <v>0</v>
      </c>
      <c r="E353" s="33">
        <v>0</v>
      </c>
      <c r="F353">
        <f t="shared" si="60"/>
        <v>2.9083333333333332</v>
      </c>
    </row>
    <row r="354" spans="1:6" x14ac:dyDescent="0.35">
      <c r="A354">
        <v>353</v>
      </c>
      <c r="B354">
        <v>0</v>
      </c>
      <c r="C354">
        <v>0</v>
      </c>
      <c r="D354">
        <v>0</v>
      </c>
      <c r="E354" s="27">
        <f>AVERAGE(Quantitative!S50:'Quantitative'!AF50)</f>
        <v>2</v>
      </c>
      <c r="F354">
        <f t="shared" si="60"/>
        <v>2.9083333333333332</v>
      </c>
    </row>
    <row r="355" spans="1:6" x14ac:dyDescent="0.35">
      <c r="A355">
        <v>354</v>
      </c>
      <c r="B355">
        <v>0</v>
      </c>
      <c r="C355">
        <v>0</v>
      </c>
      <c r="D355">
        <v>0</v>
      </c>
      <c r="E355" s="27">
        <f>E354</f>
        <v>2</v>
      </c>
      <c r="F355">
        <f t="shared" si="60"/>
        <v>2.9083333333333332</v>
      </c>
    </row>
    <row r="356" spans="1:6" x14ac:dyDescent="0.35">
      <c r="A356">
        <v>355</v>
      </c>
      <c r="B356">
        <v>0</v>
      </c>
      <c r="C356">
        <v>0</v>
      </c>
      <c r="D356">
        <v>0</v>
      </c>
      <c r="E356" s="27">
        <f t="shared" ref="E356:E360" si="61">E355</f>
        <v>2</v>
      </c>
      <c r="F356">
        <f t="shared" si="60"/>
        <v>2.9083333333333332</v>
      </c>
    </row>
    <row r="357" spans="1:6" x14ac:dyDescent="0.35">
      <c r="A357">
        <v>356</v>
      </c>
      <c r="B357">
        <v>0</v>
      </c>
      <c r="C357">
        <v>0</v>
      </c>
      <c r="D357">
        <v>0</v>
      </c>
      <c r="E357" s="27">
        <f t="shared" si="61"/>
        <v>2</v>
      </c>
      <c r="F357">
        <f t="shared" si="60"/>
        <v>2.9083333333333332</v>
      </c>
    </row>
    <row r="358" spans="1:6" x14ac:dyDescent="0.35">
      <c r="A358">
        <v>357</v>
      </c>
      <c r="B358">
        <v>0</v>
      </c>
      <c r="C358">
        <v>0</v>
      </c>
      <c r="D358">
        <v>0</v>
      </c>
      <c r="E358" s="27">
        <f t="shared" si="61"/>
        <v>2</v>
      </c>
      <c r="F358">
        <f t="shared" si="60"/>
        <v>2.9083333333333332</v>
      </c>
    </row>
    <row r="359" spans="1:6" x14ac:dyDescent="0.35">
      <c r="A359">
        <v>358</v>
      </c>
      <c r="B359">
        <v>0</v>
      </c>
      <c r="C359">
        <v>0</v>
      </c>
      <c r="D359">
        <v>0</v>
      </c>
      <c r="E359" s="27">
        <f t="shared" si="61"/>
        <v>2</v>
      </c>
      <c r="F359">
        <f t="shared" si="60"/>
        <v>2.9083333333333332</v>
      </c>
    </row>
    <row r="360" spans="1:6" x14ac:dyDescent="0.35">
      <c r="A360">
        <v>359</v>
      </c>
      <c r="B360">
        <v>0</v>
      </c>
      <c r="C360">
        <v>0</v>
      </c>
      <c r="D360">
        <v>0</v>
      </c>
      <c r="E360" s="27">
        <f t="shared" si="61"/>
        <v>2</v>
      </c>
      <c r="F360">
        <f t="shared" si="60"/>
        <v>2.9083333333333332</v>
      </c>
    </row>
    <row r="361" spans="1:6" x14ac:dyDescent="0.35">
      <c r="A361">
        <v>360</v>
      </c>
      <c r="B361">
        <v>0</v>
      </c>
      <c r="C361">
        <v>0</v>
      </c>
      <c r="D361">
        <v>0</v>
      </c>
      <c r="E361" s="34">
        <v>0</v>
      </c>
      <c r="F361">
        <f t="shared" si="60"/>
        <v>2.9083333333333332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Qualitative</vt:lpstr>
      <vt:lpstr>Quantitative</vt:lpstr>
      <vt:lpstr>Org settings</vt:lpstr>
      <vt:lpstr>AMC</vt:lpstr>
      <vt:lpstr>Alkmaar</vt:lpstr>
      <vt:lpstr>Qualitative!hi</vt:lpstr>
      <vt:lpstr>hi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Dsouza</dc:creator>
  <cp:lastModifiedBy>Nancy Dsouza</cp:lastModifiedBy>
  <dcterms:created xsi:type="dcterms:W3CDTF">2024-09-19T04:47:38Z</dcterms:created>
  <dcterms:modified xsi:type="dcterms:W3CDTF">2024-12-04T10:29:30Z</dcterms:modified>
</cp:coreProperties>
</file>