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idmgroupcoza-my.sharepoint.com/personal/jenniferak_idmgroup_co_za/Documents/Documents/"/>
    </mc:Choice>
  </mc:AlternateContent>
  <xr:revisionPtr revIDLastSave="835" documentId="8_{B21C6DD7-2DBF-4DF4-8260-ED9A064C5BC6}" xr6:coauthVersionLast="47" xr6:coauthVersionMax="47" xr10:uidLastSave="{C857570C-80B8-4DD0-8E93-0C968A957A04}"/>
  <bookViews>
    <workbookView xWindow="-108" yWindow="-108" windowWidth="23256" windowHeight="12576" xr2:uid="{25D81126-D531-49B1-9C61-916E94E739E2}"/>
  </bookViews>
  <sheets>
    <sheet name="Data" sheetId="1" r:id="rId1"/>
    <sheet name="Pivots" sheetId="3" r:id="rId2"/>
    <sheet name="Dashboard" sheetId="4" r:id="rId3"/>
  </sheets>
  <definedNames>
    <definedName name="_xlnm._FilterDatabase" localSheetId="0" hidden="1">Data!$A$1:$I$1</definedName>
    <definedName name="_xlcn.WorksheetConnection_DataAI1" hidden="1">Data!$A:$I</definedName>
  </definedNames>
  <calcPr calcId="191029"/>
  <pivotCaches>
    <pivotCache cacheId="0" r:id="rId4"/>
    <pivotCache cacheId="1" r:id="rId5"/>
    <pivotCache cacheId="2" r:id="rId6"/>
    <pivotCache cacheId="3" r:id="rId7"/>
    <pivotCache cacheId="4" r:id="rId8"/>
    <pivotCache cacheId="5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Data!$A:$I"/>
        </x15:modelTables>
        <x15:extLst>
          <ext xmlns:x16="http://schemas.microsoft.com/office/spreadsheetml/2014/11/main" uri="{9835A34E-60A6-4A7C-AAB8-D5F71C897F49}">
            <x16:modelTimeGroupings>
              <x16:modelTimeGrouping tableName="Range 1" columnName="Date Resolved" columnId="Date Resolved">
                <x16:calculatedTimeColumn columnName="Date Resolved (Month Index)" columnId="Date Resolved (Month Index)" contentType="monthsindex" isSelected="1"/>
                <x16:calculatedTimeColumn columnName="Date Resolved (Month)" columnId="Date Resolved (Month)" contentType="months" isSelected="1"/>
              </x16:modelTimeGrouping>
              <x16:modelTimeGrouping tableName="Range 1" columnName="Date Created" columnId="Date Created">
                <x16:calculatedTimeColumn columnName="Date Created (Month Index)" columnId="Date Created (Month Index)" contentType="monthsindex" isSelected="1"/>
                <x16:calculatedTimeColumn columnName="Date Created (Month)" columnId="Date Created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4" l="1"/>
  <c r="I20" i="4"/>
  <c r="I19" i="4"/>
  <c r="I18" i="4"/>
  <c r="I17" i="4"/>
  <c r="I16" i="4"/>
  <c r="I15" i="4"/>
  <c r="I14" i="4"/>
  <c r="I13" i="4"/>
  <c r="I12" i="4"/>
  <c r="S7" i="4"/>
  <c r="G7" i="4"/>
  <c r="A7" i="4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H2" i="1"/>
  <c r="M7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1B8C4-F093-4E71-A7D4-17F7ED42EB3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5F7BB42-CE3D-42AF-B8C2-6D90BEF6614A}" name="WorksheetConnection_Data!$A:$I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DataAI1"/>
        </x15:connection>
      </ext>
    </extLst>
  </connection>
</connections>
</file>

<file path=xl/sharedStrings.xml><?xml version="1.0" encoding="utf-8"?>
<sst xmlns="http://schemas.openxmlformats.org/spreadsheetml/2006/main" count="345" uniqueCount="96">
  <si>
    <t>Ticket ID</t>
  </si>
  <si>
    <t>Date Created</t>
  </si>
  <si>
    <t>Date Resolved</t>
  </si>
  <si>
    <t>Priority</t>
  </si>
  <si>
    <t>Status</t>
  </si>
  <si>
    <t>Category</t>
  </si>
  <si>
    <t>Assigned To</t>
  </si>
  <si>
    <t>Resolution Time (Days)</t>
  </si>
  <si>
    <t>TKT-101</t>
  </si>
  <si>
    <t>High</t>
  </si>
  <si>
    <t>Resolved</t>
  </si>
  <si>
    <t>IT</t>
  </si>
  <si>
    <t>John</t>
  </si>
  <si>
    <t>TKT-102</t>
  </si>
  <si>
    <t>Medium</t>
  </si>
  <si>
    <t>In Progress</t>
  </si>
  <si>
    <t>Finance</t>
  </si>
  <si>
    <t>Sarah</t>
  </si>
  <si>
    <t>TKT-103</t>
  </si>
  <si>
    <t>Low</t>
  </si>
  <si>
    <t>HR</t>
  </si>
  <si>
    <t>Mike</t>
  </si>
  <si>
    <t>TKT-104</t>
  </si>
  <si>
    <t>Open</t>
  </si>
  <si>
    <t>TKT-105</t>
  </si>
  <si>
    <t>TKT-106</t>
  </si>
  <si>
    <t>TKT-107</t>
  </si>
  <si>
    <t>TKT-108</t>
  </si>
  <si>
    <t>TKT-109</t>
  </si>
  <si>
    <t>TKT-110</t>
  </si>
  <si>
    <t>TKT-111</t>
  </si>
  <si>
    <t>TKT-112</t>
  </si>
  <si>
    <t>TKT-113</t>
  </si>
  <si>
    <t>TKT-114</t>
  </si>
  <si>
    <t>TKT-115</t>
  </si>
  <si>
    <t>TKT-116</t>
  </si>
  <si>
    <t>TKT-117</t>
  </si>
  <si>
    <t>TKT-118</t>
  </si>
  <si>
    <t>TKT-119</t>
  </si>
  <si>
    <t>TKT-120</t>
  </si>
  <si>
    <t>Overdue Tickets</t>
  </si>
  <si>
    <t>Last Refresh Date:</t>
  </si>
  <si>
    <t>Created by: Jennifer A</t>
  </si>
  <si>
    <t>Total Tickets</t>
  </si>
  <si>
    <t>Open Tickets</t>
  </si>
  <si>
    <t>Avg Resolution (Days)</t>
  </si>
  <si>
    <t>Count of Ticket ID</t>
  </si>
  <si>
    <t>Row Labels</t>
  </si>
  <si>
    <t>Grand Total</t>
  </si>
  <si>
    <t>Column Labels</t>
  </si>
  <si>
    <t>TKT-201</t>
  </si>
  <si>
    <t>TKT-202</t>
  </si>
  <si>
    <t>TKT-203</t>
  </si>
  <si>
    <t>TKT-204</t>
  </si>
  <si>
    <t>TKT-205</t>
  </si>
  <si>
    <t>TKT-206</t>
  </si>
  <si>
    <t>TKT-207</t>
  </si>
  <si>
    <t>TKT-208</t>
  </si>
  <si>
    <t>TKT-209</t>
  </si>
  <si>
    <t>TKT-210</t>
  </si>
  <si>
    <t>TKT-211</t>
  </si>
  <si>
    <t>TKT-212</t>
  </si>
  <si>
    <t>TKT-213</t>
  </si>
  <si>
    <t>TKT-214</t>
  </si>
  <si>
    <t>TKT-215</t>
  </si>
  <si>
    <t>TKT-216</t>
  </si>
  <si>
    <t>TKT-217</t>
  </si>
  <si>
    <t>TKT-218</t>
  </si>
  <si>
    <t>TKT-219</t>
  </si>
  <si>
    <t>TKT-220</t>
  </si>
  <si>
    <t>TKT-221</t>
  </si>
  <si>
    <t>TKT-222</t>
  </si>
  <si>
    <t>TKT-223</t>
  </si>
  <si>
    <t>TKT-224</t>
  </si>
  <si>
    <t>TKT-225</t>
  </si>
  <si>
    <t>TKT-226</t>
  </si>
  <si>
    <t>TKT-227</t>
  </si>
  <si>
    <t>TKT-228</t>
  </si>
  <si>
    <t>TKT-229</t>
  </si>
  <si>
    <t>TKT-230</t>
  </si>
  <si>
    <t>Alex</t>
  </si>
  <si>
    <t xml:space="preserve">Priya </t>
  </si>
  <si>
    <t xml:space="preserve">Jamal </t>
  </si>
  <si>
    <t xml:space="preserve">Sofia </t>
  </si>
  <si>
    <t xml:space="preserve">Tom </t>
  </si>
  <si>
    <t xml:space="preserve">Elena </t>
  </si>
  <si>
    <t>Priya</t>
  </si>
  <si>
    <t>Tom</t>
  </si>
  <si>
    <t>Elena</t>
  </si>
  <si>
    <t>Jamal</t>
  </si>
  <si>
    <t>Sofia</t>
  </si>
  <si>
    <t>Average of Resolution Time (Days)</t>
  </si>
  <si>
    <t>Avg Resoluion Per Member</t>
  </si>
  <si>
    <t>Member</t>
  </si>
  <si>
    <t>Marker</t>
  </si>
  <si>
    <t>IT TICKETS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</si>
</sst>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b/>
      <i/>
      <sz val="26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8"/>
      <color theme="2" tint="-0.749992370372631"/>
      <name val="Calibri"/>
      <family val="2"/>
    </font>
    <font>
      <sz val="11"/>
      <color theme="0"/>
      <name val="Calibri"/>
      <family val="2"/>
    </font>
    <font>
      <b/>
      <i/>
      <sz val="11"/>
      <color theme="2" tint="-0.74999237037263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/>
      <bottom style="medium">
        <color rgb="FFE5E5E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/>
    <xf numFmtId="2" fontId="2" fillId="2" borderId="1" xfId="0" applyNumberFormat="1" applyFont="1" applyFill="1" applyBorder="1" applyAlignment="1">
      <alignment horizontal="left" vertical="center" wrapText="1"/>
    </xf>
    <xf numFmtId="2" fontId="1" fillId="0" borderId="2" xfId="0" applyNumberFormat="1" applyFont="1" applyBorder="1" applyAlignment="1">
      <alignment vertical="center" wrapText="1"/>
    </xf>
    <xf numFmtId="2" fontId="0" fillId="0" borderId="0" xfId="0" applyNumberFormat="1"/>
    <xf numFmtId="0" fontId="8" fillId="4" borderId="4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2" fontId="0" fillId="0" borderId="10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2" fontId="0" fillId="0" borderId="11" xfId="0" applyNumberFormat="1" applyBorder="1" applyAlignment="1">
      <alignment vertical="center"/>
    </xf>
    <xf numFmtId="0" fontId="0" fillId="0" borderId="8" xfId="0" applyBorder="1" applyAlignment="1">
      <alignment horizontal="left" vertical="center"/>
    </xf>
    <xf numFmtId="2" fontId="0" fillId="0" borderId="12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22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2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[Ticket Tracker 20250530.xlsx]Pivots!PivotTable5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 i="1"/>
              <a:t>Priority Distribution</a:t>
            </a:r>
            <a:r>
              <a:rPr lang="en-ZA" b="1" i="1" baseline="0"/>
              <a:t> Per Department</a:t>
            </a:r>
            <a:endParaRPr lang="en-ZA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Pivots!$B$1:$B$2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Pivots!$A$3:$A$6</c:f>
              <c:strCache>
                <c:ptCount val="3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</c:strCache>
            </c:strRef>
          </c:cat>
          <c:val>
            <c:numRef>
              <c:f>Pivots!$B$3:$B$6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9-460A-958B-6E77AA92B1F8}"/>
            </c:ext>
          </c:extLst>
        </c:ser>
        <c:ser>
          <c:idx val="1"/>
          <c:order val="1"/>
          <c:tx>
            <c:strRef>
              <c:f>Pivots!$C$1:$C$2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Pivots!$A$3:$A$6</c:f>
              <c:strCache>
                <c:ptCount val="3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</c:strCache>
            </c:strRef>
          </c:cat>
          <c:val>
            <c:numRef>
              <c:f>Pivots!$C$3:$C$6</c:f>
              <c:numCache>
                <c:formatCode>General</c:formatCode>
                <c:ptCount val="3"/>
                <c:pt idx="0">
                  <c:v>1</c:v>
                </c:pt>
                <c:pt idx="1">
                  <c:v>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9-460A-958B-6E77AA92B1F8}"/>
            </c:ext>
          </c:extLst>
        </c:ser>
        <c:ser>
          <c:idx val="2"/>
          <c:order val="2"/>
          <c:tx>
            <c:strRef>
              <c:f>Pivots!$D$1:$D$2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Pivots!$A$3:$A$6</c:f>
              <c:strCache>
                <c:ptCount val="3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</c:strCache>
            </c:strRef>
          </c:cat>
          <c:val>
            <c:numRef>
              <c:f>Pivots!$D$3:$D$6</c:f>
              <c:numCache>
                <c:formatCode>General</c:formatCode>
                <c:ptCount val="3"/>
                <c:pt idx="0">
                  <c:v>13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39-460A-958B-6E77AA92B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665264"/>
        <c:axId val="873666704"/>
      </c:barChart>
      <c:catAx>
        <c:axId val="87366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666704"/>
        <c:crosses val="autoZero"/>
        <c:auto val="1"/>
        <c:lblAlgn val="ctr"/>
        <c:lblOffset val="100"/>
        <c:noMultiLvlLbl val="0"/>
      </c:catAx>
      <c:valAx>
        <c:axId val="8736667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66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[Ticket Tracker 20250530.xlsx]Pivots!PivotTable6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/>
              <a:t>Tickets Per Member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13359424579002"/>
          <c:y val="0.17534996164699004"/>
          <c:w val="0.75676258522599782"/>
          <c:h val="0.7468722775869909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Pivots!$B$11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Pivots!$A$12:$A$21</c:f>
              <c:strCache>
                <c:ptCount val="9"/>
                <c:pt idx="0">
                  <c:v>Sofia</c:v>
                </c:pt>
                <c:pt idx="1">
                  <c:v>Jamal</c:v>
                </c:pt>
                <c:pt idx="2">
                  <c:v>Alex</c:v>
                </c:pt>
                <c:pt idx="3">
                  <c:v>Priya</c:v>
                </c:pt>
                <c:pt idx="4">
                  <c:v>Tom</c:v>
                </c:pt>
                <c:pt idx="5">
                  <c:v>Elena</c:v>
                </c:pt>
                <c:pt idx="6">
                  <c:v>Mike</c:v>
                </c:pt>
                <c:pt idx="7">
                  <c:v>John</c:v>
                </c:pt>
                <c:pt idx="8">
                  <c:v>Sarah</c:v>
                </c:pt>
              </c:strCache>
            </c:strRef>
          </c:cat>
          <c:val>
            <c:numRef>
              <c:f>Pivots!$B$12:$B$21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7-4196-8526-358BB38ACF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06414288"/>
        <c:axId val="1606412128"/>
      </c:barChart>
      <c:catAx>
        <c:axId val="1606414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412128"/>
        <c:crosses val="autoZero"/>
        <c:auto val="1"/>
        <c:lblAlgn val="ctr"/>
        <c:lblOffset val="100"/>
        <c:noMultiLvlLbl val="0"/>
      </c:catAx>
      <c:valAx>
        <c:axId val="1606412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64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[Ticket Tracker 20250530.xlsx]Pivots!PivotTable7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Ticket Status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Pivots!$F$11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2F-4766-8BAA-D56FCB089E6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2F-4766-8BAA-D56FCB089E6A}"/>
              </c:ext>
            </c:extLst>
          </c:dPt>
          <c:dPt>
            <c:idx val="2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2F-4766-8BAA-D56FCB089E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Pivots!$E$12:$E$15</c:f>
              <c:strCache>
                <c:ptCount val="3"/>
                <c:pt idx="0">
                  <c:v>In Progress</c:v>
                </c:pt>
                <c:pt idx="1">
                  <c:v>Open</c:v>
                </c:pt>
                <c:pt idx="2">
                  <c:v>Resolved</c:v>
                </c:pt>
              </c:strCache>
            </c:strRef>
          </c:cat>
          <c:val>
            <c:numRef>
              <c:f>Pivots!$F$12:$F$15</c:f>
              <c:numCache>
                <c:formatCode>0%</c:formatCode>
                <c:ptCount val="3"/>
                <c:pt idx="0">
                  <c:v>0.24</c:v>
                </c:pt>
                <c:pt idx="1">
                  <c:v>0.26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2F-4766-8BAA-D56FCB089E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[Ticket Tracker 20250530.xlsx]Pivots!PivotTable13</c:name>
    <c:fmtId val="3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IT Tickets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Pivots!$K$4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Pivots!$J$5:$J$41</c:f>
              <c:strCache>
                <c:ptCount val="36"/>
                <c:pt idx="0">
                  <c:v>2024/05/01</c:v>
                </c:pt>
                <c:pt idx="1">
                  <c:v>2024/05/02</c:v>
                </c:pt>
                <c:pt idx="2">
                  <c:v>2024/05/03</c:v>
                </c:pt>
                <c:pt idx="3">
                  <c:v>2024/05/04</c:v>
                </c:pt>
                <c:pt idx="4">
                  <c:v>2024/05/05</c:v>
                </c:pt>
                <c:pt idx="5">
                  <c:v>2024/05/06</c:v>
                </c:pt>
                <c:pt idx="6">
                  <c:v>2024/05/07</c:v>
                </c:pt>
                <c:pt idx="7">
                  <c:v>2024/05/08</c:v>
                </c:pt>
                <c:pt idx="8">
                  <c:v>2024/05/09</c:v>
                </c:pt>
                <c:pt idx="9">
                  <c:v>2024/05/10</c:v>
                </c:pt>
                <c:pt idx="10">
                  <c:v>2024/05/11</c:v>
                </c:pt>
                <c:pt idx="11">
                  <c:v>2024/05/12</c:v>
                </c:pt>
                <c:pt idx="12">
                  <c:v>2024/05/13</c:v>
                </c:pt>
                <c:pt idx="13">
                  <c:v>2024/05/14</c:v>
                </c:pt>
                <c:pt idx="14">
                  <c:v>2024/06/01</c:v>
                </c:pt>
                <c:pt idx="15">
                  <c:v>2024/06/02</c:v>
                </c:pt>
                <c:pt idx="16">
                  <c:v>2024/06/03</c:v>
                </c:pt>
                <c:pt idx="17">
                  <c:v>2024/06/04</c:v>
                </c:pt>
                <c:pt idx="18">
                  <c:v>2024/06/05</c:v>
                </c:pt>
                <c:pt idx="19">
                  <c:v>2024/06/06</c:v>
                </c:pt>
                <c:pt idx="20">
                  <c:v>2024/06/07</c:v>
                </c:pt>
                <c:pt idx="21">
                  <c:v>2024/06/08</c:v>
                </c:pt>
                <c:pt idx="22">
                  <c:v>2024/06/09</c:v>
                </c:pt>
                <c:pt idx="23">
                  <c:v>2024/06/10</c:v>
                </c:pt>
                <c:pt idx="24">
                  <c:v>2024/06/11</c:v>
                </c:pt>
                <c:pt idx="25">
                  <c:v>2024/06/12</c:v>
                </c:pt>
                <c:pt idx="26">
                  <c:v>2024/06/13</c:v>
                </c:pt>
                <c:pt idx="27">
                  <c:v>2024/06/14</c:v>
                </c:pt>
                <c:pt idx="28">
                  <c:v>2024/06/15</c:v>
                </c:pt>
                <c:pt idx="29">
                  <c:v>2024/06/16</c:v>
                </c:pt>
                <c:pt idx="30">
                  <c:v>2024/06/17</c:v>
                </c:pt>
                <c:pt idx="31">
                  <c:v>2024/06/18</c:v>
                </c:pt>
                <c:pt idx="32">
                  <c:v>2024/06/19</c:v>
                </c:pt>
                <c:pt idx="33">
                  <c:v>2024/06/20</c:v>
                </c:pt>
                <c:pt idx="34">
                  <c:v>2024/06/21</c:v>
                </c:pt>
                <c:pt idx="35">
                  <c:v>2024/06/22</c:v>
                </c:pt>
              </c:strCache>
            </c:strRef>
          </c:cat>
          <c:val>
            <c:numRef>
              <c:f>Pivots!$K$5:$K$41</c:f>
              <c:numCache>
                <c:formatCode>General</c:formatCode>
                <c:ptCount val="3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6-4B35-AC5D-0A0CF8FF4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354872"/>
        <c:axId val="973353792"/>
      </c:lineChart>
      <c:catAx>
        <c:axId val="97335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53792"/>
        <c:crosses val="autoZero"/>
        <c:auto val="1"/>
        <c:lblAlgn val="ctr"/>
        <c:lblOffset val="100"/>
        <c:noMultiLvlLbl val="0"/>
      </c:catAx>
      <c:valAx>
        <c:axId val="9733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5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212912</xdr:colOff>
      <xdr:row>8</xdr:row>
      <xdr:rowOff>177177</xdr:rowOff>
    </xdr:from>
    <xdr:to>
      <xdr:col>17</xdr:col>
      <xdr:colOff>80508</xdr:colOff>
      <xdr:row>22</xdr:row>
      <xdr:rowOff>91965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90C611-F743-4F96-A3C3-ADD487CC4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9</xdr:row>
      <xdr:rowOff>6381</xdr:rowOff>
    </xdr:from>
    <xdr:to>
      <xdr:col>5</xdr:col>
      <xdr:colOff>16212</xdr:colOff>
      <xdr:row>23</xdr:row>
      <xdr:rowOff>16213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1FF93E-EBF3-4BA1-AC71-7474F5BC3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198853</xdr:colOff>
      <xdr:row>8</xdr:row>
      <xdr:rowOff>170794</xdr:rowOff>
    </xdr:from>
    <xdr:to>
      <xdr:col>24</xdr:col>
      <xdr:colOff>14922</xdr:colOff>
      <xdr:row>22</xdr:row>
      <xdr:rowOff>65689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6DB0E6-A16F-4103-AD4B-FAB69ED65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118241</xdr:rowOff>
    </xdr:from>
    <xdr:to>
      <xdr:col>24</xdr:col>
      <xdr:colOff>52553</xdr:colOff>
      <xdr:row>38</xdr:row>
      <xdr:rowOff>13138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2BD5D-FA3E-48EB-971C-1769EE904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nifer Akinboade" refreshedDate="45807.125398032411" backgroundQuery="1" createdVersion="8" refreshedVersion="8" minRefreshableVersion="3" recordCount="0" supportSubquery="1" supportAdvancedDrill="1" xr:uid="{561310E0-BA1A-4A7D-8E5A-910087ED03B4}">
  <cacheSource type="external" connectionId="1"/>
  <cacheFields count="3">
    <cacheField name="[Measures].[Count of Ticket ID]" caption="Count of Ticket ID" numFmtId="0" hierarchy="15" level="32767"/>
    <cacheField name="[Range 1].[Category].[Category]" caption="Category" numFmtId="0" hierarchy="5" level="1">
      <sharedItems count="3">
        <s v="Finance"/>
        <s v="HR"/>
        <s v="IT"/>
      </sharedItems>
    </cacheField>
    <cacheField name="[Range 1].[Priority].[Priority]" caption="Priority" numFmtId="0" hierarchy="3" level="1">
      <sharedItems count="3">
        <s v="High"/>
        <s v="Low"/>
        <s v="Medium"/>
      </sharedItems>
    </cacheField>
  </cacheFields>
  <cacheHierarchies count="17">
    <cacheHierarchy uniqueName="[Range 1].[Ticket ID]" caption="Ticket ID" attribute="1" defaultMemberUniqueName="[Range 1].[Ticket ID].[All]" allUniqueName="[Range 1].[Ticket ID].[All]" dimensionUniqueName="[Range 1]" displayFolder="" count="0" memberValueDatatype="130" unbalanced="0"/>
    <cacheHierarchy uniqueName="[Range 1].[Date Created]" caption="Date Created" attribute="1" time="1" defaultMemberUniqueName="[Range 1].[Date Created].[All]" allUniqueName="[Range 1].[Date Created].[All]" dimensionUniqueName="[Range 1]" displayFolder="" count="0" memberValueDatatype="7" unbalanced="0"/>
    <cacheHierarchy uniqueName="[Range 1].[Date Resolved]" caption="Date Resolved" attribute="1" time="1" defaultMemberUniqueName="[Range 1].[Date Resolved].[All]" allUniqueName="[Range 1].[Date Resolved].[All]" dimensionUniqueName="[Range 1]" displayFolder="" count="0" memberValueDatatype="7" unbalanced="0"/>
    <cacheHierarchy uniqueName="[Range 1].[Priority]" caption="Priority" attribute="1" defaultMemberUniqueName="[Range 1].[Priority].[All]" allUniqueName="[Range 1].[Priority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Status]" caption="Status" attribute="1" defaultMemberUniqueName="[Range 1].[Status].[All]" allUniqueName="[Range 1].[Status].[All]" dimensionUniqueName="[Range 1]" displayFolder="" count="0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Assigned To]" caption="Assigned To" attribute="1" defaultMemberUniqueName="[Range 1].[Assigned To].[All]" allUniqueName="[Range 1].[Assigned To].[All]" dimensionUniqueName="[Range 1]" displayFolder="" count="0" memberValueDatatype="130" unbalanced="0"/>
    <cacheHierarchy uniqueName="[Range 1].[Resolution Time (Days)]" caption="Resolution Time (Days)" attribute="1" defaultMemberUniqueName="[Range 1].[Resolution Time (Days)].[All]" allUniqueName="[Range 1].[Resolution Time (Days)].[All]" dimensionUniqueName="[Range 1]" displayFolder="" count="0" memberValueDatatype="130" unbalanced="0"/>
    <cacheHierarchy uniqueName="[Range 1].[Overdue Tickets]" caption="Overdue Tickets" attribute="1" defaultMemberUniqueName="[Range 1].[Overdue Tickets].[All]" allUniqueName="[Range 1].[Overdue Tickets].[All]" dimensionUniqueName="[Range 1]" displayFolder="" count="0" memberValueDatatype="130" unbalanced="0"/>
    <cacheHierarchy uniqueName="[Range 1].[Date Resolved (Month)]" caption="Date Resolved (Month)" attribute="1" defaultMemberUniqueName="[Range 1].[Date Resolved (Month)].[All]" allUniqueName="[Range 1].[Date Resolved (Month)].[All]" dimensionUniqueName="[Range 1]" displayFolder="" count="0" memberValueDatatype="130" unbalanced="0"/>
    <cacheHierarchy uniqueName="[Range 1].[Date Created (Month)]" caption="Date Created (Month)" attribute="1" defaultMemberUniqueName="[Range 1].[Date Created (Month)].[All]" allUniqueName="[Range 1].[Date Created (Month)].[All]" dimensionUniqueName="[Range 1]" displayFolder="" count="0" memberValueDatatype="130" unbalanced="0"/>
    <cacheHierarchy uniqueName="[Range 1].[Date Created (Month Index)]" caption="Date Created (Month Index)" attribute="1" defaultMemberUniqueName="[Range 1].[Date Created (Month Index)].[All]" allUniqueName="[Range 1].[Date Created (Month Index)].[All]" dimensionUniqueName="[Range 1]" displayFolder="" count="0" memberValueDatatype="20" unbalanced="0" hidden="1"/>
    <cacheHierarchy uniqueName="[Range 1].[Date Resolved (Month Index)]" caption="Date Resolved (Month Index)" attribute="1" defaultMemberUniqueName="[Range 1].[Date Resolved (Month Index)].[All]" allUniqueName="[Range 1].[Date Resolved (Month Index)].[All]" dimensionUniqueName="[Range 1]" displayFolder="" count="0" memberValueDatatype="20" unbalanced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Ticket ID]" caption="Count of Ticket ID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solution Time (Days)]" caption="Count of Resolution Time (Days)" measure="1" displayFolder="" measureGroup="Range 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nifer Akinboade" refreshedDate="45807.125399305558" backgroundQuery="1" createdVersion="8" refreshedVersion="8" minRefreshableVersion="3" recordCount="0" supportSubquery="1" supportAdvancedDrill="1" xr:uid="{6CF63693-B345-47EF-94AD-0C2E3CB8198E}">
  <cacheSource type="external" connectionId="1"/>
  <cacheFields count="3">
    <cacheField name="[Measures].[Count of Ticket ID]" caption="Count of Ticket ID" numFmtId="0" hierarchy="15" level="32767"/>
    <cacheField name="[Range 1].[Category].[Category]" caption="Category" numFmtId="0" hierarchy="5" level="1">
      <sharedItems count="3">
        <s v="Finance"/>
        <s v="HR"/>
        <s v="IT"/>
      </sharedItems>
    </cacheField>
    <cacheField name="[Range 1].[Assigned To].[Assigned To]" caption="Assigned To" numFmtId="0" hierarchy="6" level="1">
      <sharedItems count="9">
        <s v="Alex"/>
        <s v="Elena"/>
        <s v="Jamal"/>
        <s v="John"/>
        <s v="Mike"/>
        <s v="Priya"/>
        <s v="Sarah"/>
        <s v="Sofia"/>
        <s v="Tom"/>
      </sharedItems>
    </cacheField>
  </cacheFields>
  <cacheHierarchies count="17">
    <cacheHierarchy uniqueName="[Range 1].[Ticket ID]" caption="Ticket ID" attribute="1" defaultMemberUniqueName="[Range 1].[Ticket ID].[All]" allUniqueName="[Range 1].[Ticket ID].[All]" dimensionUniqueName="[Range 1]" displayFolder="" count="0" memberValueDatatype="130" unbalanced="0"/>
    <cacheHierarchy uniqueName="[Range 1].[Date Created]" caption="Date Created" attribute="1" time="1" defaultMemberUniqueName="[Range 1].[Date Created].[All]" allUniqueName="[Range 1].[Date Created].[All]" dimensionUniqueName="[Range 1]" displayFolder="" count="0" memberValueDatatype="7" unbalanced="0"/>
    <cacheHierarchy uniqueName="[Range 1].[Date Resolved]" caption="Date Resolved" attribute="1" time="1" defaultMemberUniqueName="[Range 1].[Date Resolved].[All]" allUniqueName="[Range 1].[Date Resolved].[All]" dimensionUniqueName="[Range 1]" displayFolder="" count="0" memberValueDatatype="7" unbalanced="0"/>
    <cacheHierarchy uniqueName="[Range 1].[Priority]" caption="Priority" attribute="1" defaultMemberUniqueName="[Range 1].[Priority].[All]" allUniqueName="[Range 1].[Priority].[All]" dimensionUniqueName="[Range 1]" displayFolder="" count="0" memberValueDatatype="130" unbalanced="0"/>
    <cacheHierarchy uniqueName="[Range 1].[Status]" caption="Status" attribute="1" defaultMemberUniqueName="[Range 1].[Status].[All]" allUniqueName="[Range 1].[Status].[All]" dimensionUniqueName="[Range 1]" displayFolder="" count="0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Assigned To]" caption="Assigned To" attribute="1" defaultMemberUniqueName="[Range 1].[Assigned To].[All]" allUniqueName="[Range 1].[Assigned To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Resolution Time (Days)]" caption="Resolution Time (Days)" attribute="1" defaultMemberUniqueName="[Range 1].[Resolution Time (Days)].[All]" allUniqueName="[Range 1].[Resolution Time (Days)].[All]" dimensionUniqueName="[Range 1]" displayFolder="" count="0" memberValueDatatype="130" unbalanced="0"/>
    <cacheHierarchy uniqueName="[Range 1].[Overdue Tickets]" caption="Overdue Tickets" attribute="1" defaultMemberUniqueName="[Range 1].[Overdue Tickets].[All]" allUniqueName="[Range 1].[Overdue Tickets].[All]" dimensionUniqueName="[Range 1]" displayFolder="" count="0" memberValueDatatype="130" unbalanced="0"/>
    <cacheHierarchy uniqueName="[Range 1].[Date Resolved (Month)]" caption="Date Resolved (Month)" attribute="1" defaultMemberUniqueName="[Range 1].[Date Resolved (Month)].[All]" allUniqueName="[Range 1].[Date Resolved (Month)].[All]" dimensionUniqueName="[Range 1]" displayFolder="" count="0" memberValueDatatype="130" unbalanced="0"/>
    <cacheHierarchy uniqueName="[Range 1].[Date Created (Month)]" caption="Date Created (Month)" attribute="1" defaultMemberUniqueName="[Range 1].[Date Created (Month)].[All]" allUniqueName="[Range 1].[Date Created (Month)].[All]" dimensionUniqueName="[Range 1]" displayFolder="" count="0" memberValueDatatype="130" unbalanced="0"/>
    <cacheHierarchy uniqueName="[Range 1].[Date Created (Month Index)]" caption="Date Created (Month Index)" attribute="1" defaultMemberUniqueName="[Range 1].[Date Created (Month Index)].[All]" allUniqueName="[Range 1].[Date Created (Month Index)].[All]" dimensionUniqueName="[Range 1]" displayFolder="" count="0" memberValueDatatype="20" unbalanced="0" hidden="1"/>
    <cacheHierarchy uniqueName="[Range 1].[Date Resolved (Month Index)]" caption="Date Resolved (Month Index)" attribute="1" defaultMemberUniqueName="[Range 1].[Date Resolved (Month Index)].[All]" allUniqueName="[Range 1].[Date Resolved (Month Index)].[All]" dimensionUniqueName="[Range 1]" displayFolder="" count="0" memberValueDatatype="20" unbalanced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Ticket ID]" caption="Count of Ticket ID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solution Time (Days)]" caption="Count of Resolution Time (Days)" measure="1" displayFolder="" measureGroup="Range 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nifer Akinboade" refreshedDate="45807.125400810182" backgroundQuery="1" createdVersion="8" refreshedVersion="8" minRefreshableVersion="3" recordCount="0" supportSubquery="1" supportAdvancedDrill="1" xr:uid="{A95AE06E-6765-419C-B027-ABB10E09EC92}">
  <cacheSource type="external" connectionId="1"/>
  <cacheFields count="4">
    <cacheField name="[Range 1].[Category].[Category]" caption="Category" numFmtId="0" hierarchy="5" level="1">
      <sharedItems count="3">
        <s v="Finance"/>
        <s v="HR"/>
        <s v="IT"/>
      </sharedItems>
    </cacheField>
    <cacheField name="[Range 1].[Assigned To].[Assigned To]" caption="Assigned To" numFmtId="0" hierarchy="6" level="1">
      <sharedItems count="9">
        <s v="Alex"/>
        <s v="Elena"/>
        <s v="Jamal"/>
        <s v="John"/>
        <s v="Mike"/>
        <s v="Priya"/>
        <s v="Sarah"/>
        <s v="Sofia"/>
        <s v="Tom"/>
      </sharedItems>
    </cacheField>
    <cacheField name="[Measures].[Count of Ticket ID]" caption="Count of Ticket ID" numFmtId="0" hierarchy="15" level="32767"/>
    <cacheField name="[Range 1].[Status].[Status]" caption="Status" numFmtId="0" hierarchy="4" level="1">
      <sharedItems count="3">
        <s v="In Progress"/>
        <s v="Open"/>
        <s v="Resolved"/>
      </sharedItems>
    </cacheField>
  </cacheFields>
  <cacheHierarchies count="17">
    <cacheHierarchy uniqueName="[Range 1].[Ticket ID]" caption="Ticket ID" attribute="1" defaultMemberUniqueName="[Range 1].[Ticket ID].[All]" allUniqueName="[Range 1].[Ticket ID].[All]" dimensionUniqueName="[Range 1]" displayFolder="" count="0" memberValueDatatype="130" unbalanced="0"/>
    <cacheHierarchy uniqueName="[Range 1].[Date Created]" caption="Date Created" attribute="1" time="1" defaultMemberUniqueName="[Range 1].[Date Created].[All]" allUniqueName="[Range 1].[Date Created].[All]" dimensionUniqueName="[Range 1]" displayFolder="" count="0" memberValueDatatype="7" unbalanced="0"/>
    <cacheHierarchy uniqueName="[Range 1].[Date Resolved]" caption="Date Resolved" attribute="1" time="1" defaultMemberUniqueName="[Range 1].[Date Resolved].[All]" allUniqueName="[Range 1].[Date Resolved].[All]" dimensionUniqueName="[Range 1]" displayFolder="" count="0" memberValueDatatype="7" unbalanced="0"/>
    <cacheHierarchy uniqueName="[Range 1].[Priority]" caption="Priority" attribute="1" defaultMemberUniqueName="[Range 1].[Priority].[All]" allUniqueName="[Range 1].[Priority].[All]" dimensionUniqueName="[Range 1]" displayFolder="" count="0" memberValueDatatype="130" unbalanced="0"/>
    <cacheHierarchy uniqueName="[Range 1].[Status]" caption="Status" attribute="1" defaultMemberUniqueName="[Range 1].[Status].[All]" allUniqueName="[Range 1].[Status].[All]" dimensionUniqueName="[Range 1]" displayFolder="" count="2" memberValueDatatype="130" unbalanced="0">
      <fieldsUsage count="2">
        <fieldUsage x="-1"/>
        <fieldUsage x="3"/>
      </fieldsUsage>
    </cacheHierarchy>
    <cacheHierarchy uniqueName="[Range 1].[Category]" caption="Category" attribute="1" defaultMemberUniqueName="[Range 1].[Category].[All]" allUniqueName="[Range 1].[Category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Assigned To]" caption="Assigned To" attribute="1" defaultMemberUniqueName="[Range 1].[Assigned To].[All]" allUniqueName="[Range 1].[Assigned To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Resolution Time (Days)]" caption="Resolution Time (Days)" attribute="1" defaultMemberUniqueName="[Range 1].[Resolution Time (Days)].[All]" allUniqueName="[Range 1].[Resolution Time (Days)].[All]" dimensionUniqueName="[Range 1]" displayFolder="" count="0" memberValueDatatype="130" unbalanced="0"/>
    <cacheHierarchy uniqueName="[Range 1].[Overdue Tickets]" caption="Overdue Tickets" attribute="1" defaultMemberUniqueName="[Range 1].[Overdue Tickets].[All]" allUniqueName="[Range 1].[Overdue Tickets].[All]" dimensionUniqueName="[Range 1]" displayFolder="" count="0" memberValueDatatype="130" unbalanced="0"/>
    <cacheHierarchy uniqueName="[Range 1].[Date Resolved (Month)]" caption="Date Resolved (Month)" attribute="1" defaultMemberUniqueName="[Range 1].[Date Resolved (Month)].[All]" allUniqueName="[Range 1].[Date Resolved (Month)].[All]" dimensionUniqueName="[Range 1]" displayFolder="" count="0" memberValueDatatype="130" unbalanced="0"/>
    <cacheHierarchy uniqueName="[Range 1].[Date Created (Month)]" caption="Date Created (Month)" attribute="1" defaultMemberUniqueName="[Range 1].[Date Created (Month)].[All]" allUniqueName="[Range 1].[Date Created (Month)].[All]" dimensionUniqueName="[Range 1]" displayFolder="" count="0" memberValueDatatype="130" unbalanced="0"/>
    <cacheHierarchy uniqueName="[Range 1].[Date Created (Month Index)]" caption="Date Created (Month Index)" attribute="1" defaultMemberUniqueName="[Range 1].[Date Created (Month Index)].[All]" allUniqueName="[Range 1].[Date Created (Month Index)].[All]" dimensionUniqueName="[Range 1]" displayFolder="" count="0" memberValueDatatype="20" unbalanced="0" hidden="1"/>
    <cacheHierarchy uniqueName="[Range 1].[Date Resolved (Month Index)]" caption="Date Resolved (Month Index)" attribute="1" defaultMemberUniqueName="[Range 1].[Date Resolved (Month Index)].[All]" allUniqueName="[Range 1].[Date Resolved (Month Index)].[All]" dimensionUniqueName="[Range 1]" displayFolder="" count="0" memberValueDatatype="20" unbalanced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Ticket ID]" caption="Count of Ticket ID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solution Time (Days)]" caption="Count of Resolution Time (Days)" measure="1" displayFolder="" measureGroup="Range 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Akinboade" refreshedDate="45807.125849074073" createdVersion="8" refreshedVersion="8" minRefreshableVersion="3" recordCount="50" xr:uid="{5871F204-FA91-48FC-A4B0-993161C5AE25}">
  <cacheSource type="worksheet">
    <worksheetSource ref="A1:I51" sheet="Data"/>
  </cacheSource>
  <cacheFields count="9">
    <cacheField name="Ticket ID" numFmtId="0">
      <sharedItems/>
    </cacheField>
    <cacheField name="Date Created" numFmtId="14">
      <sharedItems containsSemiMixedTypes="0" containsNonDate="0" containsDate="1" containsString="0" minDate="2024-05-01T00:00:00" maxDate="2024-06-23T00:00:00"/>
    </cacheField>
    <cacheField name="Date Resolved" numFmtId="14">
      <sharedItems containsNonDate="0" containsDate="1" containsString="0" containsBlank="1" minDate="2024-05-03T00:00:00" maxDate="2024-06-24T00:00:00"/>
    </cacheField>
    <cacheField name="Priority" numFmtId="0">
      <sharedItems/>
    </cacheField>
    <cacheField name="Status" numFmtId="0">
      <sharedItems/>
    </cacheField>
    <cacheField name="Category" numFmtId="0">
      <sharedItems/>
    </cacheField>
    <cacheField name="Assigned To" numFmtId="0">
      <sharedItems containsBlank="1" count="10">
        <s v="John"/>
        <s v="Sarah"/>
        <s v="Mike"/>
        <s v="Alex"/>
        <s v="Priya "/>
        <s v="Jamal "/>
        <s v="Elena "/>
        <s v="Tom "/>
        <s v="Sofia "/>
        <m/>
      </sharedItems>
    </cacheField>
    <cacheField name="Resolution Time (Days)" numFmtId="2">
      <sharedItems containsMixedTypes="1" containsNumber="1" containsInteger="1" minValue="1" maxValue="7"/>
    </cacheField>
    <cacheField name="Overdue Ticke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nifer Akinboade" refreshedDate="45807.131509722225" backgroundQuery="1" createdVersion="8" refreshedVersion="8" minRefreshableVersion="3" recordCount="0" supportSubquery="1" supportAdvancedDrill="1" xr:uid="{3861121A-EDF7-4DE9-82BC-A530FC5FD6AE}">
  <cacheSource type="external" connectionId="1"/>
  <cacheFields count="3">
    <cacheField name="[Range 1].[Category].[Category]" caption="Category" numFmtId="0" hierarchy="5" level="1">
      <sharedItems count="3">
        <s v="Finance"/>
        <s v="HR"/>
        <s v="IT"/>
      </sharedItems>
    </cacheField>
    <cacheField name="[Range 1].[Assigned To].[Assigned To]" caption="Assigned To" numFmtId="0" hierarchy="6" level="1">
      <sharedItems count="9">
        <s v="Alex"/>
        <s v="Elena"/>
        <s v="Jamal"/>
        <s v="John"/>
        <s v="Mike"/>
        <s v="Priya"/>
        <s v="Sarah"/>
        <s v="Sofia"/>
        <s v="Tom"/>
      </sharedItems>
    </cacheField>
    <cacheField name="[Measures].[Count of Ticket ID]" caption="Count of Ticket ID" numFmtId="0" hierarchy="15" level="32767"/>
  </cacheFields>
  <cacheHierarchies count="17">
    <cacheHierarchy uniqueName="[Range 1].[Ticket ID]" caption="Ticket ID" attribute="1" defaultMemberUniqueName="[Range 1].[Ticket ID].[All]" allUniqueName="[Range 1].[Ticket ID].[All]" dimensionUniqueName="[Range 1]" displayFolder="" count="0" memberValueDatatype="130" unbalanced="0"/>
    <cacheHierarchy uniqueName="[Range 1].[Date Created]" caption="Date Created" attribute="1" time="1" defaultMemberUniqueName="[Range 1].[Date Created].[All]" allUniqueName="[Range 1].[Date Created].[All]" dimensionUniqueName="[Range 1]" displayFolder="" count="2" memberValueDatatype="7" unbalanced="0"/>
    <cacheHierarchy uniqueName="[Range 1].[Date Resolved]" caption="Date Resolved" attribute="1" time="1" defaultMemberUniqueName="[Range 1].[Date Resolved].[All]" allUniqueName="[Range 1].[Date Resolved].[All]" dimensionUniqueName="[Range 1]" displayFolder="" count="0" memberValueDatatype="7" unbalanced="0"/>
    <cacheHierarchy uniqueName="[Range 1].[Priority]" caption="Priority" attribute="1" defaultMemberUniqueName="[Range 1].[Priority].[All]" allUniqueName="[Range 1].[Priority].[All]" dimensionUniqueName="[Range 1]" displayFolder="" count="0" memberValueDatatype="130" unbalanced="0"/>
    <cacheHierarchy uniqueName="[Range 1].[Status]" caption="Status" attribute="1" defaultMemberUniqueName="[Range 1].[Status].[All]" allUniqueName="[Range 1].[Status].[All]" dimensionUniqueName="[Range 1]" displayFolder="" count="2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Assigned To]" caption="Assigned To" attribute="1" defaultMemberUniqueName="[Range 1].[Assigned To].[All]" allUniqueName="[Range 1].[Assigned To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Resolution Time (Days)]" caption="Resolution Time (Days)" attribute="1" defaultMemberUniqueName="[Range 1].[Resolution Time (Days)].[All]" allUniqueName="[Range 1].[Resolution Time (Days)].[All]" dimensionUniqueName="[Range 1]" displayFolder="" count="0" memberValueDatatype="130" unbalanced="0"/>
    <cacheHierarchy uniqueName="[Range 1].[Overdue Tickets]" caption="Overdue Tickets" attribute="1" defaultMemberUniqueName="[Range 1].[Overdue Tickets].[All]" allUniqueName="[Range 1].[Overdue Tickets].[All]" dimensionUniqueName="[Range 1]" displayFolder="" count="0" memberValueDatatype="130" unbalanced="0"/>
    <cacheHierarchy uniqueName="[Range 1].[Date Resolved (Month)]" caption="Date Resolved (Month)" attribute="1" defaultMemberUniqueName="[Range 1].[Date Resolved (Month)].[All]" allUniqueName="[Range 1].[Date Resolved (Month)].[All]" dimensionUniqueName="[Range 1]" displayFolder="" count="0" memberValueDatatype="130" unbalanced="0"/>
    <cacheHierarchy uniqueName="[Range 1].[Date Created (Month)]" caption="Date Created (Month)" attribute="1" defaultMemberUniqueName="[Range 1].[Date Created (Month)].[All]" allUniqueName="[Range 1].[Date Created (Month)].[All]" dimensionUniqueName="[Range 1]" displayFolder="" count="0" memberValueDatatype="130" unbalanced="0"/>
    <cacheHierarchy uniqueName="[Range 1].[Date Created (Month Index)]" caption="Date Created (Month Index)" attribute="1" defaultMemberUniqueName="[Range 1].[Date Created (Month Index)].[All]" allUniqueName="[Range 1].[Date Created (Month Index)].[All]" dimensionUniqueName="[Range 1]" displayFolder="" count="0" memberValueDatatype="20" unbalanced="0" hidden="1"/>
    <cacheHierarchy uniqueName="[Range 1].[Date Resolved (Month Index)]" caption="Date Resolved (Month Index)" attribute="1" defaultMemberUniqueName="[Range 1].[Date Resolved (Month Index)].[All]" allUniqueName="[Range 1].[Date Resolved (Month Index)].[All]" dimensionUniqueName="[Range 1]" displayFolder="" count="0" memberValueDatatype="20" unbalanced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Ticket ID]" caption="Count of Ticket ID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solution Time (Days)]" caption="Count of Resolution Time (Days)" measure="1" displayFolder="" measureGroup="Range 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nifer Akinboade" refreshedDate="45807.132344212965" backgroundQuery="1" createdVersion="8" refreshedVersion="8" minRefreshableVersion="3" recordCount="0" supportSubquery="1" supportAdvancedDrill="1" xr:uid="{13571A79-151A-4339-9501-D2DCA00D5B30}">
  <cacheSource type="external" connectionId="1"/>
  <cacheFields count="4">
    <cacheField name="[Range 1].[Category].[Category]" caption="Category" numFmtId="0" hierarchy="5" level="1">
      <sharedItems count="3">
        <s v="Finance"/>
        <s v="HR"/>
        <s v="IT"/>
      </sharedItems>
    </cacheField>
    <cacheField name="[Range 1].[Assigned To].[Assigned To]" caption="Assigned To" numFmtId="0" hierarchy="6" level="1">
      <sharedItems count="9">
        <s v="Alex"/>
        <s v="Elena"/>
        <s v="Jamal"/>
        <s v="John"/>
        <s v="Mike"/>
        <s v="Priya"/>
        <s v="Sarah"/>
        <s v="Sofia"/>
        <s v="Tom"/>
      </sharedItems>
    </cacheField>
    <cacheField name="[Measures].[Count of Ticket ID]" caption="Count of Ticket ID" numFmtId="0" hierarchy="15" level="32767"/>
    <cacheField name="[Range 1].[Date Created].[Date Created]" caption="Date Created" numFmtId="0" hierarchy="1" level="1">
      <sharedItems containsSemiMixedTypes="0" containsNonDate="0" containsDate="1" containsString="0" minDate="2024-05-01T00:00:00" maxDate="2024-06-23T00:00:00" count="36"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</sharedItems>
    </cacheField>
  </cacheFields>
  <cacheHierarchies count="17">
    <cacheHierarchy uniqueName="[Range 1].[Ticket ID]" caption="Ticket ID" attribute="1" defaultMemberUniqueName="[Range 1].[Ticket ID].[All]" allUniqueName="[Range 1].[Ticket ID].[All]" dimensionUniqueName="[Range 1]" displayFolder="" count="0" memberValueDatatype="130" unbalanced="0"/>
    <cacheHierarchy uniqueName="[Range 1].[Date Created]" caption="Date Created" attribute="1" time="1" defaultMemberUniqueName="[Range 1].[Date Created].[All]" allUniqueName="[Range 1].[Date Created].[All]" dimensionUniqueName="[Range 1]" displayFolder="" count="2" memberValueDatatype="7" unbalanced="0">
      <fieldsUsage count="2">
        <fieldUsage x="-1"/>
        <fieldUsage x="3"/>
      </fieldsUsage>
    </cacheHierarchy>
    <cacheHierarchy uniqueName="[Range 1].[Date Resolved]" caption="Date Resolved" attribute="1" time="1" defaultMemberUniqueName="[Range 1].[Date Resolved].[All]" allUniqueName="[Range 1].[Date Resolved].[All]" dimensionUniqueName="[Range 1]" displayFolder="" count="0" memberValueDatatype="7" unbalanced="0"/>
    <cacheHierarchy uniqueName="[Range 1].[Priority]" caption="Priority" attribute="1" defaultMemberUniqueName="[Range 1].[Priority].[All]" allUniqueName="[Range 1].[Priority].[All]" dimensionUniqueName="[Range 1]" displayFolder="" count="0" memberValueDatatype="130" unbalanced="0"/>
    <cacheHierarchy uniqueName="[Range 1].[Status]" caption="Status" attribute="1" defaultMemberUniqueName="[Range 1].[Status].[All]" allUniqueName="[Range 1].[Status].[All]" dimensionUniqueName="[Range 1]" displayFolder="" count="2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Assigned To]" caption="Assigned To" attribute="1" defaultMemberUniqueName="[Range 1].[Assigned To].[All]" allUniqueName="[Range 1].[Assigned To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Resolution Time (Days)]" caption="Resolution Time (Days)" attribute="1" defaultMemberUniqueName="[Range 1].[Resolution Time (Days)].[All]" allUniqueName="[Range 1].[Resolution Time (Days)].[All]" dimensionUniqueName="[Range 1]" displayFolder="" count="0" memberValueDatatype="130" unbalanced="0"/>
    <cacheHierarchy uniqueName="[Range 1].[Overdue Tickets]" caption="Overdue Tickets" attribute="1" defaultMemberUniqueName="[Range 1].[Overdue Tickets].[All]" allUniqueName="[Range 1].[Overdue Tickets].[All]" dimensionUniqueName="[Range 1]" displayFolder="" count="0" memberValueDatatype="130" unbalanced="0"/>
    <cacheHierarchy uniqueName="[Range 1].[Date Resolved (Month)]" caption="Date Resolved (Month)" attribute="1" defaultMemberUniqueName="[Range 1].[Date Resolved (Month)].[All]" allUniqueName="[Range 1].[Date Resolved (Month)].[All]" dimensionUniqueName="[Range 1]" displayFolder="" count="0" memberValueDatatype="130" unbalanced="0"/>
    <cacheHierarchy uniqueName="[Range 1].[Date Created (Month)]" caption="Date Created (Month)" attribute="1" defaultMemberUniqueName="[Range 1].[Date Created (Month)].[All]" allUniqueName="[Range 1].[Date Created (Month)].[All]" dimensionUniqueName="[Range 1]" displayFolder="" count="2" memberValueDatatype="130" unbalanced="0"/>
    <cacheHierarchy uniqueName="[Range 1].[Date Created (Month Index)]" caption="Date Created (Month Index)" attribute="1" defaultMemberUniqueName="[Range 1].[Date Created (Month Index)].[All]" allUniqueName="[Range 1].[Date Created (Month Index)].[All]" dimensionUniqueName="[Range 1]" displayFolder="" count="0" memberValueDatatype="20" unbalanced="0" hidden="1"/>
    <cacheHierarchy uniqueName="[Range 1].[Date Resolved (Month Index)]" caption="Date Resolved (Month Index)" attribute="1" defaultMemberUniqueName="[Range 1].[Date Resolved (Month Index)].[All]" allUniqueName="[Range 1].[Date Resolved (Month Index)].[All]" dimensionUniqueName="[Range 1]" displayFolder="" count="0" memberValueDatatype="20" unbalanced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Ticket ID]" caption="Count of Ticket ID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solution Time (Days)]" caption="Count of Resolution Time (Days)" measure="1" displayFolder="" measureGroup="Range 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TKT-101"/>
    <d v="2024-05-01T00:00:00"/>
    <d v="2024-05-03T00:00:00"/>
    <s v="High"/>
    <s v="Resolved"/>
    <s v="IT"/>
    <x v="0"/>
    <n v="2"/>
    <s v="On Track"/>
  </r>
  <r>
    <s v="TKT-102"/>
    <d v="2024-05-01T00:00:00"/>
    <m/>
    <s v="Medium"/>
    <s v="In Progress"/>
    <s v="Finance"/>
    <x v="1"/>
    <s v=""/>
    <s v="Overdue"/>
  </r>
  <r>
    <s v="TKT-103"/>
    <d v="2024-05-02T00:00:00"/>
    <d v="2024-05-05T00:00:00"/>
    <s v="Medium"/>
    <s v="Resolved"/>
    <s v="HR"/>
    <x v="2"/>
    <n v="3"/>
    <s v="On Track"/>
  </r>
  <r>
    <s v="TKT-104"/>
    <d v="2024-05-02T00:00:00"/>
    <m/>
    <s v="High"/>
    <s v="Open"/>
    <s v="IT"/>
    <x v="0"/>
    <s v=""/>
    <s v="Overdue"/>
  </r>
  <r>
    <s v="TKT-105"/>
    <d v="2024-05-03T00:00:00"/>
    <d v="2024-05-10T00:00:00"/>
    <s v="High"/>
    <s v="Resolved"/>
    <s v="Finance"/>
    <x v="1"/>
    <n v="7"/>
    <s v="On Track"/>
  </r>
  <r>
    <s v="TKT-106"/>
    <d v="2024-05-04T00:00:00"/>
    <m/>
    <s v="Medium"/>
    <s v="Open"/>
    <s v="IT"/>
    <x v="0"/>
    <s v=""/>
    <s v="Overdue"/>
  </r>
  <r>
    <s v="TKT-107"/>
    <d v="2024-05-04T00:00:00"/>
    <d v="2024-05-06T00:00:00"/>
    <s v="Low"/>
    <s v="Resolved"/>
    <s v="HR"/>
    <x v="2"/>
    <n v="2"/>
    <s v="On Track"/>
  </r>
  <r>
    <s v="TKT-108"/>
    <d v="2024-05-05T00:00:00"/>
    <m/>
    <s v="Low"/>
    <s v="In Progress"/>
    <s v="Finance"/>
    <x v="1"/>
    <s v=""/>
    <s v="Overdue"/>
  </r>
  <r>
    <s v="TKT-109"/>
    <d v="2024-05-05T00:00:00"/>
    <d v="2024-05-08T00:00:00"/>
    <s v="Low"/>
    <s v="Resolved"/>
    <s v="IT"/>
    <x v="0"/>
    <n v="3"/>
    <s v="On Track"/>
  </r>
  <r>
    <s v="TKT-110"/>
    <d v="2024-05-06T00:00:00"/>
    <m/>
    <s v="High"/>
    <s v="Open"/>
    <s v="HR"/>
    <x v="2"/>
    <s v=""/>
    <s v="Overdue"/>
  </r>
  <r>
    <s v="TKT-111"/>
    <d v="2024-05-07T00:00:00"/>
    <d v="2024-05-09T00:00:00"/>
    <s v="High"/>
    <s v="Resolved"/>
    <s v="Finance"/>
    <x v="1"/>
    <n v="2"/>
    <s v="On Track"/>
  </r>
  <r>
    <s v="TKT-112"/>
    <d v="2024-05-07T00:00:00"/>
    <m/>
    <s v="High"/>
    <s v="In Progress"/>
    <s v="IT"/>
    <x v="0"/>
    <s v=""/>
    <s v="Overdue"/>
  </r>
  <r>
    <s v="TKT-113"/>
    <d v="2024-05-08T00:00:00"/>
    <d v="2024-05-12T00:00:00"/>
    <s v="Low"/>
    <s v="Resolved"/>
    <s v="HR"/>
    <x v="2"/>
    <n v="4"/>
    <s v="On Track"/>
  </r>
  <r>
    <s v="TKT-114"/>
    <d v="2024-05-09T00:00:00"/>
    <m/>
    <s v="Medium"/>
    <s v="Open"/>
    <s v="Finance"/>
    <x v="1"/>
    <s v=""/>
    <s v="Overdue"/>
  </r>
  <r>
    <s v="TKT-115"/>
    <d v="2024-05-10T00:00:00"/>
    <d v="2024-05-11T00:00:00"/>
    <s v="Medium"/>
    <s v="Resolved"/>
    <s v="IT"/>
    <x v="0"/>
    <n v="1"/>
    <s v="On Track"/>
  </r>
  <r>
    <s v="TKT-116"/>
    <d v="2024-05-10T00:00:00"/>
    <m/>
    <s v="Medium"/>
    <s v="In Progress"/>
    <s v="HR"/>
    <x v="2"/>
    <s v=""/>
    <s v="Overdue"/>
  </r>
  <r>
    <s v="TKT-117"/>
    <d v="2024-05-11T00:00:00"/>
    <d v="2024-05-15T00:00:00"/>
    <s v="High"/>
    <s v="Resolved"/>
    <s v="Finance"/>
    <x v="1"/>
    <n v="4"/>
    <s v="On Track"/>
  </r>
  <r>
    <s v="TKT-118"/>
    <d v="2024-05-12T00:00:00"/>
    <m/>
    <s v="High"/>
    <s v="Open"/>
    <s v="IT"/>
    <x v="0"/>
    <s v=""/>
    <s v="Overdue"/>
  </r>
  <r>
    <s v="TKT-119"/>
    <d v="2024-05-13T00:00:00"/>
    <d v="2024-05-14T00:00:00"/>
    <s v="Low"/>
    <s v="Resolved"/>
    <s v="HR"/>
    <x v="2"/>
    <n v="1"/>
    <s v="On Track"/>
  </r>
  <r>
    <s v="TKT-120"/>
    <d v="2024-05-14T00:00:00"/>
    <m/>
    <s v="Medium"/>
    <s v="In Progress"/>
    <s v="Finance"/>
    <x v="1"/>
    <s v=""/>
    <s v="Overdue"/>
  </r>
  <r>
    <s v="TKT-201"/>
    <d v="2024-06-01T00:00:00"/>
    <d v="2024-06-03T00:00:00"/>
    <s v="High"/>
    <s v="Resolved"/>
    <s v="IT"/>
    <x v="3"/>
    <n v="2"/>
    <s v="On Track"/>
  </r>
  <r>
    <s v="TKT-202"/>
    <d v="2024-06-01T00:00:00"/>
    <m/>
    <s v="Medium"/>
    <s v="In Progress"/>
    <s v="Finance"/>
    <x v="4"/>
    <s v=""/>
    <s v="Overdue"/>
  </r>
  <r>
    <s v="TKT-203"/>
    <d v="2024-06-02T00:00:00"/>
    <d v="2024-06-06T00:00:00"/>
    <s v="Low"/>
    <s v="Resolved"/>
    <s v="HR"/>
    <x v="5"/>
    <n v="4"/>
    <s v="On Track"/>
  </r>
  <r>
    <s v="TKT-204"/>
    <d v="2024-06-02T00:00:00"/>
    <m/>
    <s v="High"/>
    <s v="Open"/>
    <s v="IT"/>
    <x v="6"/>
    <s v=""/>
    <s v="Overdue"/>
  </r>
  <r>
    <s v="TKT-205"/>
    <d v="2024-06-03T00:00:00"/>
    <d v="2024-06-10T00:00:00"/>
    <s v="Medium"/>
    <s v="Resolved"/>
    <s v="Finance"/>
    <x v="7"/>
    <n v="7"/>
    <s v="On Track"/>
  </r>
  <r>
    <s v="TKT-206"/>
    <d v="2024-06-04T00:00:00"/>
    <m/>
    <s v="High"/>
    <s v="Open"/>
    <s v="IT"/>
    <x v="3"/>
    <s v=""/>
    <s v="Overdue"/>
  </r>
  <r>
    <s v="TKT-207"/>
    <d v="2024-06-04T00:00:00"/>
    <d v="2024-06-07T00:00:00"/>
    <s v="Low"/>
    <s v="Resolved"/>
    <s v="HR"/>
    <x v="8"/>
    <n v="3"/>
    <s v="On Track"/>
  </r>
  <r>
    <s v="TKT-208"/>
    <d v="2024-06-05T00:00:00"/>
    <m/>
    <s v="Medium"/>
    <s v="In Progress"/>
    <s v="Finance"/>
    <x v="4"/>
    <s v=""/>
    <s v="Overdue"/>
  </r>
  <r>
    <s v="TKT-209"/>
    <d v="2024-06-05T00:00:00"/>
    <d v="2024-06-09T00:00:00"/>
    <s v="High"/>
    <s v="Resolved"/>
    <s v="IT"/>
    <x v="5"/>
    <n v="4"/>
    <s v="On Track"/>
  </r>
  <r>
    <s v="TKT-210"/>
    <d v="2024-06-06T00:00:00"/>
    <m/>
    <s v="Low"/>
    <s v="Open"/>
    <s v="HR"/>
    <x v="6"/>
    <s v=""/>
    <s v="Overdue"/>
  </r>
  <r>
    <s v="TKT-211"/>
    <d v="2024-06-07T00:00:00"/>
    <d v="2024-06-09T00:00:00"/>
    <s v="Medium"/>
    <s v="Resolved"/>
    <s v="Finance"/>
    <x v="7"/>
    <n v="2"/>
    <s v="On Track"/>
  </r>
  <r>
    <s v="TKT-212"/>
    <d v="2024-06-07T00:00:00"/>
    <m/>
    <s v="High"/>
    <s v="In Progress"/>
    <s v="IT"/>
    <x v="8"/>
    <s v=""/>
    <s v="Overdue"/>
  </r>
  <r>
    <s v="TKT-213"/>
    <d v="2024-06-08T00:00:00"/>
    <d v="2024-06-12T00:00:00"/>
    <s v="Low"/>
    <s v="Resolved"/>
    <s v="HR"/>
    <x v="3"/>
    <n v="4"/>
    <s v="On Track"/>
  </r>
  <r>
    <s v="TKT-214"/>
    <d v="2024-06-09T00:00:00"/>
    <m/>
    <s v="Medium"/>
    <s v="Open"/>
    <s v="Finance"/>
    <x v="4"/>
    <s v=""/>
    <s v="Overdue"/>
  </r>
  <r>
    <s v="TKT-215"/>
    <d v="2024-06-10T00:00:00"/>
    <d v="2024-06-11T00:00:00"/>
    <s v="High"/>
    <s v="Resolved"/>
    <s v="IT"/>
    <x v="5"/>
    <n v="1"/>
    <s v="On Track"/>
  </r>
  <r>
    <s v="TKT-216"/>
    <d v="2024-06-10T00:00:00"/>
    <m/>
    <s v="Low"/>
    <s v="In Progress"/>
    <s v="HR"/>
    <x v="6"/>
    <s v=""/>
    <s v="Overdue"/>
  </r>
  <r>
    <s v="TKT-217"/>
    <d v="2024-06-11T00:00:00"/>
    <d v="2024-06-15T00:00:00"/>
    <s v="Medium"/>
    <s v="Resolved"/>
    <s v="Finance"/>
    <x v="7"/>
    <n v="4"/>
    <s v="On Track"/>
  </r>
  <r>
    <s v="TKT-218"/>
    <d v="2024-06-12T00:00:00"/>
    <m/>
    <s v="High"/>
    <s v="Open"/>
    <s v="IT"/>
    <x v="8"/>
    <s v=""/>
    <s v="Overdue"/>
  </r>
  <r>
    <s v="TKT-219"/>
    <d v="2024-06-13T00:00:00"/>
    <d v="2024-06-14T00:00:00"/>
    <s v="Low"/>
    <s v="Resolved"/>
    <s v="HR"/>
    <x v="3"/>
    <n v="1"/>
    <s v="On Track"/>
  </r>
  <r>
    <s v="TKT-220"/>
    <d v="2024-06-14T00:00:00"/>
    <m/>
    <s v="Medium"/>
    <s v="In Progress"/>
    <s v="Finance"/>
    <x v="4"/>
    <s v=""/>
    <s v="Overdue"/>
  </r>
  <r>
    <s v="TKT-221"/>
    <d v="2024-06-15T00:00:00"/>
    <d v="2024-06-18T00:00:00"/>
    <s v="High"/>
    <s v="Resolved"/>
    <s v="IT"/>
    <x v="5"/>
    <n v="3"/>
    <s v="On Track"/>
  </r>
  <r>
    <s v="TKT-222"/>
    <d v="2024-06-15T00:00:00"/>
    <m/>
    <s v="Low"/>
    <s v="Open"/>
    <s v="HR"/>
    <x v="6"/>
    <s v=""/>
    <s v="Overdue"/>
  </r>
  <r>
    <s v="TKT-223"/>
    <d v="2024-06-16T00:00:00"/>
    <d v="2024-06-19T00:00:00"/>
    <s v="Medium"/>
    <s v="Resolved"/>
    <s v="Finance"/>
    <x v="7"/>
    <n v="3"/>
    <s v="On Track"/>
  </r>
  <r>
    <s v="TKT-224"/>
    <d v="2024-06-17T00:00:00"/>
    <m/>
    <s v="High"/>
    <s v="In Progress"/>
    <s v="IT"/>
    <x v="8"/>
    <s v=""/>
    <s v="Overdue"/>
  </r>
  <r>
    <s v="TKT-225"/>
    <d v="2024-06-17T00:00:00"/>
    <d v="2024-06-20T00:00:00"/>
    <s v="Low"/>
    <s v="Resolved"/>
    <s v="HR"/>
    <x v="3"/>
    <n v="3"/>
    <s v="On Track"/>
  </r>
  <r>
    <s v="TKT-226"/>
    <d v="2024-06-18T00:00:00"/>
    <m/>
    <s v="Medium"/>
    <s v="Open"/>
    <s v="Finance"/>
    <x v="4"/>
    <s v=""/>
    <s v="Overdue"/>
  </r>
  <r>
    <s v="TKT-227"/>
    <d v="2024-06-19T00:00:00"/>
    <d v="2024-06-22T00:00:00"/>
    <s v="High"/>
    <s v="Resolved"/>
    <s v="IT"/>
    <x v="5"/>
    <n v="3"/>
    <s v="On Track"/>
  </r>
  <r>
    <s v="TKT-228"/>
    <d v="2024-06-20T00:00:00"/>
    <m/>
    <s v="Low"/>
    <s v="In Progress"/>
    <s v="HR"/>
    <x v="6"/>
    <s v=""/>
    <s v="Overdue"/>
  </r>
  <r>
    <s v="TKT-229"/>
    <d v="2024-06-21T00:00:00"/>
    <d v="2024-06-23T00:00:00"/>
    <s v="Medium"/>
    <s v="Resolved"/>
    <s v="Finance"/>
    <x v="7"/>
    <n v="2"/>
    <s v="On Track"/>
  </r>
  <r>
    <s v="TKT-230"/>
    <d v="2024-06-22T00:00:00"/>
    <m/>
    <s v="High"/>
    <s v="Open"/>
    <s v="IT"/>
    <x v="9"/>
    <s v=""/>
    <s v="Overdu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65B42-5B2B-48F0-A18E-563A997AA4F7}" name="PivotTable7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2">
  <location ref="E11:F15" firstHeaderRow="1" firstDataRow="1" firstDataCol="1"/>
  <pivotFields count="4">
    <pivotField allDrilled="1" subtotalTop="0" showAll="0" sortType="ascending" defaultSubtotal="0" defaultAttributeDrillState="1">
      <items count="3">
        <item x="0"/>
        <item x="1"/>
        <item x="2"/>
      </items>
    </pivotField>
    <pivotField allDrilled="1" subtotalTop="0" showAll="0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s="1" x="8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icket ID" fld="2" subtotal="count" showDataAs="percentOfTotal" baseField="0" baseItem="0" numFmtId="9"/>
  </dataFields>
  <formats count="1">
    <format dxfId="8">
      <pivotArea outline="0" collapsedLevelsAreSubtotals="1" fieldPosition="0"/>
    </format>
  </formats>
  <chartFormats count="4">
    <chartFormat chart="3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1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1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:$I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A5303A-6106-4D38-8C04-1855077AA5F2}" name="PivotTable6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9">
  <location ref="A11:B21" firstHeaderRow="1" firstDataRow="1" firstDataCol="1"/>
  <pivotFields count="3">
    <pivotField dataField="1" subtotalTop="0" showAll="0" defaultSubtotal="0"/>
    <pivotField allDrilled="1" subtotalTop="0" showAll="0" sortType="ascending" defaultSubtotal="0" defaultAttributeDrillState="1">
      <items count="3">
        <item x="0"/>
        <item x="1"/>
        <item x="2"/>
      </items>
    </pivotField>
    <pivotField axis="axisRow" allDrilled="1" subtotalTop="0" showAll="0" sortType="ascending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s="1"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0">
    <i>
      <x v="7"/>
    </i>
    <i>
      <x v="2"/>
    </i>
    <i>
      <x/>
    </i>
    <i>
      <x v="5"/>
    </i>
    <i>
      <x v="8"/>
    </i>
    <i>
      <x v="1"/>
    </i>
    <i>
      <x v="4"/>
    </i>
    <i>
      <x v="3"/>
    </i>
    <i>
      <x v="6"/>
    </i>
    <i t="grand">
      <x/>
    </i>
  </rowItems>
  <colItems count="1">
    <i/>
  </colItems>
  <dataFields count="1">
    <dataField name="Count of Ticket ID" fld="0" subtotal="count" baseField="0" baseItem="0"/>
  </dataFields>
  <chartFormats count="1"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:$I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181EE-90AD-433E-AFC4-464526DB3663}" name="PivotTable5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9">
  <location ref="A1:E6" firstHeaderRow="1" firstDataRow="2" firstDataCol="1"/>
  <pivotFields count="3">
    <pivotField dataField="1" subtotalTop="0" showAll="0" defaultSubtotal="0"/>
    <pivotField axis="axisRow" allDrilled="1" subtotalTop="0" showAll="0" sortType="ascending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icket ID" fld="0" subtotal="count" baseField="0" baseItem="0"/>
  </dataFields>
  <chartFormats count="3"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:$I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F814C-3A60-40FF-AAA9-CF2E37F71ACE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9:F39" firstHeaderRow="1" firstDataRow="1" firstDataCol="1"/>
  <pivotFields count="9">
    <pivotField showAll="0"/>
    <pivotField numFmtId="14" showAll="0"/>
    <pivotField showAll="0"/>
    <pivotField showAll="0"/>
    <pivotField showAll="0"/>
    <pivotField showAll="0"/>
    <pivotField axis="axisRow" showAll="0">
      <items count="11">
        <item x="3"/>
        <item x="6"/>
        <item x="5"/>
        <item x="0"/>
        <item x="2"/>
        <item x="4"/>
        <item x="1"/>
        <item x="8"/>
        <item x="7"/>
        <item h="1" x="9"/>
        <item t="default"/>
      </items>
    </pivotField>
    <pivotField dataField="1" showAll="0"/>
    <pivotField showAll="0"/>
  </pivotFields>
  <rowFields count="1">
    <field x="6"/>
  </rowFields>
  <rowItems count="10">
    <i>
      <x v="6"/>
    </i>
    <i>
      <x v="8"/>
    </i>
    <i>
      <x v="7"/>
    </i>
    <i>
      <x v="2"/>
    </i>
    <i>
      <x/>
    </i>
    <i>
      <x v="4"/>
    </i>
    <i>
      <x v="3"/>
    </i>
    <i>
      <x v="5"/>
    </i>
    <i>
      <x v="1"/>
    </i>
    <i t="grand">
      <x/>
    </i>
  </rowItems>
  <colItems count="1">
    <i/>
  </colItems>
  <dataFields count="1">
    <dataField name="Average of Resolution Time (Days)" fld="7" subtotal="average" baseField="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CE7C26-6243-4B9D-940B-B92E25EC608A}" name="PivotTable13" cacheId="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8">
  <location ref="J4:K41" firstHeaderRow="1" firstDataRow="1" firstDataCol="1"/>
  <pivotFields count="4">
    <pivotField allDrilled="1" subtotalTop="0" showAll="0" sortType="ascending" defaultSubtotal="0" defaultAttributeDrillState="1">
      <items count="3">
        <item x="0"/>
        <item x="1"/>
        <item x="2"/>
      </items>
    </pivotField>
    <pivotField allDrilled="1" subtotalTop="0" showAll="0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s="1" x="8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</pivotFields>
  <rowFields count="1">
    <field x="3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Ticket ID" fld="2" subtotal="count" baseField="0" baseItem="0"/>
  </dataFields>
  <formats count="2">
    <format dxfId="10">
      <pivotArea outline="0" collapsedLevelsAreSubtotals="1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2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:$I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A45742-2F67-48CC-8B2A-2725C533E6B4}" name="PivotTable12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0">
  <location ref="F19:F20" firstHeaderRow="1" firstDataRow="1" firstDataCol="0"/>
  <pivotFields count="3">
    <pivotField allDrilled="1" subtotalTop="0" showAll="0" sortType="ascending" defaultSubtotal="0" defaultAttributeDrillState="1">
      <items count="3">
        <item x="0"/>
        <item x="1"/>
        <item x="2"/>
      </items>
    </pivotField>
    <pivotField allDrilled="1" subtotalTop="0" showAll="0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s="1" x="8"/>
      </items>
    </pivotField>
    <pivotField dataField="1" subtotalTop="0" showAll="0" defaultSubtotal="0"/>
  </pivotFields>
  <rowItems count="1">
    <i/>
  </rowItems>
  <colItems count="1">
    <i/>
  </colItems>
  <dataFields count="1">
    <dataField name="Count of Ticket ID" fld="2" subtotal="count" showDataAs="percentOfTotal" baseField="0" baseItem="0" numFmtId="9"/>
  </dataFields>
  <formats count="1">
    <format dxfId="11">
      <pivotArea outline="0" collapsedLevelsAreSubtotals="1" fieldPosition="0"/>
    </format>
  </formats>
  <chartFormats count="1">
    <chartFormat chart="2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:$I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C21-185A-45C0-A069-BFF009FE17ED}">
  <dimension ref="A1:O51"/>
  <sheetViews>
    <sheetView tabSelected="1" workbookViewId="0">
      <selection activeCell="K13" sqref="K13"/>
    </sheetView>
  </sheetViews>
  <sheetFormatPr defaultRowHeight="14.4" x14ac:dyDescent="0.3"/>
  <cols>
    <col min="1" max="1" width="8.88671875" bestFit="1" customWidth="1"/>
    <col min="2" max="2" width="12" bestFit="1" customWidth="1"/>
    <col min="3" max="3" width="11.6640625" customWidth="1"/>
    <col min="4" max="4" width="8.109375" bestFit="1" customWidth="1"/>
    <col min="5" max="6" width="11.5546875" customWidth="1"/>
    <col min="7" max="7" width="14.21875" customWidth="1"/>
    <col min="8" max="8" width="12" style="11" customWidth="1"/>
    <col min="9" max="9" width="12.5546875" customWidth="1"/>
    <col min="12" max="12" width="10.5546875" bestFit="1" customWidth="1"/>
  </cols>
  <sheetData>
    <row r="1" spans="1:15" ht="36.6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4" t="s">
        <v>40</v>
      </c>
    </row>
    <row r="2" spans="1:15" ht="15" thickBot="1" x14ac:dyDescent="0.35">
      <c r="A2" s="1" t="s">
        <v>8</v>
      </c>
      <c r="B2" s="2">
        <v>45413</v>
      </c>
      <c r="C2" s="2">
        <v>45415</v>
      </c>
      <c r="D2" s="1" t="s">
        <v>9</v>
      </c>
      <c r="E2" s="1" t="s">
        <v>10</v>
      </c>
      <c r="F2" s="1" t="s">
        <v>11</v>
      </c>
      <c r="G2" s="1" t="s">
        <v>12</v>
      </c>
      <c r="H2" s="10">
        <f>IF(C2&lt;&gt;"", C2-B2, "")</f>
        <v>2</v>
      </c>
      <c r="I2" t="str">
        <f ca="1">IF(AND(OR(E2="Open",E2="In Progress",),TODAY()-B2&gt;7), "Overdue","On Track")</f>
        <v>On Track</v>
      </c>
    </row>
    <row r="3" spans="1:15" ht="15" thickBot="1" x14ac:dyDescent="0.35">
      <c r="A3" s="1" t="s">
        <v>13</v>
      </c>
      <c r="B3" s="2">
        <v>45413</v>
      </c>
      <c r="C3" s="2"/>
      <c r="D3" s="1" t="s">
        <v>14</v>
      </c>
      <c r="E3" s="1" t="s">
        <v>15</v>
      </c>
      <c r="F3" s="1" t="s">
        <v>16</v>
      </c>
      <c r="G3" s="1" t="s">
        <v>17</v>
      </c>
      <c r="H3" s="10" t="str">
        <f>IF(C3&lt;&gt;"", C3-B3, "")</f>
        <v/>
      </c>
      <c r="I3" t="str">
        <f t="shared" ref="I3:I21" ca="1" si="0">IF(AND(OR(E3="Open",E3="In Progress",),TODAY()-B3&gt;7), "Overdue","On Track")</f>
        <v>Overdue</v>
      </c>
      <c r="L3" s="39" t="s">
        <v>6</v>
      </c>
      <c r="M3" s="39" t="s">
        <v>5</v>
      </c>
      <c r="N3" s="39" t="s">
        <v>4</v>
      </c>
      <c r="O3" s="39" t="s">
        <v>3</v>
      </c>
    </row>
    <row r="4" spans="1:15" ht="15" thickBot="1" x14ac:dyDescent="0.35">
      <c r="A4" s="1" t="s">
        <v>18</v>
      </c>
      <c r="B4" s="2">
        <v>45414</v>
      </c>
      <c r="C4" s="2">
        <v>45417</v>
      </c>
      <c r="D4" s="1" t="s">
        <v>14</v>
      </c>
      <c r="E4" s="1" t="s">
        <v>10</v>
      </c>
      <c r="F4" s="1" t="s">
        <v>20</v>
      </c>
      <c r="G4" s="1" t="s">
        <v>21</v>
      </c>
      <c r="H4" s="10">
        <f t="shared" ref="H4:H20" si="1">IF(C4&lt;&gt;"", C4-B4, "")</f>
        <v>3</v>
      </c>
      <c r="I4" t="str">
        <f t="shared" ca="1" si="0"/>
        <v>On Track</v>
      </c>
      <c r="L4" s="23" t="s">
        <v>90</v>
      </c>
      <c r="M4" s="36" t="s">
        <v>11</v>
      </c>
      <c r="N4" s="36" t="s">
        <v>15</v>
      </c>
      <c r="O4" s="35" t="s">
        <v>9</v>
      </c>
    </row>
    <row r="5" spans="1:15" ht="15" thickBot="1" x14ac:dyDescent="0.35">
      <c r="A5" s="1" t="s">
        <v>22</v>
      </c>
      <c r="B5" s="2">
        <v>45414</v>
      </c>
      <c r="C5" s="2"/>
      <c r="D5" s="1" t="s">
        <v>9</v>
      </c>
      <c r="E5" s="1" t="s">
        <v>23</v>
      </c>
      <c r="F5" s="1" t="s">
        <v>11</v>
      </c>
      <c r="G5" s="1" t="s">
        <v>12</v>
      </c>
      <c r="H5" s="10" t="str">
        <f t="shared" si="1"/>
        <v/>
      </c>
      <c r="I5" t="str">
        <f t="shared" ca="1" si="0"/>
        <v>Overdue</v>
      </c>
      <c r="L5" s="23" t="s">
        <v>89</v>
      </c>
      <c r="M5" s="36" t="s">
        <v>16</v>
      </c>
      <c r="N5" s="36" t="s">
        <v>10</v>
      </c>
      <c r="O5" s="35" t="s">
        <v>14</v>
      </c>
    </row>
    <row r="6" spans="1:15" ht="15" thickBot="1" x14ac:dyDescent="0.35">
      <c r="A6" s="1" t="s">
        <v>24</v>
      </c>
      <c r="B6" s="2">
        <v>45415</v>
      </c>
      <c r="C6" s="2">
        <v>45422</v>
      </c>
      <c r="D6" s="1" t="s">
        <v>9</v>
      </c>
      <c r="E6" s="1" t="s">
        <v>10</v>
      </c>
      <c r="F6" s="1" t="s">
        <v>16</v>
      </c>
      <c r="G6" s="1" t="s">
        <v>17</v>
      </c>
      <c r="H6" s="10">
        <f t="shared" si="1"/>
        <v>7</v>
      </c>
      <c r="I6" t="str">
        <f t="shared" ca="1" si="0"/>
        <v>On Track</v>
      </c>
      <c r="L6" s="23" t="s">
        <v>80</v>
      </c>
      <c r="M6" s="36" t="s">
        <v>20</v>
      </c>
      <c r="N6" s="36" t="s">
        <v>23</v>
      </c>
      <c r="O6" s="35" t="s">
        <v>19</v>
      </c>
    </row>
    <row r="7" spans="1:15" ht="15" thickBot="1" x14ac:dyDescent="0.35">
      <c r="A7" s="1" t="s">
        <v>25</v>
      </c>
      <c r="B7" s="2">
        <v>45416</v>
      </c>
      <c r="C7" s="2"/>
      <c r="D7" s="1" t="s">
        <v>14</v>
      </c>
      <c r="E7" s="1" t="s">
        <v>23</v>
      </c>
      <c r="F7" s="1" t="s">
        <v>11</v>
      </c>
      <c r="G7" s="1" t="s">
        <v>12</v>
      </c>
      <c r="H7" s="10" t="str">
        <f t="shared" si="1"/>
        <v/>
      </c>
      <c r="I7" t="str">
        <f t="shared" ca="1" si="0"/>
        <v>Overdue</v>
      </c>
      <c r="L7" s="23" t="s">
        <v>86</v>
      </c>
      <c r="M7" s="37"/>
      <c r="N7" s="37"/>
      <c r="O7" s="17"/>
    </row>
    <row r="8" spans="1:15" ht="15" thickBot="1" x14ac:dyDescent="0.35">
      <c r="A8" s="1" t="s">
        <v>26</v>
      </c>
      <c r="B8" s="2">
        <v>45416</v>
      </c>
      <c r="C8" s="2">
        <v>45418</v>
      </c>
      <c r="D8" s="1" t="s">
        <v>19</v>
      </c>
      <c r="E8" s="1" t="s">
        <v>10</v>
      </c>
      <c r="F8" s="1" t="s">
        <v>20</v>
      </c>
      <c r="G8" s="1" t="s">
        <v>21</v>
      </c>
      <c r="H8" s="10">
        <f t="shared" si="1"/>
        <v>2</v>
      </c>
      <c r="I8" t="str">
        <f t="shared" ca="1" si="0"/>
        <v>On Track</v>
      </c>
      <c r="L8" s="23" t="s">
        <v>87</v>
      </c>
      <c r="M8" s="37"/>
      <c r="N8" s="37"/>
      <c r="O8" s="17"/>
    </row>
    <row r="9" spans="1:15" ht="15" thickBot="1" x14ac:dyDescent="0.35">
      <c r="A9" s="1" t="s">
        <v>27</v>
      </c>
      <c r="B9" s="2">
        <v>45417</v>
      </c>
      <c r="C9" s="2"/>
      <c r="D9" s="1" t="s">
        <v>19</v>
      </c>
      <c r="E9" s="1" t="s">
        <v>15</v>
      </c>
      <c r="F9" s="1" t="s">
        <v>16</v>
      </c>
      <c r="G9" s="1" t="s">
        <v>17</v>
      </c>
      <c r="H9" s="10" t="str">
        <f t="shared" si="1"/>
        <v/>
      </c>
      <c r="I9" t="str">
        <f t="shared" ca="1" si="0"/>
        <v>Overdue</v>
      </c>
      <c r="L9" s="23" t="s">
        <v>88</v>
      </c>
      <c r="M9" s="37"/>
      <c r="N9" s="37"/>
      <c r="O9" s="17"/>
    </row>
    <row r="10" spans="1:15" ht="15" thickBot="1" x14ac:dyDescent="0.35">
      <c r="A10" s="1" t="s">
        <v>28</v>
      </c>
      <c r="B10" s="2">
        <v>45417</v>
      </c>
      <c r="C10" s="2">
        <v>45420</v>
      </c>
      <c r="D10" s="1" t="s">
        <v>19</v>
      </c>
      <c r="E10" s="1" t="s">
        <v>10</v>
      </c>
      <c r="F10" s="1" t="s">
        <v>11</v>
      </c>
      <c r="G10" s="1" t="s">
        <v>12</v>
      </c>
      <c r="H10" s="10">
        <f t="shared" si="1"/>
        <v>3</v>
      </c>
      <c r="I10" t="str">
        <f t="shared" ca="1" si="0"/>
        <v>On Track</v>
      </c>
      <c r="L10" s="23" t="s">
        <v>21</v>
      </c>
      <c r="M10" s="37"/>
      <c r="N10" s="37"/>
      <c r="O10" s="17"/>
    </row>
    <row r="11" spans="1:15" ht="15" thickBot="1" x14ac:dyDescent="0.35">
      <c r="A11" s="1" t="s">
        <v>29</v>
      </c>
      <c r="B11" s="2">
        <v>45418</v>
      </c>
      <c r="C11" s="2"/>
      <c r="D11" s="1" t="s">
        <v>9</v>
      </c>
      <c r="E11" s="1" t="s">
        <v>23</v>
      </c>
      <c r="F11" s="1" t="s">
        <v>20</v>
      </c>
      <c r="G11" s="1" t="s">
        <v>21</v>
      </c>
      <c r="H11" s="10" t="str">
        <f t="shared" si="1"/>
        <v/>
      </c>
      <c r="I11" t="str">
        <f t="shared" ca="1" si="0"/>
        <v>Overdue</v>
      </c>
      <c r="L11" s="23" t="s">
        <v>12</v>
      </c>
      <c r="M11" s="37"/>
      <c r="N11" s="37"/>
      <c r="O11" s="17"/>
    </row>
    <row r="12" spans="1:15" ht="15" thickBot="1" x14ac:dyDescent="0.35">
      <c r="A12" s="1" t="s">
        <v>30</v>
      </c>
      <c r="B12" s="2">
        <v>45419</v>
      </c>
      <c r="C12" s="2">
        <v>45421</v>
      </c>
      <c r="D12" s="1" t="s">
        <v>9</v>
      </c>
      <c r="E12" s="1" t="s">
        <v>10</v>
      </c>
      <c r="F12" s="1" t="s">
        <v>16</v>
      </c>
      <c r="G12" s="1" t="s">
        <v>17</v>
      </c>
      <c r="H12" s="10">
        <f t="shared" si="1"/>
        <v>2</v>
      </c>
      <c r="I12" t="str">
        <f t="shared" ca="1" si="0"/>
        <v>On Track</v>
      </c>
      <c r="L12" s="24" t="s">
        <v>17</v>
      </c>
      <c r="M12" s="38"/>
      <c r="N12" s="38"/>
      <c r="O12" s="21"/>
    </row>
    <row r="13" spans="1:15" ht="15" thickBot="1" x14ac:dyDescent="0.35">
      <c r="A13" s="1" t="s">
        <v>31</v>
      </c>
      <c r="B13" s="2">
        <v>45419</v>
      </c>
      <c r="C13" s="2"/>
      <c r="D13" s="1" t="s">
        <v>9</v>
      </c>
      <c r="E13" s="1" t="s">
        <v>15</v>
      </c>
      <c r="F13" s="1" t="s">
        <v>11</v>
      </c>
      <c r="G13" s="1" t="s">
        <v>12</v>
      </c>
      <c r="H13" s="10" t="str">
        <f t="shared" si="1"/>
        <v/>
      </c>
      <c r="I13" t="str">
        <f t="shared" ca="1" si="0"/>
        <v>Overdue</v>
      </c>
    </row>
    <row r="14" spans="1:15" ht="15" thickBot="1" x14ac:dyDescent="0.35">
      <c r="A14" s="1" t="s">
        <v>32</v>
      </c>
      <c r="B14" s="2">
        <v>45420</v>
      </c>
      <c r="C14" s="2">
        <v>45424</v>
      </c>
      <c r="D14" s="1" t="s">
        <v>19</v>
      </c>
      <c r="E14" s="1" t="s">
        <v>10</v>
      </c>
      <c r="F14" s="1" t="s">
        <v>20</v>
      </c>
      <c r="G14" s="1" t="s">
        <v>21</v>
      </c>
      <c r="H14" s="10">
        <f t="shared" si="1"/>
        <v>4</v>
      </c>
      <c r="I14" t="str">
        <f t="shared" ca="1" si="0"/>
        <v>On Track</v>
      </c>
    </row>
    <row r="15" spans="1:15" ht="15" thickBot="1" x14ac:dyDescent="0.35">
      <c r="A15" s="1" t="s">
        <v>33</v>
      </c>
      <c r="B15" s="2">
        <v>45421</v>
      </c>
      <c r="C15" s="2"/>
      <c r="D15" s="1" t="s">
        <v>14</v>
      </c>
      <c r="E15" s="1" t="s">
        <v>23</v>
      </c>
      <c r="F15" s="1" t="s">
        <v>16</v>
      </c>
      <c r="G15" s="1" t="s">
        <v>17</v>
      </c>
      <c r="H15" s="10" t="str">
        <f t="shared" si="1"/>
        <v/>
      </c>
      <c r="I15" t="str">
        <f t="shared" ca="1" si="0"/>
        <v>Overdue</v>
      </c>
    </row>
    <row r="16" spans="1:15" ht="15" thickBot="1" x14ac:dyDescent="0.35">
      <c r="A16" s="1" t="s">
        <v>34</v>
      </c>
      <c r="B16" s="2">
        <v>45422</v>
      </c>
      <c r="C16" s="2">
        <v>45423</v>
      </c>
      <c r="D16" s="1" t="s">
        <v>14</v>
      </c>
      <c r="E16" s="1" t="s">
        <v>10</v>
      </c>
      <c r="F16" s="1" t="s">
        <v>11</v>
      </c>
      <c r="G16" s="1" t="s">
        <v>12</v>
      </c>
      <c r="H16" s="10">
        <f t="shared" si="1"/>
        <v>1</v>
      </c>
      <c r="I16" t="str">
        <f t="shared" ca="1" si="0"/>
        <v>On Track</v>
      </c>
    </row>
    <row r="17" spans="1:9" ht="15" thickBot="1" x14ac:dyDescent="0.35">
      <c r="A17" s="1" t="s">
        <v>35</v>
      </c>
      <c r="B17" s="2">
        <v>45422</v>
      </c>
      <c r="C17" s="2"/>
      <c r="D17" s="1" t="s">
        <v>14</v>
      </c>
      <c r="E17" s="1" t="s">
        <v>15</v>
      </c>
      <c r="F17" s="1" t="s">
        <v>20</v>
      </c>
      <c r="G17" s="1" t="s">
        <v>21</v>
      </c>
      <c r="H17" s="10" t="str">
        <f t="shared" si="1"/>
        <v/>
      </c>
      <c r="I17" t="str">
        <f t="shared" ca="1" si="0"/>
        <v>Overdue</v>
      </c>
    </row>
    <row r="18" spans="1:9" ht="15" thickBot="1" x14ac:dyDescent="0.35">
      <c r="A18" s="1" t="s">
        <v>36</v>
      </c>
      <c r="B18" s="2">
        <v>45423</v>
      </c>
      <c r="C18" s="2">
        <v>45427</v>
      </c>
      <c r="D18" s="1" t="s">
        <v>9</v>
      </c>
      <c r="E18" s="1" t="s">
        <v>10</v>
      </c>
      <c r="F18" s="1" t="s">
        <v>16</v>
      </c>
      <c r="G18" s="1" t="s">
        <v>17</v>
      </c>
      <c r="H18" s="10">
        <f t="shared" si="1"/>
        <v>4</v>
      </c>
      <c r="I18" t="str">
        <f t="shared" ca="1" si="0"/>
        <v>On Track</v>
      </c>
    </row>
    <row r="19" spans="1:9" ht="15" thickBot="1" x14ac:dyDescent="0.35">
      <c r="A19" s="1" t="s">
        <v>37</v>
      </c>
      <c r="B19" s="2">
        <v>45424</v>
      </c>
      <c r="C19" s="2"/>
      <c r="D19" s="1" t="s">
        <v>9</v>
      </c>
      <c r="E19" s="1" t="s">
        <v>23</v>
      </c>
      <c r="F19" s="1" t="s">
        <v>11</v>
      </c>
      <c r="G19" s="1" t="s">
        <v>12</v>
      </c>
      <c r="H19" s="10" t="str">
        <f t="shared" si="1"/>
        <v/>
      </c>
      <c r="I19" t="str">
        <f t="shared" ca="1" si="0"/>
        <v>Overdue</v>
      </c>
    </row>
    <row r="20" spans="1:9" ht="15" thickBot="1" x14ac:dyDescent="0.35">
      <c r="A20" s="1" t="s">
        <v>38</v>
      </c>
      <c r="B20" s="2">
        <v>45425</v>
      </c>
      <c r="C20" s="2">
        <v>45426</v>
      </c>
      <c r="D20" s="1" t="s">
        <v>19</v>
      </c>
      <c r="E20" s="1" t="s">
        <v>10</v>
      </c>
      <c r="F20" s="1" t="s">
        <v>20</v>
      </c>
      <c r="G20" s="1" t="s">
        <v>21</v>
      </c>
      <c r="H20" s="10">
        <f t="shared" si="1"/>
        <v>1</v>
      </c>
      <c r="I20" t="str">
        <f t="shared" ca="1" si="0"/>
        <v>On Track</v>
      </c>
    </row>
    <row r="21" spans="1:9" ht="15" thickBot="1" x14ac:dyDescent="0.35">
      <c r="A21" s="1" t="s">
        <v>39</v>
      </c>
      <c r="B21" s="2">
        <v>45426</v>
      </c>
      <c r="C21" s="2"/>
      <c r="D21" s="1" t="s">
        <v>14</v>
      </c>
      <c r="E21" s="1" t="s">
        <v>15</v>
      </c>
      <c r="F21" s="1" t="s">
        <v>16</v>
      </c>
      <c r="G21" s="1" t="s">
        <v>17</v>
      </c>
      <c r="H21" s="10" t="str">
        <f t="shared" ref="H21:H51" si="2">IF(C21&lt;&gt;"", C21-B21, "")</f>
        <v/>
      </c>
      <c r="I21" t="str">
        <f t="shared" ca="1" si="0"/>
        <v>Overdue</v>
      </c>
    </row>
    <row r="22" spans="1:9" ht="15" thickBot="1" x14ac:dyDescent="0.35">
      <c r="A22" s="40" t="s">
        <v>50</v>
      </c>
      <c r="B22" s="41">
        <v>45444</v>
      </c>
      <c r="C22" s="41">
        <v>45446</v>
      </c>
      <c r="D22" s="40" t="s">
        <v>9</v>
      </c>
      <c r="E22" s="40" t="s">
        <v>10</v>
      </c>
      <c r="F22" s="40" t="s">
        <v>11</v>
      </c>
      <c r="G22" s="40" t="s">
        <v>80</v>
      </c>
      <c r="H22" s="10">
        <f t="shared" si="2"/>
        <v>2</v>
      </c>
      <c r="I22" s="40" t="str">
        <f t="shared" ref="I22:I51" ca="1" si="3">IF(AND(OR(E22="Open",E22="In Progress",),TODAY()-B22&gt;7), "Overdue","On Track")</f>
        <v>On Track</v>
      </c>
    </row>
    <row r="23" spans="1:9" ht="15" thickBot="1" x14ac:dyDescent="0.35">
      <c r="A23" s="40" t="s">
        <v>51</v>
      </c>
      <c r="B23" s="41">
        <v>45444</v>
      </c>
      <c r="C23" s="41"/>
      <c r="D23" s="40" t="s">
        <v>14</v>
      </c>
      <c r="E23" s="40" t="s">
        <v>15</v>
      </c>
      <c r="F23" s="40" t="s">
        <v>16</v>
      </c>
      <c r="G23" s="40" t="s">
        <v>81</v>
      </c>
      <c r="H23" s="10" t="str">
        <f t="shared" si="2"/>
        <v/>
      </c>
      <c r="I23" s="40" t="str">
        <f t="shared" ca="1" si="3"/>
        <v>Overdue</v>
      </c>
    </row>
    <row r="24" spans="1:9" ht="15" thickBot="1" x14ac:dyDescent="0.35">
      <c r="A24" s="40" t="s">
        <v>52</v>
      </c>
      <c r="B24" s="41">
        <v>45445</v>
      </c>
      <c r="C24" s="41">
        <v>45449</v>
      </c>
      <c r="D24" s="40" t="s">
        <v>19</v>
      </c>
      <c r="E24" s="40" t="s">
        <v>10</v>
      </c>
      <c r="F24" s="40" t="s">
        <v>20</v>
      </c>
      <c r="G24" s="40" t="s">
        <v>82</v>
      </c>
      <c r="H24" s="10">
        <f t="shared" si="2"/>
        <v>4</v>
      </c>
      <c r="I24" s="40" t="str">
        <f t="shared" ca="1" si="3"/>
        <v>On Track</v>
      </c>
    </row>
    <row r="25" spans="1:9" ht="15" thickBot="1" x14ac:dyDescent="0.35">
      <c r="A25" s="40" t="s">
        <v>53</v>
      </c>
      <c r="B25" s="41">
        <v>45445</v>
      </c>
      <c r="C25" s="41"/>
      <c r="D25" s="40" t="s">
        <v>9</v>
      </c>
      <c r="E25" s="40" t="s">
        <v>23</v>
      </c>
      <c r="F25" s="40" t="s">
        <v>11</v>
      </c>
      <c r="G25" s="40" t="s">
        <v>85</v>
      </c>
      <c r="H25" s="10" t="str">
        <f t="shared" si="2"/>
        <v/>
      </c>
      <c r="I25" s="40" t="str">
        <f t="shared" ca="1" si="3"/>
        <v>Overdue</v>
      </c>
    </row>
    <row r="26" spans="1:9" ht="15" thickBot="1" x14ac:dyDescent="0.35">
      <c r="A26" s="40" t="s">
        <v>54</v>
      </c>
      <c r="B26" s="41">
        <v>45446</v>
      </c>
      <c r="C26" s="41">
        <v>45453</v>
      </c>
      <c r="D26" s="40" t="s">
        <v>14</v>
      </c>
      <c r="E26" s="40" t="s">
        <v>10</v>
      </c>
      <c r="F26" s="40" t="s">
        <v>16</v>
      </c>
      <c r="G26" s="40" t="s">
        <v>84</v>
      </c>
      <c r="H26" s="10">
        <f t="shared" si="2"/>
        <v>7</v>
      </c>
      <c r="I26" s="40" t="str">
        <f t="shared" ca="1" si="3"/>
        <v>On Track</v>
      </c>
    </row>
    <row r="27" spans="1:9" ht="15" thickBot="1" x14ac:dyDescent="0.35">
      <c r="A27" s="40" t="s">
        <v>55</v>
      </c>
      <c r="B27" s="41">
        <v>45447</v>
      </c>
      <c r="C27" s="41"/>
      <c r="D27" s="40" t="s">
        <v>9</v>
      </c>
      <c r="E27" s="40" t="s">
        <v>23</v>
      </c>
      <c r="F27" s="40" t="s">
        <v>11</v>
      </c>
      <c r="G27" s="40" t="s">
        <v>80</v>
      </c>
      <c r="H27" s="10" t="str">
        <f t="shared" si="2"/>
        <v/>
      </c>
      <c r="I27" s="40" t="str">
        <f t="shared" ca="1" si="3"/>
        <v>Overdue</v>
      </c>
    </row>
    <row r="28" spans="1:9" ht="15" thickBot="1" x14ac:dyDescent="0.35">
      <c r="A28" s="40" t="s">
        <v>56</v>
      </c>
      <c r="B28" s="41">
        <v>45447</v>
      </c>
      <c r="C28" s="41">
        <v>45450</v>
      </c>
      <c r="D28" s="40" t="s">
        <v>19</v>
      </c>
      <c r="E28" s="40" t="s">
        <v>10</v>
      </c>
      <c r="F28" s="40" t="s">
        <v>20</v>
      </c>
      <c r="G28" s="40" t="s">
        <v>83</v>
      </c>
      <c r="H28" s="10">
        <f t="shared" si="2"/>
        <v>3</v>
      </c>
      <c r="I28" s="40" t="str">
        <f t="shared" ca="1" si="3"/>
        <v>On Track</v>
      </c>
    </row>
    <row r="29" spans="1:9" ht="15" thickBot="1" x14ac:dyDescent="0.35">
      <c r="A29" s="40" t="s">
        <v>57</v>
      </c>
      <c r="B29" s="41">
        <v>45448</v>
      </c>
      <c r="C29" s="41"/>
      <c r="D29" s="40" t="s">
        <v>14</v>
      </c>
      <c r="E29" s="40" t="s">
        <v>15</v>
      </c>
      <c r="F29" s="40" t="s">
        <v>16</v>
      </c>
      <c r="G29" s="40" t="s">
        <v>81</v>
      </c>
      <c r="H29" s="10" t="str">
        <f t="shared" si="2"/>
        <v/>
      </c>
      <c r="I29" s="40" t="str">
        <f t="shared" ca="1" si="3"/>
        <v>Overdue</v>
      </c>
    </row>
    <row r="30" spans="1:9" ht="15" thickBot="1" x14ac:dyDescent="0.35">
      <c r="A30" s="40" t="s">
        <v>58</v>
      </c>
      <c r="B30" s="41">
        <v>45448</v>
      </c>
      <c r="C30" s="41">
        <v>45452</v>
      </c>
      <c r="D30" s="40" t="s">
        <v>9</v>
      </c>
      <c r="E30" s="40" t="s">
        <v>10</v>
      </c>
      <c r="F30" s="40" t="s">
        <v>11</v>
      </c>
      <c r="G30" s="40" t="s">
        <v>82</v>
      </c>
      <c r="H30" s="10">
        <f t="shared" si="2"/>
        <v>4</v>
      </c>
      <c r="I30" s="40" t="str">
        <f t="shared" ca="1" si="3"/>
        <v>On Track</v>
      </c>
    </row>
    <row r="31" spans="1:9" ht="15" thickBot="1" x14ac:dyDescent="0.35">
      <c r="A31" s="40" t="s">
        <v>59</v>
      </c>
      <c r="B31" s="41">
        <v>45449</v>
      </c>
      <c r="C31" s="41"/>
      <c r="D31" s="40" t="s">
        <v>19</v>
      </c>
      <c r="E31" s="40" t="s">
        <v>23</v>
      </c>
      <c r="F31" s="40" t="s">
        <v>20</v>
      </c>
      <c r="G31" s="40" t="s">
        <v>85</v>
      </c>
      <c r="H31" s="10" t="str">
        <f t="shared" si="2"/>
        <v/>
      </c>
      <c r="I31" s="40" t="str">
        <f t="shared" ca="1" si="3"/>
        <v>Overdue</v>
      </c>
    </row>
    <row r="32" spans="1:9" ht="15" thickBot="1" x14ac:dyDescent="0.35">
      <c r="A32" s="40" t="s">
        <v>60</v>
      </c>
      <c r="B32" s="41">
        <v>45450</v>
      </c>
      <c r="C32" s="41">
        <v>45452</v>
      </c>
      <c r="D32" s="40" t="s">
        <v>14</v>
      </c>
      <c r="E32" s="40" t="s">
        <v>10</v>
      </c>
      <c r="F32" s="40" t="s">
        <v>16</v>
      </c>
      <c r="G32" s="40" t="s">
        <v>84</v>
      </c>
      <c r="H32" s="10">
        <f t="shared" si="2"/>
        <v>2</v>
      </c>
      <c r="I32" s="40" t="str">
        <f t="shared" ca="1" si="3"/>
        <v>On Track</v>
      </c>
    </row>
    <row r="33" spans="1:9" ht="15" thickBot="1" x14ac:dyDescent="0.35">
      <c r="A33" s="40" t="s">
        <v>61</v>
      </c>
      <c r="B33" s="41">
        <v>45450</v>
      </c>
      <c r="C33" s="41"/>
      <c r="D33" s="40" t="s">
        <v>9</v>
      </c>
      <c r="E33" s="40" t="s">
        <v>15</v>
      </c>
      <c r="F33" s="40" t="s">
        <v>11</v>
      </c>
      <c r="G33" s="40" t="s">
        <v>83</v>
      </c>
      <c r="H33" s="10" t="str">
        <f t="shared" si="2"/>
        <v/>
      </c>
      <c r="I33" s="40" t="str">
        <f t="shared" ca="1" si="3"/>
        <v>Overdue</v>
      </c>
    </row>
    <row r="34" spans="1:9" ht="15" thickBot="1" x14ac:dyDescent="0.35">
      <c r="A34" s="40" t="s">
        <v>62</v>
      </c>
      <c r="B34" s="41">
        <v>45451</v>
      </c>
      <c r="C34" s="41">
        <v>45455</v>
      </c>
      <c r="D34" s="40" t="s">
        <v>19</v>
      </c>
      <c r="E34" s="40" t="s">
        <v>10</v>
      </c>
      <c r="F34" s="40" t="s">
        <v>20</v>
      </c>
      <c r="G34" s="40" t="s">
        <v>80</v>
      </c>
      <c r="H34" s="10">
        <f t="shared" si="2"/>
        <v>4</v>
      </c>
      <c r="I34" s="40" t="str">
        <f t="shared" ca="1" si="3"/>
        <v>On Track</v>
      </c>
    </row>
    <row r="35" spans="1:9" ht="15" thickBot="1" x14ac:dyDescent="0.35">
      <c r="A35" s="40" t="s">
        <v>63</v>
      </c>
      <c r="B35" s="41">
        <v>45452</v>
      </c>
      <c r="C35" s="41"/>
      <c r="D35" s="40" t="s">
        <v>14</v>
      </c>
      <c r="E35" s="40" t="s">
        <v>23</v>
      </c>
      <c r="F35" s="40" t="s">
        <v>16</v>
      </c>
      <c r="G35" s="40" t="s">
        <v>81</v>
      </c>
      <c r="H35" s="10" t="str">
        <f t="shared" si="2"/>
        <v/>
      </c>
      <c r="I35" s="40" t="str">
        <f t="shared" ca="1" si="3"/>
        <v>Overdue</v>
      </c>
    </row>
    <row r="36" spans="1:9" ht="15" thickBot="1" x14ac:dyDescent="0.35">
      <c r="A36" s="40" t="s">
        <v>64</v>
      </c>
      <c r="B36" s="41">
        <v>45453</v>
      </c>
      <c r="C36" s="41">
        <v>45454</v>
      </c>
      <c r="D36" s="40" t="s">
        <v>9</v>
      </c>
      <c r="E36" s="40" t="s">
        <v>10</v>
      </c>
      <c r="F36" s="40" t="s">
        <v>11</v>
      </c>
      <c r="G36" s="40" t="s">
        <v>82</v>
      </c>
      <c r="H36" s="10">
        <f t="shared" si="2"/>
        <v>1</v>
      </c>
      <c r="I36" s="40" t="str">
        <f t="shared" ca="1" si="3"/>
        <v>On Track</v>
      </c>
    </row>
    <row r="37" spans="1:9" ht="15" thickBot="1" x14ac:dyDescent="0.35">
      <c r="A37" s="40" t="s">
        <v>65</v>
      </c>
      <c r="B37" s="41">
        <v>45453</v>
      </c>
      <c r="C37" s="41"/>
      <c r="D37" s="40" t="s">
        <v>19</v>
      </c>
      <c r="E37" s="40" t="s">
        <v>15</v>
      </c>
      <c r="F37" s="40" t="s">
        <v>20</v>
      </c>
      <c r="G37" s="40" t="s">
        <v>85</v>
      </c>
      <c r="H37" s="10" t="str">
        <f t="shared" si="2"/>
        <v/>
      </c>
      <c r="I37" s="40" t="str">
        <f t="shared" ca="1" si="3"/>
        <v>Overdue</v>
      </c>
    </row>
    <row r="38" spans="1:9" ht="15" thickBot="1" x14ac:dyDescent="0.35">
      <c r="A38" s="40" t="s">
        <v>66</v>
      </c>
      <c r="B38" s="41">
        <v>45454</v>
      </c>
      <c r="C38" s="41">
        <v>45458</v>
      </c>
      <c r="D38" s="40" t="s">
        <v>14</v>
      </c>
      <c r="E38" s="40" t="s">
        <v>10</v>
      </c>
      <c r="F38" s="40" t="s">
        <v>16</v>
      </c>
      <c r="G38" s="40" t="s">
        <v>84</v>
      </c>
      <c r="H38" s="10">
        <f t="shared" si="2"/>
        <v>4</v>
      </c>
      <c r="I38" s="40" t="str">
        <f t="shared" ca="1" si="3"/>
        <v>On Track</v>
      </c>
    </row>
    <row r="39" spans="1:9" ht="15" thickBot="1" x14ac:dyDescent="0.35">
      <c r="A39" s="40" t="s">
        <v>67</v>
      </c>
      <c r="B39" s="41">
        <v>45455</v>
      </c>
      <c r="C39" s="41"/>
      <c r="D39" s="40" t="s">
        <v>9</v>
      </c>
      <c r="E39" s="40" t="s">
        <v>23</v>
      </c>
      <c r="F39" s="40" t="s">
        <v>11</v>
      </c>
      <c r="G39" s="40" t="s">
        <v>83</v>
      </c>
      <c r="H39" s="10" t="str">
        <f t="shared" si="2"/>
        <v/>
      </c>
      <c r="I39" s="40" t="str">
        <f t="shared" ca="1" si="3"/>
        <v>Overdue</v>
      </c>
    </row>
    <row r="40" spans="1:9" ht="15" thickBot="1" x14ac:dyDescent="0.35">
      <c r="A40" s="40" t="s">
        <v>68</v>
      </c>
      <c r="B40" s="41">
        <v>45456</v>
      </c>
      <c r="C40" s="41">
        <v>45457</v>
      </c>
      <c r="D40" s="40" t="s">
        <v>19</v>
      </c>
      <c r="E40" s="40" t="s">
        <v>10</v>
      </c>
      <c r="F40" s="40" t="s">
        <v>20</v>
      </c>
      <c r="G40" s="40" t="s">
        <v>80</v>
      </c>
      <c r="H40" s="10">
        <f t="shared" si="2"/>
        <v>1</v>
      </c>
      <c r="I40" s="40" t="str">
        <f t="shared" ca="1" si="3"/>
        <v>On Track</v>
      </c>
    </row>
    <row r="41" spans="1:9" ht="15" thickBot="1" x14ac:dyDescent="0.35">
      <c r="A41" s="40" t="s">
        <v>69</v>
      </c>
      <c r="B41" s="41">
        <v>45457</v>
      </c>
      <c r="C41" s="41"/>
      <c r="D41" s="40" t="s">
        <v>14</v>
      </c>
      <c r="E41" s="40" t="s">
        <v>15</v>
      </c>
      <c r="F41" s="40" t="s">
        <v>16</v>
      </c>
      <c r="G41" s="40" t="s">
        <v>81</v>
      </c>
      <c r="H41" s="10" t="str">
        <f t="shared" si="2"/>
        <v/>
      </c>
      <c r="I41" s="40" t="str">
        <f t="shared" ca="1" si="3"/>
        <v>Overdue</v>
      </c>
    </row>
    <row r="42" spans="1:9" ht="15" thickBot="1" x14ac:dyDescent="0.35">
      <c r="A42" s="40" t="s">
        <v>70</v>
      </c>
      <c r="B42" s="41">
        <v>45458</v>
      </c>
      <c r="C42" s="41">
        <v>45461</v>
      </c>
      <c r="D42" s="40" t="s">
        <v>9</v>
      </c>
      <c r="E42" s="40" t="s">
        <v>10</v>
      </c>
      <c r="F42" s="40" t="s">
        <v>11</v>
      </c>
      <c r="G42" s="40" t="s">
        <v>82</v>
      </c>
      <c r="H42" s="10">
        <f t="shared" si="2"/>
        <v>3</v>
      </c>
      <c r="I42" s="40" t="str">
        <f t="shared" ca="1" si="3"/>
        <v>On Track</v>
      </c>
    </row>
    <row r="43" spans="1:9" ht="15" thickBot="1" x14ac:dyDescent="0.35">
      <c r="A43" s="40" t="s">
        <v>71</v>
      </c>
      <c r="B43" s="41">
        <v>45458</v>
      </c>
      <c r="C43" s="41"/>
      <c r="D43" s="40" t="s">
        <v>19</v>
      </c>
      <c r="E43" s="40" t="s">
        <v>23</v>
      </c>
      <c r="F43" s="40" t="s">
        <v>20</v>
      </c>
      <c r="G43" s="40" t="s">
        <v>85</v>
      </c>
      <c r="H43" s="10" t="str">
        <f t="shared" si="2"/>
        <v/>
      </c>
      <c r="I43" s="40" t="str">
        <f t="shared" ca="1" si="3"/>
        <v>Overdue</v>
      </c>
    </row>
    <row r="44" spans="1:9" ht="15" thickBot="1" x14ac:dyDescent="0.35">
      <c r="A44" s="40" t="s">
        <v>72</v>
      </c>
      <c r="B44" s="41">
        <v>45459</v>
      </c>
      <c r="C44" s="41">
        <v>45462</v>
      </c>
      <c r="D44" s="40" t="s">
        <v>14</v>
      </c>
      <c r="E44" s="40" t="s">
        <v>10</v>
      </c>
      <c r="F44" s="40" t="s">
        <v>16</v>
      </c>
      <c r="G44" s="40" t="s">
        <v>84</v>
      </c>
      <c r="H44" s="10">
        <f t="shared" si="2"/>
        <v>3</v>
      </c>
      <c r="I44" s="40" t="str">
        <f t="shared" ca="1" si="3"/>
        <v>On Track</v>
      </c>
    </row>
    <row r="45" spans="1:9" ht="15" thickBot="1" x14ac:dyDescent="0.35">
      <c r="A45" s="40" t="s">
        <v>73</v>
      </c>
      <c r="B45" s="41">
        <v>45460</v>
      </c>
      <c r="C45" s="41"/>
      <c r="D45" s="40" t="s">
        <v>9</v>
      </c>
      <c r="E45" s="40" t="s">
        <v>15</v>
      </c>
      <c r="F45" s="40" t="s">
        <v>11</v>
      </c>
      <c r="G45" s="40" t="s">
        <v>83</v>
      </c>
      <c r="H45" s="10" t="str">
        <f t="shared" si="2"/>
        <v/>
      </c>
      <c r="I45" s="40" t="str">
        <f t="shared" ca="1" si="3"/>
        <v>Overdue</v>
      </c>
    </row>
    <row r="46" spans="1:9" ht="15" thickBot="1" x14ac:dyDescent="0.35">
      <c r="A46" s="40" t="s">
        <v>74</v>
      </c>
      <c r="B46" s="41">
        <v>45460</v>
      </c>
      <c r="C46" s="41">
        <v>45463</v>
      </c>
      <c r="D46" s="40" t="s">
        <v>19</v>
      </c>
      <c r="E46" s="40" t="s">
        <v>10</v>
      </c>
      <c r="F46" s="40" t="s">
        <v>20</v>
      </c>
      <c r="G46" s="40" t="s">
        <v>80</v>
      </c>
      <c r="H46" s="10">
        <f t="shared" si="2"/>
        <v>3</v>
      </c>
      <c r="I46" s="40" t="str">
        <f t="shared" ca="1" si="3"/>
        <v>On Track</v>
      </c>
    </row>
    <row r="47" spans="1:9" ht="15" thickBot="1" x14ac:dyDescent="0.35">
      <c r="A47" s="40" t="s">
        <v>75</v>
      </c>
      <c r="B47" s="41">
        <v>45461</v>
      </c>
      <c r="C47" s="41"/>
      <c r="D47" s="40" t="s">
        <v>14</v>
      </c>
      <c r="E47" s="40" t="s">
        <v>23</v>
      </c>
      <c r="F47" s="40" t="s">
        <v>16</v>
      </c>
      <c r="G47" s="40" t="s">
        <v>81</v>
      </c>
      <c r="H47" s="10" t="str">
        <f t="shared" si="2"/>
        <v/>
      </c>
      <c r="I47" s="40" t="str">
        <f t="shared" ca="1" si="3"/>
        <v>Overdue</v>
      </c>
    </row>
    <row r="48" spans="1:9" ht="15" thickBot="1" x14ac:dyDescent="0.35">
      <c r="A48" s="40" t="s">
        <v>76</v>
      </c>
      <c r="B48" s="41">
        <v>45462</v>
      </c>
      <c r="C48" s="41">
        <v>45465</v>
      </c>
      <c r="D48" s="40" t="s">
        <v>9</v>
      </c>
      <c r="E48" s="40" t="s">
        <v>10</v>
      </c>
      <c r="F48" s="40" t="s">
        <v>11</v>
      </c>
      <c r="G48" s="40" t="s">
        <v>82</v>
      </c>
      <c r="H48" s="10">
        <f t="shared" si="2"/>
        <v>3</v>
      </c>
      <c r="I48" s="40" t="str">
        <f t="shared" ca="1" si="3"/>
        <v>On Track</v>
      </c>
    </row>
    <row r="49" spans="1:9" ht="15" thickBot="1" x14ac:dyDescent="0.35">
      <c r="A49" s="40" t="s">
        <v>77</v>
      </c>
      <c r="B49" s="41">
        <v>45463</v>
      </c>
      <c r="C49" s="41"/>
      <c r="D49" s="40" t="s">
        <v>19</v>
      </c>
      <c r="E49" s="40" t="s">
        <v>15</v>
      </c>
      <c r="F49" s="40" t="s">
        <v>20</v>
      </c>
      <c r="G49" s="40" t="s">
        <v>85</v>
      </c>
      <c r="H49" s="10" t="str">
        <f t="shared" si="2"/>
        <v/>
      </c>
      <c r="I49" s="40" t="str">
        <f t="shared" ca="1" si="3"/>
        <v>Overdue</v>
      </c>
    </row>
    <row r="50" spans="1:9" ht="15" thickBot="1" x14ac:dyDescent="0.35">
      <c r="A50" s="40" t="s">
        <v>78</v>
      </c>
      <c r="B50" s="41">
        <v>45464</v>
      </c>
      <c r="C50" s="41">
        <v>45466</v>
      </c>
      <c r="D50" s="40" t="s">
        <v>14</v>
      </c>
      <c r="E50" s="40" t="s">
        <v>10</v>
      </c>
      <c r="F50" s="40" t="s">
        <v>16</v>
      </c>
      <c r="G50" s="40" t="s">
        <v>84</v>
      </c>
      <c r="H50" s="10">
        <f t="shared" si="2"/>
        <v>2</v>
      </c>
      <c r="I50" s="40" t="str">
        <f t="shared" ca="1" si="3"/>
        <v>On Track</v>
      </c>
    </row>
    <row r="51" spans="1:9" ht="15" thickBot="1" x14ac:dyDescent="0.35">
      <c r="A51" s="40" t="s">
        <v>79</v>
      </c>
      <c r="B51" s="41">
        <v>45465</v>
      </c>
      <c r="C51" s="41"/>
      <c r="D51" s="40" t="s">
        <v>9</v>
      </c>
      <c r="E51" s="40" t="s">
        <v>23</v>
      </c>
      <c r="F51" s="40" t="s">
        <v>11</v>
      </c>
      <c r="G51" s="40"/>
      <c r="H51" s="10" t="str">
        <f t="shared" si="2"/>
        <v/>
      </c>
      <c r="I51" s="40" t="str">
        <f t="shared" ca="1" si="3"/>
        <v>Overdue</v>
      </c>
    </row>
  </sheetData>
  <autoFilter ref="A1:I1" xr:uid="{5F3BDC21-185A-45C0-A069-BFF009FE17ED}"/>
  <conditionalFormatting sqref="D2">
    <cfRule type="expression" dxfId="1" priority="6">
      <formula>"D2=""High"""</formula>
    </cfRule>
  </conditionalFormatting>
  <conditionalFormatting sqref="D2:D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D2:D51" xr:uid="{C94620DA-BCA1-408D-8ABD-756FEF2A8CA6}">
      <formula1>$O$4:$O$6</formula1>
    </dataValidation>
    <dataValidation type="list" allowBlank="1" showInputMessage="1" showErrorMessage="1" sqref="E2:E51" xr:uid="{EB9C1CFB-E2A7-4280-996B-2E0355EA3920}">
      <formula1>$N$4:$N$6</formula1>
    </dataValidation>
    <dataValidation type="list" allowBlank="1" showInputMessage="1" showErrorMessage="1" sqref="F2:F51" xr:uid="{7E128B8C-D662-4C2B-AB31-7CB30291C918}">
      <formula1>$M$4:$M$6</formula1>
    </dataValidation>
    <dataValidation type="list" allowBlank="1" showInputMessage="1" showErrorMessage="1" sqref="G2:G50" xr:uid="{E249893A-8C50-41C3-9408-66056D5DDF49}">
      <formula1>$L$4:$L$12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573D-DB45-4EFD-9027-C6082956F237}">
  <dimension ref="A1:K41"/>
  <sheetViews>
    <sheetView workbookViewId="0">
      <selection activeCell="A12" sqref="A12:A20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4.44140625" bestFit="1" customWidth="1"/>
    <col min="4" max="4" width="8.109375" bestFit="1" customWidth="1"/>
    <col min="5" max="5" width="12.5546875" bestFit="1" customWidth="1"/>
    <col min="6" max="6" width="16.109375" bestFit="1" customWidth="1"/>
    <col min="7" max="8" width="28.44140625" bestFit="1" customWidth="1"/>
    <col min="9" max="9" width="8.5546875" bestFit="1" customWidth="1"/>
    <col min="10" max="10" width="12.5546875" bestFit="1" customWidth="1"/>
    <col min="11" max="11" width="16.109375" bestFit="1" customWidth="1"/>
    <col min="12" max="42" width="10.77734375" bestFit="1" customWidth="1"/>
    <col min="43" max="44" width="12.77734375" bestFit="1" customWidth="1"/>
    <col min="45" max="45" width="10.77734375" bestFit="1" customWidth="1"/>
    <col min="46" max="55" width="12.77734375" bestFit="1" customWidth="1"/>
    <col min="56" max="56" width="10.77734375" bestFit="1" customWidth="1"/>
  </cols>
  <sheetData>
    <row r="1" spans="1:11" x14ac:dyDescent="0.3">
      <c r="A1" s="5" t="s">
        <v>46</v>
      </c>
      <c r="B1" s="5" t="s">
        <v>49</v>
      </c>
    </row>
    <row r="2" spans="1:11" x14ac:dyDescent="0.3">
      <c r="A2" s="5" t="s">
        <v>47</v>
      </c>
      <c r="B2" t="s">
        <v>9</v>
      </c>
      <c r="C2" t="s">
        <v>19</v>
      </c>
      <c r="D2" t="s">
        <v>14</v>
      </c>
      <c r="E2" t="s">
        <v>48</v>
      </c>
    </row>
    <row r="3" spans="1:11" x14ac:dyDescent="0.3">
      <c r="A3" s="6" t="s">
        <v>16</v>
      </c>
      <c r="B3">
        <v>3</v>
      </c>
      <c r="C3">
        <v>1</v>
      </c>
      <c r="D3">
        <v>13</v>
      </c>
      <c r="E3">
        <v>17</v>
      </c>
    </row>
    <row r="4" spans="1:11" x14ac:dyDescent="0.3">
      <c r="A4" s="6" t="s">
        <v>20</v>
      </c>
      <c r="B4">
        <v>1</v>
      </c>
      <c r="C4">
        <v>12</v>
      </c>
      <c r="D4">
        <v>2</v>
      </c>
      <c r="E4">
        <v>15</v>
      </c>
      <c r="J4" s="5" t="s">
        <v>47</v>
      </c>
      <c r="K4" t="s">
        <v>46</v>
      </c>
    </row>
    <row r="5" spans="1:11" x14ac:dyDescent="0.3">
      <c r="A5" s="6" t="s">
        <v>11</v>
      </c>
      <c r="B5">
        <v>15</v>
      </c>
      <c r="C5">
        <v>1</v>
      </c>
      <c r="D5">
        <v>2</v>
      </c>
      <c r="E5">
        <v>18</v>
      </c>
      <c r="J5" s="7">
        <v>45413</v>
      </c>
      <c r="K5">
        <v>2</v>
      </c>
    </row>
    <row r="6" spans="1:11" x14ac:dyDescent="0.3">
      <c r="A6" s="6" t="s">
        <v>48</v>
      </c>
      <c r="B6">
        <v>19</v>
      </c>
      <c r="C6">
        <v>14</v>
      </c>
      <c r="D6">
        <v>17</v>
      </c>
      <c r="E6">
        <v>50</v>
      </c>
      <c r="J6" s="7">
        <v>45414</v>
      </c>
      <c r="K6">
        <v>2</v>
      </c>
    </row>
    <row r="7" spans="1:11" x14ac:dyDescent="0.3">
      <c r="J7" s="7">
        <v>45415</v>
      </c>
      <c r="K7">
        <v>1</v>
      </c>
    </row>
    <row r="8" spans="1:11" x14ac:dyDescent="0.3">
      <c r="J8" s="7">
        <v>45416</v>
      </c>
      <c r="K8">
        <v>2</v>
      </c>
    </row>
    <row r="9" spans="1:11" x14ac:dyDescent="0.3">
      <c r="J9" s="7">
        <v>45417</v>
      </c>
      <c r="K9">
        <v>2</v>
      </c>
    </row>
    <row r="10" spans="1:11" x14ac:dyDescent="0.3">
      <c r="J10" s="7">
        <v>45418</v>
      </c>
      <c r="K10">
        <v>1</v>
      </c>
    </row>
    <row r="11" spans="1:11" x14ac:dyDescent="0.3">
      <c r="A11" s="5" t="s">
        <v>47</v>
      </c>
      <c r="B11" t="s">
        <v>46</v>
      </c>
      <c r="E11" s="5" t="s">
        <v>47</v>
      </c>
      <c r="F11" t="s">
        <v>46</v>
      </c>
      <c r="J11" s="7">
        <v>45419</v>
      </c>
      <c r="K11">
        <v>2</v>
      </c>
    </row>
    <row r="12" spans="1:11" x14ac:dyDescent="0.3">
      <c r="A12" s="6" t="s">
        <v>90</v>
      </c>
      <c r="B12">
        <v>4</v>
      </c>
      <c r="E12" s="6" t="s">
        <v>15</v>
      </c>
      <c r="F12" s="8">
        <v>0.24</v>
      </c>
      <c r="J12" s="7">
        <v>45420</v>
      </c>
      <c r="K12">
        <v>1</v>
      </c>
    </row>
    <row r="13" spans="1:11" x14ac:dyDescent="0.3">
      <c r="A13" s="6" t="s">
        <v>89</v>
      </c>
      <c r="B13">
        <v>5</v>
      </c>
      <c r="E13" s="6" t="s">
        <v>23</v>
      </c>
      <c r="F13" s="8">
        <v>0.26</v>
      </c>
      <c r="J13" s="7">
        <v>45421</v>
      </c>
      <c r="K13">
        <v>1</v>
      </c>
    </row>
    <row r="14" spans="1:11" x14ac:dyDescent="0.3">
      <c r="A14" s="6" t="s">
        <v>80</v>
      </c>
      <c r="B14">
        <v>5</v>
      </c>
      <c r="E14" s="6" t="s">
        <v>10</v>
      </c>
      <c r="F14" s="8">
        <v>0.5</v>
      </c>
      <c r="J14" s="7">
        <v>45422</v>
      </c>
      <c r="K14">
        <v>2</v>
      </c>
    </row>
    <row r="15" spans="1:11" x14ac:dyDescent="0.3">
      <c r="A15" s="6" t="s">
        <v>86</v>
      </c>
      <c r="B15">
        <v>5</v>
      </c>
      <c r="E15" s="6" t="s">
        <v>48</v>
      </c>
      <c r="F15" s="8">
        <v>1</v>
      </c>
      <c r="J15" s="7">
        <v>45423</v>
      </c>
      <c r="K15">
        <v>1</v>
      </c>
    </row>
    <row r="16" spans="1:11" x14ac:dyDescent="0.3">
      <c r="A16" s="6" t="s">
        <v>87</v>
      </c>
      <c r="B16">
        <v>5</v>
      </c>
      <c r="J16" s="7">
        <v>45424</v>
      </c>
      <c r="K16">
        <v>1</v>
      </c>
    </row>
    <row r="17" spans="1:11" x14ac:dyDescent="0.3">
      <c r="A17" s="6" t="s">
        <v>88</v>
      </c>
      <c r="B17">
        <v>5</v>
      </c>
      <c r="J17" s="7">
        <v>45425</v>
      </c>
      <c r="K17">
        <v>1</v>
      </c>
    </row>
    <row r="18" spans="1:11" x14ac:dyDescent="0.3">
      <c r="A18" s="6" t="s">
        <v>21</v>
      </c>
      <c r="B18">
        <v>6</v>
      </c>
      <c r="J18" s="7">
        <v>45426</v>
      </c>
      <c r="K18">
        <v>1</v>
      </c>
    </row>
    <row r="19" spans="1:11" x14ac:dyDescent="0.3">
      <c r="A19" s="6" t="s">
        <v>12</v>
      </c>
      <c r="B19">
        <v>7</v>
      </c>
      <c r="F19" t="s">
        <v>46</v>
      </c>
      <c r="J19" s="7">
        <v>45444</v>
      </c>
      <c r="K19">
        <v>2</v>
      </c>
    </row>
    <row r="20" spans="1:11" x14ac:dyDescent="0.3">
      <c r="A20" s="6" t="s">
        <v>17</v>
      </c>
      <c r="B20">
        <v>7</v>
      </c>
      <c r="F20" s="8">
        <v>1</v>
      </c>
      <c r="J20" s="7">
        <v>45445</v>
      </c>
      <c r="K20">
        <v>2</v>
      </c>
    </row>
    <row r="21" spans="1:11" x14ac:dyDescent="0.3">
      <c r="A21" s="6" t="s">
        <v>48</v>
      </c>
      <c r="B21">
        <v>49</v>
      </c>
      <c r="J21" s="7">
        <v>45446</v>
      </c>
      <c r="K21">
        <v>1</v>
      </c>
    </row>
    <row r="22" spans="1:11" x14ac:dyDescent="0.3">
      <c r="J22" s="7">
        <v>45447</v>
      </c>
      <c r="K22">
        <v>2</v>
      </c>
    </row>
    <row r="23" spans="1:11" x14ac:dyDescent="0.3">
      <c r="J23" s="7">
        <v>45448</v>
      </c>
      <c r="K23">
        <v>2</v>
      </c>
    </row>
    <row r="24" spans="1:11" x14ac:dyDescent="0.3">
      <c r="J24" s="7">
        <v>45449</v>
      </c>
      <c r="K24">
        <v>1</v>
      </c>
    </row>
    <row r="25" spans="1:11" x14ac:dyDescent="0.3">
      <c r="J25" s="7">
        <v>45450</v>
      </c>
      <c r="K25">
        <v>2</v>
      </c>
    </row>
    <row r="26" spans="1:11" x14ac:dyDescent="0.3">
      <c r="J26" s="7">
        <v>45451</v>
      </c>
      <c r="K26">
        <v>1</v>
      </c>
    </row>
    <row r="27" spans="1:11" x14ac:dyDescent="0.3">
      <c r="J27" s="7">
        <v>45452</v>
      </c>
      <c r="K27">
        <v>1</v>
      </c>
    </row>
    <row r="28" spans="1:11" x14ac:dyDescent="0.3">
      <c r="J28" s="7">
        <v>45453</v>
      </c>
      <c r="K28">
        <v>2</v>
      </c>
    </row>
    <row r="29" spans="1:11" x14ac:dyDescent="0.3">
      <c r="E29" s="5" t="s">
        <v>47</v>
      </c>
      <c r="F29" t="s">
        <v>91</v>
      </c>
      <c r="J29" s="7">
        <v>45454</v>
      </c>
      <c r="K29">
        <v>1</v>
      </c>
    </row>
    <row r="30" spans="1:11" x14ac:dyDescent="0.3">
      <c r="E30" s="6" t="s">
        <v>17</v>
      </c>
      <c r="F30">
        <v>4.333333333333333</v>
      </c>
      <c r="J30" s="7">
        <v>45455</v>
      </c>
      <c r="K30">
        <v>1</v>
      </c>
    </row>
    <row r="31" spans="1:11" x14ac:dyDescent="0.3">
      <c r="E31" s="6" t="s">
        <v>84</v>
      </c>
      <c r="F31">
        <v>3.6</v>
      </c>
      <c r="J31" s="7">
        <v>45456</v>
      </c>
      <c r="K31">
        <v>1</v>
      </c>
    </row>
    <row r="32" spans="1:11" x14ac:dyDescent="0.3">
      <c r="E32" s="6" t="s">
        <v>83</v>
      </c>
      <c r="F32">
        <v>3</v>
      </c>
      <c r="J32" s="7">
        <v>45457</v>
      </c>
      <c r="K32">
        <v>1</v>
      </c>
    </row>
    <row r="33" spans="5:11" x14ac:dyDescent="0.3">
      <c r="E33" s="6" t="s">
        <v>82</v>
      </c>
      <c r="F33">
        <v>3</v>
      </c>
      <c r="J33" s="7">
        <v>45458</v>
      </c>
      <c r="K33">
        <v>2</v>
      </c>
    </row>
    <row r="34" spans="5:11" x14ac:dyDescent="0.3">
      <c r="E34" s="6" t="s">
        <v>80</v>
      </c>
      <c r="F34">
        <v>2.5</v>
      </c>
      <c r="J34" s="7">
        <v>45459</v>
      </c>
      <c r="K34">
        <v>1</v>
      </c>
    </row>
    <row r="35" spans="5:11" x14ac:dyDescent="0.3">
      <c r="E35" s="6" t="s">
        <v>21</v>
      </c>
      <c r="F35">
        <v>2.5</v>
      </c>
      <c r="J35" s="7">
        <v>45460</v>
      </c>
      <c r="K35">
        <v>2</v>
      </c>
    </row>
    <row r="36" spans="5:11" x14ac:dyDescent="0.3">
      <c r="E36" s="6" t="s">
        <v>12</v>
      </c>
      <c r="F36">
        <v>2</v>
      </c>
      <c r="J36" s="7">
        <v>45461</v>
      </c>
      <c r="K36">
        <v>1</v>
      </c>
    </row>
    <row r="37" spans="5:11" x14ac:dyDescent="0.3">
      <c r="E37" s="6" t="s">
        <v>81</v>
      </c>
      <c r="F37" t="e">
        <v>#DIV/0!</v>
      </c>
      <c r="J37" s="7">
        <v>45462</v>
      </c>
      <c r="K37">
        <v>1</v>
      </c>
    </row>
    <row r="38" spans="5:11" x14ac:dyDescent="0.3">
      <c r="E38" s="6" t="s">
        <v>85</v>
      </c>
      <c r="F38" t="e">
        <v>#DIV/0!</v>
      </c>
      <c r="J38" s="7">
        <v>45463</v>
      </c>
      <c r="K38">
        <v>1</v>
      </c>
    </row>
    <row r="39" spans="5:11" x14ac:dyDescent="0.3">
      <c r="E39" s="6" t="s">
        <v>48</v>
      </c>
      <c r="F39">
        <v>3</v>
      </c>
      <c r="J39" s="7">
        <v>45464</v>
      </c>
      <c r="K39">
        <v>1</v>
      </c>
    </row>
    <row r="40" spans="5:11" x14ac:dyDescent="0.3">
      <c r="J40" s="7">
        <v>45465</v>
      </c>
      <c r="K40">
        <v>1</v>
      </c>
    </row>
    <row r="41" spans="5:11" x14ac:dyDescent="0.3">
      <c r="J41" s="6" t="s">
        <v>48</v>
      </c>
      <c r="K4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6D64-5E45-4A83-B92D-139EBE42F7D5}">
  <dimension ref="A1:AI64"/>
  <sheetViews>
    <sheetView zoomScale="85" zoomScaleNormal="85" workbookViewId="0">
      <selection activeCell="K10" sqref="K10:X27"/>
    </sheetView>
  </sheetViews>
  <sheetFormatPr defaultRowHeight="14.4" x14ac:dyDescent="0.3"/>
  <cols>
    <col min="1" max="5" width="8.88671875" style="27"/>
    <col min="6" max="6" width="3.33203125" style="27" customWidth="1"/>
    <col min="7" max="7" width="13.88671875" style="27" customWidth="1"/>
    <col min="8" max="8" width="13.44140625" style="27" customWidth="1"/>
    <col min="9" max="9" width="15.77734375" style="27" customWidth="1"/>
    <col min="10" max="11" width="8.88671875" style="27"/>
    <col min="12" max="12" width="2.33203125" style="27" customWidth="1"/>
    <col min="13" max="17" width="8.88671875" style="27"/>
    <col min="18" max="18" width="3.6640625" style="27" customWidth="1"/>
    <col min="19" max="24" width="8.88671875" style="27"/>
    <col min="25" max="35" width="8.88671875" style="25"/>
    <col min="36" max="16384" width="8.88671875" style="27"/>
  </cols>
  <sheetData>
    <row r="1" spans="1:24" ht="14.4" customHeight="1" x14ac:dyDescent="0.3">
      <c r="A1" s="26" t="s">
        <v>95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4.4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14.4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ht="14.4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14.4" customHeight="1" x14ac:dyDescent="0.3">
      <c r="A5" s="28" t="s">
        <v>43</v>
      </c>
      <c r="B5" s="28"/>
      <c r="C5" s="28"/>
      <c r="D5" s="28"/>
      <c r="E5" s="28"/>
      <c r="F5" s="25"/>
      <c r="G5" s="28" t="s">
        <v>44</v>
      </c>
      <c r="H5" s="28"/>
      <c r="I5" s="28"/>
      <c r="J5" s="28"/>
      <c r="K5" s="28"/>
      <c r="L5" s="25"/>
      <c r="M5" s="28" t="s">
        <v>40</v>
      </c>
      <c r="N5" s="28"/>
      <c r="O5" s="28"/>
      <c r="P5" s="28"/>
      <c r="Q5" s="28"/>
      <c r="R5" s="25"/>
      <c r="S5" s="28" t="s">
        <v>45</v>
      </c>
      <c r="T5" s="28"/>
      <c r="U5" s="28"/>
      <c r="V5" s="28"/>
      <c r="W5" s="28"/>
      <c r="X5" s="28"/>
    </row>
    <row r="6" spans="1:24" ht="14.4" customHeight="1" x14ac:dyDescent="0.3">
      <c r="A6" s="28"/>
      <c r="B6" s="28"/>
      <c r="C6" s="28"/>
      <c r="D6" s="28"/>
      <c r="E6" s="28"/>
      <c r="F6" s="25"/>
      <c r="G6" s="28"/>
      <c r="H6" s="28"/>
      <c r="I6" s="28"/>
      <c r="J6" s="28"/>
      <c r="K6" s="28"/>
      <c r="L6" s="25"/>
      <c r="M6" s="28"/>
      <c r="N6" s="28"/>
      <c r="O6" s="28"/>
      <c r="P6" s="28"/>
      <c r="Q6" s="28"/>
      <c r="R6" s="25"/>
      <c r="S6" s="28"/>
      <c r="T6" s="28"/>
      <c r="U6" s="28"/>
      <c r="V6" s="28"/>
      <c r="W6" s="28"/>
      <c r="X6" s="28"/>
    </row>
    <row r="7" spans="1:24" ht="14.4" customHeight="1" x14ac:dyDescent="0.3">
      <c r="A7" s="28">
        <f>COUNTA(Data!A2:A51)</f>
        <v>50</v>
      </c>
      <c r="B7" s="28"/>
      <c r="C7" s="28"/>
      <c r="D7" s="28"/>
      <c r="E7" s="28"/>
      <c r="F7" s="25"/>
      <c r="G7" s="28">
        <f>COUNTIF(Data!E2:E51,Data!E19)</f>
        <v>13</v>
      </c>
      <c r="H7" s="28"/>
      <c r="I7" s="28"/>
      <c r="J7" s="28"/>
      <c r="K7" s="28"/>
      <c r="L7" s="25"/>
      <c r="M7" s="28">
        <f ca="1">COUNTIF(Data!I2:I51,Data!I17)</f>
        <v>25</v>
      </c>
      <c r="N7" s="28"/>
      <c r="O7" s="28"/>
      <c r="P7" s="28"/>
      <c r="Q7" s="28"/>
      <c r="R7" s="25"/>
      <c r="S7" s="29">
        <f>AVERAGE(Data!H2:H51)</f>
        <v>3</v>
      </c>
      <c r="T7" s="28"/>
      <c r="U7" s="28"/>
      <c r="V7" s="28"/>
      <c r="W7" s="28"/>
      <c r="X7" s="28"/>
    </row>
    <row r="8" spans="1:24" ht="14.4" customHeight="1" x14ac:dyDescent="0.3">
      <c r="A8" s="28"/>
      <c r="B8" s="28"/>
      <c r="C8" s="28"/>
      <c r="D8" s="28"/>
      <c r="E8" s="28"/>
      <c r="F8" s="25"/>
      <c r="G8" s="28"/>
      <c r="H8" s="28"/>
      <c r="I8" s="28"/>
      <c r="J8" s="28"/>
      <c r="K8" s="28"/>
      <c r="L8" s="25"/>
      <c r="M8" s="28"/>
      <c r="N8" s="28"/>
      <c r="O8" s="28"/>
      <c r="P8" s="28"/>
      <c r="Q8" s="28"/>
      <c r="R8" s="25"/>
      <c r="S8" s="28"/>
      <c r="T8" s="28"/>
      <c r="U8" s="28"/>
      <c r="V8" s="28"/>
      <c r="W8" s="28"/>
      <c r="X8" s="28"/>
    </row>
    <row r="9" spans="1:24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4" x14ac:dyDescent="0.3">
      <c r="A10" s="25"/>
      <c r="B10" s="25"/>
      <c r="C10" s="25"/>
      <c r="D10" s="25"/>
      <c r="E10" s="25"/>
      <c r="F10" s="25"/>
      <c r="G10" s="30" t="s">
        <v>92</v>
      </c>
      <c r="H10" s="30"/>
      <c r="I10" s="3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4" x14ac:dyDescent="0.3">
      <c r="A11" s="25"/>
      <c r="B11" s="25"/>
      <c r="C11" s="25"/>
      <c r="D11" s="25"/>
      <c r="E11" s="25"/>
      <c r="F11" s="25"/>
      <c r="G11" s="12" t="s">
        <v>93</v>
      </c>
      <c r="H11" s="13" t="s">
        <v>45</v>
      </c>
      <c r="I11" s="14" t="s">
        <v>94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x14ac:dyDescent="0.3">
      <c r="A12" s="25"/>
      <c r="B12" s="25"/>
      <c r="C12" s="25"/>
      <c r="D12" s="25"/>
      <c r="E12" s="25"/>
      <c r="F12" s="25"/>
      <c r="G12" s="15" t="s">
        <v>17</v>
      </c>
      <c r="H12" s="16">
        <v>4.333333333333333</v>
      </c>
      <c r="I12" s="17" t="str">
        <f>IF(OR(H12&gt;2.5,H12=0),"Concern","Good")</f>
        <v>Concern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x14ac:dyDescent="0.3">
      <c r="A13" s="25"/>
      <c r="B13" s="25"/>
      <c r="C13" s="25"/>
      <c r="D13" s="25"/>
      <c r="E13" s="25"/>
      <c r="F13" s="25"/>
      <c r="G13" s="15" t="s">
        <v>84</v>
      </c>
      <c r="H13" s="18">
        <v>3.6</v>
      </c>
      <c r="I13" s="17" t="str">
        <f t="shared" ref="I13:I20" si="0">IF(OR(H13&gt;2.5,H13=0),"Concern","Good")</f>
        <v>Concern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x14ac:dyDescent="0.3">
      <c r="A14" s="25"/>
      <c r="B14" s="25"/>
      <c r="C14" s="25"/>
      <c r="D14" s="25"/>
      <c r="E14" s="25"/>
      <c r="F14" s="25"/>
      <c r="G14" s="15" t="s">
        <v>83</v>
      </c>
      <c r="H14" s="18">
        <v>3</v>
      </c>
      <c r="I14" s="17" t="str">
        <f t="shared" si="0"/>
        <v>Concern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x14ac:dyDescent="0.3">
      <c r="A15" s="25"/>
      <c r="B15" s="25"/>
      <c r="C15" s="25"/>
      <c r="D15" s="25"/>
      <c r="E15" s="25"/>
      <c r="F15" s="25"/>
      <c r="G15" s="15" t="s">
        <v>82</v>
      </c>
      <c r="H15" s="18">
        <v>3</v>
      </c>
      <c r="I15" s="17" t="str">
        <f t="shared" si="0"/>
        <v>Concern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x14ac:dyDescent="0.3">
      <c r="A16" s="25"/>
      <c r="B16" s="25"/>
      <c r="C16" s="25"/>
      <c r="D16" s="25"/>
      <c r="E16" s="25"/>
      <c r="F16" s="25"/>
      <c r="G16" s="15" t="s">
        <v>80</v>
      </c>
      <c r="H16" s="18">
        <v>2.5</v>
      </c>
      <c r="I16" s="17" t="str">
        <f t="shared" si="0"/>
        <v>Good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x14ac:dyDescent="0.3">
      <c r="A17" s="25"/>
      <c r="B17" s="25"/>
      <c r="C17" s="25"/>
      <c r="D17" s="25"/>
      <c r="E17" s="25"/>
      <c r="F17" s="25"/>
      <c r="G17" s="15" t="s">
        <v>21</v>
      </c>
      <c r="H17" s="18">
        <v>2.5</v>
      </c>
      <c r="I17" s="17" t="str">
        <f t="shared" si="0"/>
        <v>Good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x14ac:dyDescent="0.3">
      <c r="A18" s="25"/>
      <c r="B18" s="25"/>
      <c r="C18" s="25"/>
      <c r="D18" s="25"/>
      <c r="E18" s="25"/>
      <c r="F18" s="25"/>
      <c r="G18" s="15" t="s">
        <v>12</v>
      </c>
      <c r="H18" s="18">
        <v>2</v>
      </c>
      <c r="I18" s="17" t="str">
        <f t="shared" si="0"/>
        <v>Good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1:24" x14ac:dyDescent="0.3">
      <c r="A19" s="25"/>
      <c r="B19" s="25"/>
      <c r="C19" s="25"/>
      <c r="D19" s="25"/>
      <c r="E19" s="25"/>
      <c r="F19" s="25"/>
      <c r="G19" s="15" t="s">
        <v>81</v>
      </c>
      <c r="H19" s="18">
        <v>0</v>
      </c>
      <c r="I19" s="17" t="str">
        <f t="shared" si="0"/>
        <v>Concern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4" x14ac:dyDescent="0.3">
      <c r="A20" s="25"/>
      <c r="B20" s="25"/>
      <c r="C20" s="25"/>
      <c r="D20" s="25"/>
      <c r="E20" s="25"/>
      <c r="F20" s="25"/>
      <c r="G20" s="19" t="s">
        <v>85</v>
      </c>
      <c r="H20" s="20">
        <v>0</v>
      </c>
      <c r="I20" s="21" t="str">
        <f t="shared" si="0"/>
        <v>Concern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spans="1:24" x14ac:dyDescent="0.3">
      <c r="A21" s="25"/>
      <c r="B21" s="25"/>
      <c r="C21" s="25"/>
      <c r="D21" s="25"/>
      <c r="E21" s="25"/>
      <c r="F21" s="25"/>
      <c r="G21" s="22"/>
      <c r="H21" s="22"/>
      <c r="I21" s="22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4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4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 x14ac:dyDescent="0.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x14ac:dyDescent="0.3"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39" spans="1:24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x14ac:dyDescent="0.3">
      <c r="A40" s="31" t="s">
        <v>41</v>
      </c>
      <c r="B40" s="31"/>
      <c r="C40" s="31">
        <f ca="1">NOW()</f>
        <v>45807.453645486108</v>
      </c>
      <c r="D40" s="31"/>
      <c r="E40" s="31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32" t="s">
        <v>42</v>
      </c>
      <c r="S40" s="32"/>
      <c r="T40" s="32"/>
      <c r="U40" s="32"/>
      <c r="V40" s="32"/>
      <c r="W40" s="32"/>
      <c r="X40" s="32"/>
    </row>
    <row r="41" spans="1:24" x14ac:dyDescent="0.3">
      <c r="A41" s="31"/>
      <c r="B41" s="31"/>
      <c r="C41" s="31"/>
      <c r="D41" s="31"/>
      <c r="E41" s="31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32"/>
      <c r="S41" s="32"/>
      <c r="T41" s="32"/>
      <c r="U41" s="32"/>
      <c r="V41" s="32"/>
      <c r="W41" s="32"/>
      <c r="X41" s="32"/>
    </row>
    <row r="42" spans="1:24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 spans="1:24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64" spans="1:24" x14ac:dyDescent="0.3">
      <c r="J64" s="34"/>
    </row>
  </sheetData>
  <mergeCells count="25">
    <mergeCell ref="A39:X39"/>
    <mergeCell ref="A40:B41"/>
    <mergeCell ref="C40:E41"/>
    <mergeCell ref="F40:Q41"/>
    <mergeCell ref="R40:X41"/>
    <mergeCell ref="A42:X49"/>
    <mergeCell ref="G7:K8"/>
    <mergeCell ref="M7:Q8"/>
    <mergeCell ref="S7:X8"/>
    <mergeCell ref="A9:X9"/>
    <mergeCell ref="A10:F26"/>
    <mergeCell ref="G10:I10"/>
    <mergeCell ref="J10:J26"/>
    <mergeCell ref="K10:X27"/>
    <mergeCell ref="G21:I26"/>
    <mergeCell ref="A1:X4"/>
    <mergeCell ref="Y1:AI1048576"/>
    <mergeCell ref="A5:E6"/>
    <mergeCell ref="F5:F8"/>
    <mergeCell ref="G5:K6"/>
    <mergeCell ref="L5:L8"/>
    <mergeCell ref="M5:Q6"/>
    <mergeCell ref="R5:R8"/>
    <mergeCell ref="S5:X6"/>
    <mergeCell ref="A7:E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FFE99-FE38-47C5-922D-60638070DB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Akinboade</dc:creator>
  <cp:lastModifiedBy>Jennifer Akinboade</cp:lastModifiedBy>
  <dcterms:created xsi:type="dcterms:W3CDTF">2025-05-29T23:17:32Z</dcterms:created>
  <dcterms:modified xsi:type="dcterms:W3CDTF">2025-05-30T08:54:14Z</dcterms:modified>
</cp:coreProperties>
</file>