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eeun.lee\Desktop\HOMEWORK1\"/>
    </mc:Choice>
  </mc:AlternateContent>
  <xr:revisionPtr revIDLastSave="0" documentId="13_ncr:1_{CF582AAD-DFAE-42A5-83F6-97E203C5D81B}" xr6:coauthVersionLast="44" xr6:coauthVersionMax="44" xr10:uidLastSave="{00000000-0000-0000-0000-000000000000}"/>
  <bookViews>
    <workbookView xWindow="-110" yWindow="-110" windowWidth="19420" windowHeight="10420" tabRatio="1000" xr2:uid="{00000000-000D-0000-FFFF-FFFF00000000}"/>
  </bookViews>
  <sheets>
    <sheet name="Primary Table" sheetId="1" r:id="rId1"/>
    <sheet name="Category" sheetId="8" r:id="rId2"/>
    <sheet name="Sub-Category" sheetId="10" r:id="rId3"/>
    <sheet name="Sheet5" sheetId="12" r:id="rId4"/>
    <sheet name="Sheet9" sheetId="16" r:id="rId5"/>
    <sheet name="Bonus" sheetId="17" r:id="rId6"/>
  </sheets>
  <definedNames>
    <definedName name="_xlnm._FilterDatabase" localSheetId="0" hidden="1">'Primary Table'!$A$1:$N$4115</definedName>
  </definedNames>
  <calcPr calcId="191029"/>
  <pivotCaches>
    <pivotCache cacheId="2" r:id="rId7"/>
    <pivotCache cacheId="2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17" l="1"/>
  <c r="H14" i="17"/>
  <c r="H15" i="17"/>
  <c r="H16" i="17"/>
  <c r="H17" i="17"/>
  <c r="H18" i="17"/>
  <c r="H19" i="17"/>
  <c r="H20" i="17"/>
  <c r="H21" i="17"/>
  <c r="G13" i="17"/>
  <c r="G14" i="17"/>
  <c r="G15" i="17"/>
  <c r="G16" i="17"/>
  <c r="G17" i="17"/>
  <c r="G18" i="17"/>
  <c r="G19" i="17"/>
  <c r="G20" i="17"/>
  <c r="G21" i="17"/>
  <c r="G12" i="17"/>
  <c r="H12" i="17"/>
  <c r="F13" i="17"/>
  <c r="F14" i="17"/>
  <c r="F15" i="17"/>
  <c r="F16" i="17"/>
  <c r="F17" i="17"/>
  <c r="F18" i="17"/>
  <c r="F19" i="17"/>
  <c r="F20" i="17"/>
  <c r="F21" i="17"/>
  <c r="F12" i="17"/>
  <c r="E13" i="17"/>
  <c r="E14" i="17"/>
  <c r="E15" i="17"/>
  <c r="E16" i="17"/>
  <c r="E17" i="17"/>
  <c r="E18" i="17"/>
  <c r="E19" i="17"/>
  <c r="E20" i="17"/>
  <c r="E21" i="17"/>
  <c r="D20" i="17"/>
  <c r="D21" i="17"/>
  <c r="C21" i="17"/>
  <c r="B21" i="17"/>
  <c r="C20" i="17"/>
  <c r="D19" i="17"/>
  <c r="C19" i="17"/>
  <c r="B19" i="17"/>
  <c r="D18" i="17"/>
  <c r="C18" i="17"/>
  <c r="B18" i="17"/>
  <c r="D17" i="17"/>
  <c r="C17" i="17"/>
  <c r="B17" i="17"/>
  <c r="D16" i="17"/>
  <c r="C16" i="17"/>
  <c r="B16" i="17"/>
  <c r="D15" i="17"/>
  <c r="C15" i="17"/>
  <c r="B15" i="17"/>
  <c r="D14" i="17"/>
  <c r="C14" i="17"/>
  <c r="C13" i="17"/>
  <c r="D13" i="17"/>
  <c r="B14" i="17"/>
  <c r="B20" i="17"/>
  <c r="B13" i="17"/>
  <c r="B12" i="17"/>
  <c r="D12" i="17"/>
  <c r="C12" i="17"/>
  <c r="E12" i="17" l="1"/>
  <c r="G2" i="17" l="1"/>
  <c r="F2" i="17"/>
  <c r="D2" i="17"/>
  <c r="E2" i="17" s="1"/>
  <c r="C2" i="17"/>
  <c r="B2" i="17"/>
  <c r="A2" i="17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S3" i="1"/>
  <c r="S4" i="1"/>
  <c r="S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 l="1"/>
  <c r="P2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<sst xmlns="http://schemas.openxmlformats.org/spreadsheetml/2006/main" count="37283" uniqueCount="5376">
  <si>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</si>
  <si>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</si>
  <si>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</si>
  <si>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</si>
  <si>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</si>
  <si>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</si>
  <si>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</si>
  <si>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</si>
  <si>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</si>
  <si>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</si>
  <si>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</si>
  <si>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</si>
  <si>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</si>
  <si>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</si>
  <si>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</si>
  <si>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</si>
  <si>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</si>
  <si>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</si>
  <si>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</si>
  <si>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</si>
  <si>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</si>
  <si>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</si>
  <si>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</si>
  <si>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</si>
  <si>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</si>
  <si>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</si>
  <si>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</si>
  <si>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</si>
  <si>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</si>
  <si>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</si>
  <si>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</si>
  <si>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</si>
  <si>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</si>
  <si>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</si>
  <si>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</si>
  <si>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</si>
  <si>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</si>
  <si>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</si>
  <si>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</si>
  <si>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</si>
  <si>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</si>
  <si>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</si>
  <si>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</si>
  <si>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</si>
  <si>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</si>
  <si>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</si>
  <si>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</si>
  <si>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</si>
  <si>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</si>
  <si>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</si>
  <si>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</si>
  <si>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</si>
  <si>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</si>
  <si>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</si>
  <si>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</si>
  <si>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</si>
  <si>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</si>
  <si>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</si>
  <si>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</si>
  <si>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</si>
  <si>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</si>
  <si>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</si>
  <si>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</si>
  <si>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</si>
  <si>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</si>
  <si>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</si>
  <si>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</si>
  <si>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</si>
  <si>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</si>
  <si>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</si>
  <si>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</si>
  <si>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</si>
  <si>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</si>
  <si>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</si>
  <si>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</si>
  <si>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</si>
  <si>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</si>
  <si>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</si>
  <si>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</si>
  <si>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</si>
  <si>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</si>
  <si>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</si>
  <si>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</si>
  <si>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</si>
  <si>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</si>
  <si>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</si>
  <si>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</si>
  <si>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</si>
  <si>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</si>
  <si>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</si>
  <si>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</si>
  <si>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</si>
  <si>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</si>
  <si>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</si>
  <si>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</si>
  <si>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</si>
  <si>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</si>
  <si>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</si>
  <si>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</si>
  <si>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</si>
  <si>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</si>
  <si>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</si>
  <si>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</si>
  <si>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</si>
  <si>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</si>
  <si>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</si>
  <si>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</si>
  <si>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</si>
  <si>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</si>
  <si>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</si>
  <si>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</si>
  <si>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</si>
  <si>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</si>
  <si>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</si>
  <si>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</si>
  <si>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</si>
  <si>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</si>
  <si>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</si>
  <si>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</si>
  <si>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</si>
  <si>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</si>
  <si>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</si>
  <si>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</si>
  <si>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</si>
  <si>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</si>
  <si>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</si>
  <si>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</si>
  <si>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</si>
  <si>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</si>
  <si>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</si>
  <si>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</si>
  <si>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</si>
  <si>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</si>
  <si>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</si>
  <si>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</si>
  <si>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</si>
  <si>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</si>
  <si>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</si>
  <si>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</si>
  <si>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</si>
  <si>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</si>
  <si>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</si>
  <si>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</si>
  <si>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</si>
  <si>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</si>
  <si>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</si>
  <si>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</si>
  <si>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</si>
  <si>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</si>
  <si>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</si>
  <si>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</si>
  <si>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</si>
  <si>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</si>
  <si>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</si>
  <si>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</si>
  <si>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</si>
  <si>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</si>
  <si>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</si>
  <si>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</si>
  <si>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</si>
  <si>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</si>
  <si>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</si>
  <si>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</si>
  <si>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</si>
  <si>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</si>
  <si>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</si>
  <si>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</si>
  <si>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</si>
  <si>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</si>
  <si>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</si>
  <si>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</si>
  <si>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</si>
  <si>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</si>
  <si>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</si>
  <si>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</si>
  <si>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</si>
  <si>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</si>
  <si>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</si>
  <si>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</si>
  <si>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</si>
  <si>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</si>
  <si>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</si>
  <si>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</si>
  <si>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</si>
  <si>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</si>
  <si>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</si>
  <si>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</si>
  <si>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</si>
  <si>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</si>
  <si>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</si>
  <si>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</si>
  <si>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</si>
  <si>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</si>
  <si>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</si>
  <si>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</si>
  <si>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</si>
  <si>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</si>
  <si>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</si>
  <si>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</si>
  <si>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</si>
  <si>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</si>
  <si>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</si>
  <si>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</si>
  <si>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</si>
  <si>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</si>
  <si>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</si>
  <si>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</si>
  <si>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</si>
  <si>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</si>
  <si>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</si>
  <si>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</si>
  <si>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</si>
  <si>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</si>
  <si>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</si>
  <si>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</si>
  <si>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</si>
  <si>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</si>
  <si>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</si>
  <si>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</si>
  <si>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</si>
  <si>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</si>
  <si>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</si>
  <si>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</si>
  <si>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</si>
  <si>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</si>
  <si>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</si>
  <si>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</si>
  <si>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</si>
  <si>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</si>
  <si>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</si>
  <si>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</si>
  <si>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</si>
  <si>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</si>
  <si>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</si>
  <si>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</si>
  <si>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</si>
  <si>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</si>
  <si>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</si>
  <si>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</si>
  <si>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</si>
  <si>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</si>
  <si>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</si>
  <si>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</si>
  <si>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</si>
  <si>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</si>
  <si>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</si>
  <si>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</si>
  <si>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</si>
  <si>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</si>
  <si>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</si>
  <si>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</si>
  <si>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</si>
  <si>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</si>
  <si>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</si>
  <si>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</si>
  <si>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</si>
  <si>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</si>
  <si>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</si>
  <si>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</si>
  <si>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</si>
  <si>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</si>
  <si>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</si>
  <si>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</si>
  <si>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</si>
  <si>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</si>
  <si>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</si>
  <si>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</si>
  <si>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</si>
  <si>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</si>
  <si>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</si>
  <si>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</si>
  <si>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</si>
  <si>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</si>
  <si>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</si>
  <si>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</si>
  <si>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</si>
  <si>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</si>
  <si>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</si>
  <si>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</si>
  <si>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</si>
  <si>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</si>
  <si>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</si>
  <si>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</si>
  <si>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</si>
  <si>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</si>
  <si>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</si>
  <si>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</si>
  <si>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</si>
  <si>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</si>
  <si>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</si>
  <si>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</si>
  <si>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</si>
  <si>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</si>
  <si>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</si>
  <si>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</si>
  <si>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</si>
  <si>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</si>
  <si>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</si>
  <si>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</si>
  <si>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</si>
  <si>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</si>
  <si>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</si>
  <si>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</si>
  <si>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</si>
  <si>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</si>
  <si>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</si>
  <si>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</si>
  <si>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</si>
  <si>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</si>
  <si>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</si>
  <si>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</si>
  <si>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</si>
  <si>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</si>
  <si>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</si>
  <si>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</si>
  <si>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</si>
  <si>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</si>
  <si>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</si>
  <si>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</si>
  <si>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</si>
  <si>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</si>
  <si>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</si>
  <si>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</si>
  <si>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</si>
  <si>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</si>
  <si>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</si>
  <si>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</si>
  <si>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</si>
  <si>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</si>
  <si>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</si>
  <si>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</si>
  <si>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</si>
  <si>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</si>
  <si>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</si>
  <si>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</si>
  <si>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</si>
  <si>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</si>
  <si>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</si>
  <si>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</si>
  <si>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</si>
  <si>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</si>
  <si>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</si>
  <si>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</si>
  <si>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</si>
  <si>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</si>
  <si>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</si>
  <si>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</si>
  <si>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</si>
  <si>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</si>
  <si>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</si>
  <si>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</si>
  <si>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</si>
  <si>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</si>
  <si>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</si>
  <si>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</si>
  <si>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</si>
  <si>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</si>
  <si>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</si>
  <si>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</si>
  <si>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</si>
  <si>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</si>
  <si>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</si>
  <si>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</si>
  <si>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</si>
  <si>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</si>
  <si>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</si>
  <si>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</si>
  <si>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</si>
  <si>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</si>
  <si>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</si>
  <si>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</si>
  <si>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</si>
  <si>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</si>
  <si>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</si>
  <si>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</si>
  <si>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</si>
  <si>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</si>
  <si>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</si>
  <si>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</si>
  <si>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</si>
  <si>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</si>
  <si>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</si>
  <si>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</si>
  <si>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</si>
  <si>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</si>
  <si>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</si>
  <si>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</si>
  <si>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</si>
  <si>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</si>
  <si>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</si>
  <si>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</si>
  <si>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</si>
  <si>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</si>
  <si>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</si>
  <si>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</si>
  <si>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</si>
  <si>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</si>
  <si>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</si>
  <si>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</si>
  <si>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</si>
  <si>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</si>
  <si>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</si>
  <si>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</si>
  <si>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</si>
  <si>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</si>
  <si>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</si>
  <si>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</si>
  <si>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</si>
  <si>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</si>
  <si>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</si>
  <si>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</si>
  <si>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</si>
  <si>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</si>
  <si>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</si>
  <si>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</si>
  <si>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</si>
  <si>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</si>
  <si>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</si>
  <si>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</si>
  <si>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</si>
  <si>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</si>
  <si>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</si>
  <si>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</si>
  <si>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</si>
  <si>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</si>
  <si>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</si>
  <si>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</si>
  <si>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</si>
  <si>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</si>
  <si>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</si>
  <si>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</si>
  <si>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</si>
  <si>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</si>
  <si>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</si>
  <si>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</si>
  <si>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</si>
  <si>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</si>
  <si>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</si>
  <si>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</si>
  <si>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</si>
  <si>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</si>
  <si>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</si>
  <si>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</si>
  <si>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</si>
  <si>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</si>
  <si>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</si>
  <si>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</si>
  <si>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</si>
  <si>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</si>
  <si>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</si>
  <si>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</si>
  <si>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</si>
  <si>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</si>
  <si>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</si>
  <si>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</si>
  <si>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</si>
  <si>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</si>
  <si>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</si>
  <si>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</si>
  <si>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</si>
  <si>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</si>
  <si>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</si>
  <si>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</si>
  <si>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</si>
  <si>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</si>
  <si>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</si>
  <si>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</si>
  <si>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</si>
  <si>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</si>
  <si>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</si>
  <si>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</si>
  <si>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</si>
  <si>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</si>
  <si>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</si>
  <si>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</si>
  <si>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</si>
  <si>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</si>
  <si>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</si>
  <si>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</si>
  <si>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</si>
  <si>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</si>
  <si>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</si>
  <si>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</si>
  <si>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</si>
  <si>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</si>
  <si>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</si>
  <si>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</si>
  <si>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</si>
  <si>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</si>
  <si>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</si>
  <si>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</si>
  <si>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</si>
  <si>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</si>
  <si>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</si>
  <si>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</si>
  <si>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</si>
  <si>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</si>
  <si>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</si>
  <si>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</si>
  <si>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</si>
  <si>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</si>
  <si>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</si>
  <si>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</si>
  <si>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</si>
  <si>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</si>
  <si>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</si>
  <si>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</si>
  <si>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</si>
  <si>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</si>
  <si>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</si>
  <si>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</si>
  <si>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</si>
  <si>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</si>
  <si>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</si>
  <si>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</si>
  <si>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</si>
  <si>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</si>
  <si>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</si>
  <si>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</si>
  <si>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</si>
  <si>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</si>
  <si>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</si>
  <si>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</si>
  <si>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</si>
  <si>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</si>
  <si>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</si>
  <si>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</si>
  <si>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</si>
  <si>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</si>
  <si>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</si>
  <si>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</si>
  <si>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</si>
  <si>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</si>
  <si>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</si>
  <si>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</si>
  <si>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</si>
  <si>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Debut Album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</si>
  <si>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</si>
  <si>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</si>
  <si>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</si>
  <si>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</si>
  <si>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</si>
  <si>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</si>
  <si>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</si>
  <si>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</si>
  <si>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</si>
  <si>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</si>
  <si>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</si>
  <si>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</si>
  <si>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</si>
  <si>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</si>
  <si>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</si>
  <si>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</si>
  <si>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</si>
  <si>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</si>
  <si>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</si>
  <si>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</si>
  <si>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</si>
  <si>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</si>
  <si>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</si>
  <si>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</si>
  <si>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</si>
  <si>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</si>
  <si>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</si>
  <si>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</si>
  <si>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</si>
  <si>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</si>
  <si>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</si>
  <si>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</si>
  <si>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</si>
  <si>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</si>
  <si>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</si>
  <si>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</si>
  <si>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</si>
  <si>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</si>
  <si>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</si>
  <si>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</si>
  <si>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</si>
  <si>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</si>
  <si>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</si>
  <si>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</si>
  <si>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</si>
  <si>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</si>
  <si>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</si>
  <si>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</si>
  <si>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</si>
  <si>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</si>
  <si>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</si>
  <si>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</si>
  <si>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</si>
  <si>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</si>
  <si>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</si>
  <si>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</si>
  <si>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</si>
  <si>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</si>
  <si>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</si>
  <si>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</si>
  <si>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</si>
  <si>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</si>
  <si>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</si>
  <si>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</si>
  <si>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</si>
  <si>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</si>
  <si>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</si>
  <si>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</si>
  <si>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</si>
  <si>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</si>
  <si>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</si>
  <si>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</si>
  <si>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</si>
  <si>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</si>
  <si>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</si>
  <si>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</si>
  <si>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</si>
  <si>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</si>
  <si>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</si>
  <si>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</si>
  <si>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</si>
  <si>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</si>
  <si>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</si>
  <si>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</si>
  <si>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</si>
  <si>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</si>
  <si>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</si>
  <si>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</si>
  <si>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</si>
  <si>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</si>
  <si>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</si>
  <si>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</si>
  <si>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</si>
  <si>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</si>
  <si>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</si>
  <si>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</si>
  <si>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</si>
  <si>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</si>
  <si>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</si>
  <si>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</si>
  <si>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</si>
  <si>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</si>
  <si>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</si>
  <si>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</si>
  <si>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</si>
  <si>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</si>
  <si>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</si>
  <si>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</si>
  <si>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</si>
  <si>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</si>
  <si>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</si>
  <si>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</si>
  <si>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</si>
  <si>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</si>
  <si>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</si>
  <si>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</si>
  <si>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</si>
  <si>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</si>
  <si>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</si>
  <si>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</si>
  <si>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</si>
  <si>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</si>
  <si>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</si>
  <si>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</si>
  <si>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</si>
  <si>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</si>
  <si>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</si>
  <si>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</si>
  <si>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</si>
  <si>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</si>
  <si>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</si>
  <si>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</si>
  <si>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</si>
  <si>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</si>
  <si>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</si>
  <si>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</si>
  <si>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</si>
  <si>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</si>
  <si>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</si>
  <si>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</si>
  <si>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</si>
  <si>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</si>
  <si>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</si>
  <si>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</si>
  <si>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</si>
  <si>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</si>
  <si>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</si>
  <si>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</si>
  <si>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</si>
  <si>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</si>
  <si>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</si>
  <si>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</si>
  <si>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</si>
  <si>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</si>
  <si>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</si>
  <si>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</si>
  <si>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</si>
  <si>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</si>
  <si>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</si>
  <si>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</si>
  <si>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</si>
  <si>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</si>
  <si>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</si>
  <si>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</si>
  <si>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</si>
  <si>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</si>
  <si>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</si>
  <si>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</si>
  <si>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</si>
  <si>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</si>
  <si>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</si>
  <si>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</si>
  <si>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</si>
  <si>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</si>
  <si>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</si>
  <si>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</si>
  <si>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</si>
  <si>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</si>
  <si>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</si>
  <si>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</si>
  <si>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</si>
  <si>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</si>
  <si>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</si>
  <si>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</si>
  <si>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</si>
  <si>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</si>
  <si>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</si>
  <si>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</si>
  <si>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</si>
  <si>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</si>
  <si>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</si>
  <si>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</si>
  <si>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</si>
  <si>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</si>
  <si>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</si>
  <si>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</si>
  <si>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</si>
  <si>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</si>
  <si>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</si>
  <si>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</si>
  <si>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</si>
  <si>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</si>
  <si>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</si>
  <si>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</si>
  <si>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</si>
  <si>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</si>
  <si>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</si>
  <si>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</si>
  <si>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</si>
  <si>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</si>
  <si>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</si>
  <si>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</si>
  <si>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</si>
  <si>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</si>
  <si>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</si>
  <si>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</si>
  <si>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</si>
  <si>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</si>
  <si>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</si>
  <si>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</si>
  <si>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</si>
  <si>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</si>
  <si>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</si>
  <si>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</si>
  <si>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</si>
  <si>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</si>
  <si>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</si>
  <si>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</si>
  <si>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</si>
  <si>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</si>
  <si>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</si>
  <si>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</si>
  <si>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</si>
  <si>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</si>
  <si>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</si>
  <si>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</si>
  <si>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</si>
  <si>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</si>
  <si>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</si>
  <si>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</si>
  <si>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</si>
  <si>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</si>
  <si>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</si>
  <si>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</si>
  <si>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</si>
  <si>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</si>
  <si>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</si>
  <si>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</si>
  <si>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</si>
  <si>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</si>
  <si>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</si>
  <si>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</si>
  <si>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</si>
  <si>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</si>
  <si>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</si>
  <si>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</si>
  <si>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</si>
  <si>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</si>
  <si>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</si>
  <si>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</si>
  <si>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</si>
  <si>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</si>
  <si>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</si>
  <si>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</si>
  <si>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</si>
  <si>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</si>
  <si>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</si>
  <si>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</si>
  <si>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</si>
  <si>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</si>
  <si>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</si>
  <si>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</si>
  <si>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</si>
  <si>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</si>
  <si>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</si>
  <si>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</si>
  <si>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</si>
  <si>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</si>
  <si>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</si>
  <si>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</si>
  <si>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</si>
  <si>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</si>
  <si>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</si>
  <si>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</si>
  <si>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</si>
  <si>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</si>
  <si>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</si>
  <si>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</si>
  <si>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</si>
  <si>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</si>
  <si>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</si>
  <si>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</si>
  <si>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</si>
  <si>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</si>
  <si>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</si>
  <si>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</si>
  <si>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</si>
  <si>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</si>
  <si>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</si>
  <si>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</si>
  <si>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</si>
  <si>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</si>
  <si>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</si>
  <si>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</si>
  <si>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</si>
  <si>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</si>
  <si>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</si>
  <si>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</si>
  <si>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</si>
  <si>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</si>
  <si>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</si>
  <si>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</si>
  <si>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</si>
  <si>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</si>
  <si>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</si>
  <si>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</si>
  <si>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</si>
  <si>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</si>
  <si>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</si>
  <si>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</si>
  <si>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</si>
  <si>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</si>
  <si>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</si>
  <si>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</si>
  <si>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</si>
  <si>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</si>
  <si>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</si>
  <si>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</si>
  <si>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</si>
  <si>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</si>
  <si>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</si>
  <si>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</si>
  <si>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</si>
  <si>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</si>
  <si>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</si>
  <si>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</si>
  <si>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</si>
  <si>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</si>
  <si>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</si>
  <si>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</si>
  <si>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</si>
  <si>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</si>
  <si>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</si>
  <si>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</si>
  <si>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</si>
  <si>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</si>
  <si>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</si>
  <si>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</si>
  <si>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</si>
  <si>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</si>
  <si>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</si>
  <si>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</si>
  <si>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</si>
  <si>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</si>
  <si>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</si>
  <si>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</si>
  <si>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</si>
  <si>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</si>
  <si>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</si>
  <si>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</si>
  <si>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</si>
  <si>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</si>
  <si>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</si>
  <si>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</si>
  <si>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</si>
  <si>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</si>
  <si>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</si>
  <si>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</si>
  <si>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</si>
  <si>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</si>
  <si>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</si>
  <si>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</si>
  <si>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</si>
  <si>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</si>
  <si>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</si>
  <si>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</si>
  <si>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</si>
  <si>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</si>
  <si>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</si>
  <si>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</si>
  <si>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</si>
  <si>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</si>
  <si>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</si>
  <si>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</si>
  <si>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</si>
  <si>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</si>
  <si>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</si>
  <si>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</si>
  <si>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</si>
  <si>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</si>
  <si>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</si>
  <si>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</si>
  <si>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</si>
  <si>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</si>
  <si>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</si>
  <si>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</si>
  <si>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</si>
  <si>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</si>
  <si>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</si>
  <si>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</si>
  <si>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</si>
  <si>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</si>
  <si>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</si>
  <si>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</si>
  <si>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</si>
  <si>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</si>
  <si>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</si>
  <si>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</si>
  <si>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</si>
  <si>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</si>
  <si>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</si>
  <si>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</si>
  <si>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</si>
  <si>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</si>
  <si>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</si>
  <si>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</si>
  <si>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</si>
  <si>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</si>
  <si>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</si>
  <si>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</si>
  <si>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</si>
  <si>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</si>
  <si>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</si>
  <si>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</si>
  <si>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</si>
  <si>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</si>
  <si>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</si>
  <si>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</si>
  <si>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</si>
  <si>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</si>
  <si>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</si>
  <si>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</si>
  <si>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</si>
  <si>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</si>
  <si>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</si>
  <si>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</si>
  <si>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</si>
  <si>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</si>
  <si>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</si>
  <si>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</si>
  <si>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</si>
  <si>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</si>
  <si>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</si>
  <si>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</si>
  <si>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</si>
  <si>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</si>
  <si>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</si>
  <si>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</si>
  <si>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</si>
  <si>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</si>
  <si>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</si>
  <si>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</si>
  <si>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</si>
  <si>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</si>
  <si>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</si>
  <si>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</si>
  <si>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</si>
  <si>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</si>
  <si>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</si>
  <si>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</si>
  <si>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</si>
  <si>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</si>
  <si>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</si>
  <si>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</si>
  <si>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</si>
  <si>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</si>
  <si>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</si>
  <si>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</si>
  <si>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</si>
  <si>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</si>
  <si>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</si>
  <si>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</si>
  <si>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</si>
  <si>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</si>
  <si>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</si>
  <si>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</si>
  <si>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</si>
  <si>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</si>
  <si>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</si>
  <si>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</si>
  <si>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</si>
  <si>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</si>
  <si>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</si>
  <si>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</si>
  <si>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</si>
  <si>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</si>
  <si>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</si>
  <si>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</si>
  <si>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</si>
  <si>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</si>
  <si>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</si>
  <si>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</si>
  <si>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</si>
  <si>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</si>
  <si>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</si>
  <si>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</si>
  <si>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</si>
  <si>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</si>
  <si>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</si>
  <si>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</si>
  <si>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</si>
  <si>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</si>
  <si>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</si>
  <si>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</si>
  <si>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</si>
  <si>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</si>
  <si>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</si>
  <si>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</si>
  <si>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</si>
  <si>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</si>
  <si>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</si>
  <si>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</si>
  <si>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</si>
  <si>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</si>
  <si>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</si>
  <si>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</si>
  <si>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</si>
  <si>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</si>
  <si>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</si>
  <si>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</si>
  <si>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</si>
  <si>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</si>
  <si>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</si>
  <si>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</si>
  <si>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</si>
  <si>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</si>
  <si>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</si>
  <si>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</si>
  <si>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</si>
  <si>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</si>
  <si>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</si>
  <si>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</si>
  <si>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</si>
  <si>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</si>
  <si>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</si>
  <si>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</si>
  <si>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</si>
  <si>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</si>
  <si>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</si>
  <si>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</si>
  <si>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</si>
  <si>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</si>
  <si>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</si>
  <si>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</si>
  <si>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</si>
  <si>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</si>
  <si>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</si>
  <si>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</si>
  <si>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</si>
  <si>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</si>
  <si>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</si>
  <si>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</si>
  <si>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</si>
  <si>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</si>
  <si>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</si>
  <si>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</si>
  <si>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</si>
  <si>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</si>
  <si>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</si>
  <si>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</si>
  <si>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</si>
  <si>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</si>
  <si>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</si>
  <si>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</si>
  <si>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</si>
  <si>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</si>
  <si>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</si>
  <si>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</si>
  <si>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</si>
  <si>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</si>
  <si>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</si>
  <si>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</si>
  <si>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</si>
  <si>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</si>
  <si>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</si>
  <si>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</si>
  <si>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</si>
  <si>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</si>
  <si>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</si>
  <si>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</si>
  <si>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</si>
  <si>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</si>
  <si>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</si>
  <si>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</si>
  <si>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</si>
  <si>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</si>
  <si>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</si>
  <si>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</si>
  <si>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</si>
  <si>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</si>
  <si>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</si>
  <si>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</si>
  <si>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</si>
  <si>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</si>
  <si>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</si>
  <si>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</si>
  <si>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</si>
  <si>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</si>
  <si>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</si>
  <si>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</si>
  <si>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</si>
  <si>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</si>
  <si>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</si>
  <si>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</si>
  <si>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</si>
  <si>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</si>
  <si>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</si>
  <si>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</si>
  <si>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</si>
  <si>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</si>
  <si>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</si>
  <si>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</si>
  <si>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</si>
  <si>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</si>
  <si>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</si>
  <si>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</si>
  <si>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</si>
  <si>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</si>
  <si>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</si>
  <si>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</si>
  <si>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</si>
  <si>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</si>
  <si>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</si>
  <si>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</si>
  <si>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</si>
  <si>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</si>
  <si>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</si>
  <si>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</si>
  <si>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</si>
  <si>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</si>
  <si>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</si>
  <si>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</si>
  <si>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</si>
  <si>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</si>
  <si>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</si>
  <si>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</si>
  <si>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</si>
  <si>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</si>
  <si>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</si>
  <si>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</si>
  <si>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</si>
  <si>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</si>
  <si>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</si>
  <si>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</si>
  <si>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</si>
  <si>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</si>
  <si>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</si>
  <si>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</si>
  <si>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</si>
  <si>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</si>
  <si>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</si>
  <si>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</si>
  <si>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</si>
  <si>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</si>
  <si>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</si>
  <si>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</si>
  <si>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</si>
  <si>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</si>
  <si>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</si>
  <si>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</si>
  <si>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</si>
  <si>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</si>
  <si>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</si>
  <si>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</si>
  <si>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</si>
  <si>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</si>
  <si>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</si>
  <si>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</si>
  <si>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</si>
  <si>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</si>
  <si>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</si>
  <si>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</si>
  <si>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</si>
  <si>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</si>
  <si>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</si>
  <si>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</si>
  <si>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</si>
  <si>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</si>
  <si>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</si>
  <si>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</si>
  <si>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</si>
  <si>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</si>
  <si>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</si>
  <si>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</si>
  <si>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</si>
  <si>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</si>
  <si>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</si>
  <si>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</si>
  <si>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</si>
  <si>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</si>
  <si>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</si>
  <si>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</si>
  <si>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</si>
  <si>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</si>
  <si>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</si>
  <si>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</si>
  <si>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</si>
  <si>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</si>
  <si>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</si>
  <si>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</si>
  <si>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</si>
  <si>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</si>
  <si>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</si>
  <si>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</si>
  <si>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</si>
  <si>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</si>
  <si>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</si>
  <si>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</si>
  <si>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</si>
  <si>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</si>
  <si>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</si>
  <si>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</si>
  <si>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</si>
  <si>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</si>
  <si>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</si>
  <si>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</si>
  <si>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</si>
  <si>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</si>
  <si>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</si>
  <si>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</si>
  <si>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</si>
  <si>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</si>
  <si>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</si>
  <si>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</si>
  <si>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</si>
  <si>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</si>
  <si>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</si>
  <si>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</si>
  <si>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</si>
  <si>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</si>
  <si>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</si>
  <si>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</si>
  <si>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</si>
  <si>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</si>
  <si>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</si>
  <si>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</si>
  <si>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</si>
  <si>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</si>
  <si>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</si>
  <si>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</si>
  <si>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</si>
  <si>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</si>
  <si>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</si>
  <si>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</si>
  <si>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</si>
  <si>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</si>
  <si>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</si>
  <si>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</si>
  <si>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</si>
  <si>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</si>
  <si>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</si>
  <si>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</si>
  <si>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</si>
  <si>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</si>
  <si>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</si>
  <si>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</si>
  <si>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</si>
  <si>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</si>
  <si>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</si>
  <si>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</si>
  <si>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</si>
  <si>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</si>
  <si>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</si>
  <si>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</si>
  <si>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</si>
  <si>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</si>
  <si>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</si>
  <si>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</si>
  <si>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</si>
  <si>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</si>
  <si>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</si>
  <si>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</si>
  <si>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</si>
  <si>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</si>
  <si>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</si>
  <si>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</si>
  <si>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</si>
  <si>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</si>
  <si>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</si>
  <si>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</si>
  <si>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</si>
  <si>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</si>
  <si>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</si>
  <si>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</si>
  <si>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</si>
  <si>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</si>
  <si>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</si>
  <si>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</si>
  <si>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</si>
  <si>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</si>
  <si>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</si>
  <si>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</si>
  <si>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</si>
  <si>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</si>
  <si>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</si>
  <si>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</si>
  <si>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</si>
  <si>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</si>
  <si>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</si>
  <si>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</si>
  <si>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</si>
  <si>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</si>
  <si>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</si>
  <si>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</si>
  <si>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</si>
  <si>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</si>
  <si>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</si>
  <si>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</si>
  <si>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</si>
  <si>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</si>
  <si>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</si>
  <si>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</si>
  <si>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</si>
  <si>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</si>
  <si>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</si>
  <si>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</si>
  <si>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</si>
  <si>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</si>
  <si>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</si>
  <si>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</si>
  <si>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</si>
  <si>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</si>
  <si>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</si>
  <si>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</si>
  <si>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</si>
  <si>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</si>
  <si>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</si>
  <si>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</si>
  <si>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</si>
  <si>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</si>
  <si>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</si>
  <si>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</si>
  <si>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</si>
  <si>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</si>
  <si>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</si>
  <si>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</si>
  <si>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</si>
  <si>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</si>
  <si>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</si>
  <si>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</si>
  <si>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</si>
  <si>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</si>
  <si>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</si>
  <si>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</si>
  <si>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</si>
  <si>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</si>
  <si>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</si>
  <si>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</si>
  <si>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</si>
  <si>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</si>
  <si>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</si>
  <si>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</si>
  <si>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</si>
  <si>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</si>
  <si>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</si>
  <si>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</si>
  <si>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</si>
  <si>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</si>
  <si>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</si>
  <si>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</si>
  <si>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</si>
  <si>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</si>
  <si>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</si>
  <si>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</si>
  <si>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</si>
  <si>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</si>
  <si>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</si>
  <si>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</si>
  <si>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</si>
  <si>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</si>
  <si>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</si>
  <si>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</si>
  <si>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</si>
  <si>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</si>
  <si>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</si>
  <si>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</si>
  <si>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</si>
  <si>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</si>
  <si>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</si>
  <si>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</si>
  <si>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</si>
  <si>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</si>
  <si>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</si>
  <si>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</si>
  <si>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</si>
  <si>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</si>
  <si>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</si>
  <si>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</si>
  <si>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</si>
  <si>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</si>
  <si>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</si>
  <si>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</si>
  <si>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</si>
  <si>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</si>
  <si>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</si>
  <si>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</si>
  <si>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</si>
  <si>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</si>
  <si>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</si>
  <si>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</si>
  <si>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</si>
  <si>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</si>
  <si>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</si>
  <si>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</si>
  <si>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</si>
  <si>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</si>
  <si>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</si>
  <si>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</si>
  <si>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</si>
  <si>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</si>
  <si>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</si>
  <si>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</si>
  <si>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</si>
  <si>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</si>
  <si>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</si>
  <si>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</si>
  <si>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</si>
  <si>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</si>
  <si>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</si>
  <si>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</si>
  <si>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</si>
  <si>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</si>
  <si>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</si>
  <si>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</si>
  <si>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</si>
  <si>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</si>
  <si>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</si>
  <si>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</si>
  <si>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</si>
  <si>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</si>
  <si>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</si>
  <si>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</si>
  <si>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</si>
  <si>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</si>
  <si>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</si>
  <si>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</si>
  <si>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</si>
  <si>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</si>
  <si>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</si>
  <si>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</si>
  <si>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</si>
  <si>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</si>
  <si>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</si>
  <si>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</si>
  <si>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</si>
  <si>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</si>
  <si>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</si>
  <si>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</si>
  <si>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</si>
  <si>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</si>
  <si>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</si>
  <si>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</si>
  <si>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</si>
  <si>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</si>
  <si>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</si>
  <si>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</si>
  <si>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</si>
  <si>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</si>
  <si>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</si>
  <si>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</si>
  <si>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</si>
  <si>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</si>
  <si>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</si>
  <si>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</si>
  <si>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</si>
  <si>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</si>
  <si>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</si>
  <si>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</si>
  <si>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</si>
  <si>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</si>
  <si>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</si>
  <si>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</si>
  <si>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</si>
  <si>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</si>
  <si>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</si>
  <si>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</si>
  <si>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</si>
  <si>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</si>
  <si>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</si>
  <si>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</si>
  <si>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</si>
  <si>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</si>
  <si>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</si>
  <si>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</si>
  <si>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</si>
  <si>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</si>
  <si>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</si>
  <si>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</si>
  <si>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</si>
  <si>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</si>
  <si>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</si>
  <si>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</si>
  <si>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</si>
  <si>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</si>
  <si>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</si>
  <si>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</si>
  <si>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</si>
  <si>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</si>
  <si>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</si>
  <si>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</si>
  <si>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</si>
  <si>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</si>
  <si>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</si>
  <si>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</si>
  <si>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</si>
  <si>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</si>
  <si>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</si>
  <si>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</si>
  <si>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</si>
  <si>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</si>
  <si>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</si>
  <si>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</si>
  <si>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</si>
  <si>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</si>
  <si>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</si>
  <si>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</si>
  <si>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</si>
  <si>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</si>
  <si>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</si>
  <si>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</si>
  <si>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</si>
  <si>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</si>
  <si>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</si>
  <si>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</si>
  <si>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</si>
  <si>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</si>
  <si>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</si>
  <si>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</si>
  <si>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</si>
  <si>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</si>
  <si>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</si>
  <si>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</si>
  <si>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</si>
  <si>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</si>
  <si>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</si>
  <si>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</si>
  <si>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</si>
  <si>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</si>
  <si>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</si>
  <si>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</si>
  <si>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</si>
  <si>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</si>
  <si>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</si>
  <si>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</si>
  <si>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</si>
  <si>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</si>
  <si>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</si>
  <si>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</si>
  <si>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</si>
  <si>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</si>
  <si>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</si>
  <si>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</si>
  <si>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</si>
  <si>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</si>
  <si>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</si>
  <si>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</si>
  <si>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</si>
  <si>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</si>
  <si>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</si>
  <si>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</si>
  <si>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</si>
  <si>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</si>
  <si>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</si>
  <si>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</si>
  <si>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</si>
  <si>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</si>
  <si>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</si>
  <si>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</si>
  <si>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</si>
  <si>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</si>
  <si>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</si>
  <si>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</si>
  <si>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</si>
  <si>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</si>
  <si>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</si>
  <si>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</si>
  <si>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</si>
  <si>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</si>
  <si>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</si>
  <si>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</si>
  <si>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</si>
  <si>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</si>
  <si>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</si>
  <si>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</si>
  <si>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</si>
  <si>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</si>
  <si>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</si>
  <si>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</si>
  <si>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</si>
  <si>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</si>
  <si>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</si>
  <si>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</si>
  <si>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</si>
  <si>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</si>
  <si>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</si>
  <si>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</si>
  <si>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</si>
  <si>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</si>
  <si>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</si>
  <si>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</si>
  <si>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</si>
  <si>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</si>
  <si>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</si>
  <si>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</si>
  <si>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</si>
  <si>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</si>
  <si>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</si>
  <si>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</si>
  <si>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</si>
  <si>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</si>
  <si>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</si>
  <si>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</si>
  <si>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</si>
  <si>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</si>
  <si>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</si>
  <si>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</si>
  <si>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</si>
  <si>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</si>
  <si>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</si>
  <si>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</si>
  <si>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</si>
  <si>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</si>
  <si>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</si>
  <si>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</si>
  <si>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</si>
  <si>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</si>
  <si>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</si>
  <si>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</si>
  <si>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</si>
  <si>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</si>
  <si>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</si>
  <si>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</si>
  <si>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</si>
  <si>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</si>
  <si>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</si>
  <si>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</si>
  <si>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</si>
  <si>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</si>
  <si>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</si>
  <si>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</si>
  <si>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</si>
  <si>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</si>
  <si>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</si>
  <si>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</si>
  <si>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</si>
  <si>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</si>
  <si>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</si>
  <si>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</si>
  <si>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</si>
  <si>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</si>
  <si>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</si>
  <si>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</si>
  <si>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</si>
  <si>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</si>
  <si>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</si>
  <si>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</si>
  <si>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</si>
  <si>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</si>
  <si>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</si>
  <si>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</si>
  <si>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</si>
  <si>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</si>
  <si>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</si>
  <si>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</si>
  <si>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</si>
  <si>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</si>
  <si>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</si>
  <si>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</si>
  <si>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</si>
  <si>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</si>
  <si>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</si>
  <si>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</si>
  <si>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</si>
  <si>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</si>
  <si>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</si>
  <si>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</si>
  <si>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</si>
  <si>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</si>
  <si>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</si>
  <si>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</si>
  <si>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</si>
  <si>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</si>
  <si>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</si>
  <si>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</si>
  <si>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</si>
  <si>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</si>
  <si>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</si>
  <si>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</si>
  <si>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</si>
  <si>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</si>
  <si>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</si>
  <si>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</si>
  <si>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</si>
  <si>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</si>
  <si>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</si>
  <si>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</si>
  <si>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</si>
  <si>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</si>
  <si>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</si>
  <si>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</si>
  <si>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</si>
  <si>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</si>
  <si>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</si>
  <si>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</si>
  <si>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</si>
  <si>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</si>
  <si>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</si>
  <si>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</si>
  <si>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</si>
  <si>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</si>
  <si>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</si>
  <si>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</si>
  <si>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</si>
  <si>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</si>
  <si>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</si>
  <si>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</si>
  <si>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</si>
  <si>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</si>
  <si>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</si>
  <si>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</si>
  <si>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</si>
  <si>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</si>
  <si>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</si>
  <si>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</si>
  <si>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</si>
  <si>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</si>
  <si>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</si>
  <si>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</si>
  <si>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</si>
  <si>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</si>
  <si>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</si>
  <si>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</si>
  <si>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</si>
  <si>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</si>
  <si>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</si>
  <si>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</si>
  <si>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</si>
  <si>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</si>
  <si>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</si>
  <si>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</si>
  <si>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</si>
  <si>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</si>
  <si>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</si>
  <si>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</si>
  <si>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</si>
  <si>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</si>
  <si>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</si>
  <si>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</si>
  <si>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</si>
  <si>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</si>
  <si>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</si>
  <si>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</si>
  <si>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</si>
  <si>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</si>
  <si>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</si>
  <si>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</si>
  <si>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</si>
  <si>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</si>
  <si>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</si>
  <si>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</si>
  <si>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</si>
  <si>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</si>
  <si>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</si>
  <si>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</si>
  <si>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</si>
  <si>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</si>
  <si>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</si>
  <si>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</si>
  <si>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</si>
  <si>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</si>
  <si>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</si>
  <si>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</si>
  <si>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</si>
  <si>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</si>
  <si>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</si>
  <si>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</si>
  <si>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</si>
  <si>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</si>
  <si>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</si>
  <si>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</si>
  <si>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</si>
  <si>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</si>
  <si>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</si>
  <si>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</si>
  <si>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</si>
  <si>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</si>
  <si>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</si>
  <si>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</si>
  <si>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</si>
  <si>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</si>
  <si>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</si>
  <si>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</si>
  <si>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</si>
  <si>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</si>
  <si>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</si>
  <si>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</si>
  <si>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</si>
  <si>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</si>
  <si>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</si>
  <si>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</si>
  <si>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</si>
  <si>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</si>
  <si>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</si>
  <si>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</si>
  <si>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</si>
  <si>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</si>
  <si>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</si>
  <si>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</si>
  <si>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</si>
  <si>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</si>
  <si>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</si>
  <si>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</si>
  <si>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</si>
  <si>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</si>
  <si>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</si>
  <si>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</si>
  <si>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</si>
  <si>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</si>
  <si>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</si>
  <si>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</si>
  <si>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</si>
  <si>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</si>
  <si>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</si>
  <si>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</si>
  <si>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</si>
  <si>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</si>
  <si>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</si>
  <si>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</si>
  <si>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</si>
  <si>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</si>
  <si>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</si>
  <si>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</si>
  <si>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</si>
  <si>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</si>
  <si>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</si>
  <si>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</si>
  <si>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</si>
  <si>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</si>
  <si>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</si>
  <si>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</si>
  <si>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</si>
  <si>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</si>
  <si>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</si>
  <si>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</si>
  <si>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</si>
  <si>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</si>
  <si>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</si>
  <si>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</si>
  <si>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</si>
  <si>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</si>
  <si>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</si>
  <si>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</si>
  <si>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</si>
  <si>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</si>
  <si>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</si>
  <si>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</si>
  <si>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</si>
  <si>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</si>
  <si>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</si>
  <si>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</si>
  <si>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</si>
  <si>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</si>
  <si>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</si>
  <si>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</si>
  <si>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</si>
  <si>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</si>
  <si>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</si>
  <si>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</si>
  <si>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</si>
  <si>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</si>
  <si>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</si>
  <si>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</si>
  <si>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</si>
  <si>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</si>
  <si>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</si>
  <si>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</si>
  <si>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</si>
  <si>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</si>
  <si>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</si>
  <si>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</si>
  <si>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</si>
  <si>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</si>
  <si>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</si>
  <si>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</si>
  <si>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</si>
  <si>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</si>
  <si>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</si>
  <si>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</si>
  <si>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</si>
  <si>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</si>
  <si>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</si>
  <si>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</si>
  <si>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</si>
  <si>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</si>
  <si>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</si>
  <si>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</si>
  <si>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</si>
  <si>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</si>
  <si>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</si>
  <si>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</si>
  <si>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</si>
  <si>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</si>
  <si>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</si>
  <si>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</si>
  <si>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</si>
  <si>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</si>
  <si>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</si>
  <si>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</si>
  <si>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</si>
  <si>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</si>
  <si>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</si>
  <si>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</si>
  <si>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</si>
  <si>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</si>
  <si>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</si>
  <si>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</si>
  <si>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</si>
  <si>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</si>
  <si>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</si>
  <si>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</si>
  <si>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</si>
  <si>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</si>
  <si>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</si>
  <si>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</si>
  <si>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</si>
  <si>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</si>
  <si>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</si>
  <si>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</si>
  <si>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</si>
  <si>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</si>
  <si>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</si>
  <si>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</si>
  <si>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</si>
  <si>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</si>
  <si>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</si>
  <si>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</si>
  <si>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</si>
  <si>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</si>
  <si>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</si>
  <si>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</si>
  <si>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</si>
  <si>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</si>
  <si>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</si>
  <si>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</si>
  <si>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</si>
  <si>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</si>
  <si>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</si>
  <si>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</si>
  <si>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</si>
  <si>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</si>
  <si>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</si>
  <si>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</si>
  <si>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</si>
  <si>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</si>
  <si>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</si>
  <si>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</si>
  <si>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</si>
  <si>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</si>
  <si>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</si>
  <si>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</si>
  <si>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</si>
  <si>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</si>
  <si>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</si>
  <si>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</si>
  <si>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</si>
  <si>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</si>
  <si>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</si>
  <si>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</si>
  <si>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</si>
  <si>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</si>
  <si>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</si>
  <si>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</si>
  <si>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</si>
  <si>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</si>
  <si>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</si>
  <si>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</si>
  <si>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</si>
  <si>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</si>
  <si>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</si>
  <si>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</si>
  <si>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</si>
  <si>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</si>
  <si>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</si>
  <si>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</si>
  <si>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</si>
  <si>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</si>
  <si>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</si>
  <si>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</si>
  <si>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</si>
  <si>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</si>
  <si>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</si>
  <si>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</si>
  <si>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</si>
  <si>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</si>
  <si>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</si>
  <si>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</si>
  <si>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</si>
  <si>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</si>
  <si>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</si>
  <si>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</si>
  <si>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</si>
  <si>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</si>
  <si>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</si>
  <si>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</si>
  <si>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</si>
  <si>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</si>
  <si>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</si>
  <si>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</si>
  <si>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</si>
  <si>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</si>
  <si>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</si>
  <si>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</si>
  <si>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</si>
  <si>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</si>
  <si>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</si>
  <si>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</si>
  <si>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</si>
  <si>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</si>
  <si>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</si>
  <si>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</si>
  <si>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</si>
  <si>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</si>
  <si>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</si>
  <si>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</si>
  <si>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</si>
  <si>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</si>
  <si>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</si>
  <si>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</si>
  <si>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</si>
  <si>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</si>
  <si>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</si>
  <si>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</si>
  <si>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</si>
  <si>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</si>
  <si>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</si>
  <si>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</si>
  <si>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</si>
  <si>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</si>
  <si>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</si>
  <si>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</si>
  <si>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</si>
  <si>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</si>
  <si>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</si>
  <si>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</si>
  <si>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</si>
  <si>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</si>
  <si>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</si>
  <si>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</si>
  <si>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</si>
  <si>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</si>
  <si>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</si>
  <si>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</si>
  <si>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</si>
  <si>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</si>
  <si>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</si>
  <si>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</si>
  <si>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</si>
  <si>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</si>
  <si>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</si>
  <si>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</si>
  <si>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</si>
  <si>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</si>
  <si>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</si>
  <si>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</si>
  <si>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</si>
  <si>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</si>
  <si>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</si>
  <si>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</si>
  <si>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</si>
  <si>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</si>
  <si>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</si>
  <si>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</si>
  <si>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</si>
  <si>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</si>
  <si>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</si>
  <si>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</si>
  <si>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</si>
  <si>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</si>
  <si>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</si>
  <si>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</si>
  <si>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</si>
  <si>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</si>
  <si>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</si>
  <si>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</si>
  <si>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</si>
  <si>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</si>
  <si>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</si>
  <si>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</si>
  <si>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</si>
  <si>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</si>
  <si>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</si>
  <si>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</si>
  <si>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</si>
  <si>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</si>
  <si>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</si>
  <si>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</si>
  <si>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</si>
  <si>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</si>
  <si>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</si>
  <si>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</si>
  <si>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</si>
  <si>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</si>
  <si>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</si>
  <si>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</si>
  <si>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</si>
  <si>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</si>
  <si>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</si>
  <si>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</si>
  <si>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</si>
  <si>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</si>
  <si>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</si>
  <si>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</si>
  <si>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</si>
  <si>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</si>
  <si>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</si>
  <si>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</si>
  <si>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</si>
  <si>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</si>
  <si>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</si>
  <si>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</si>
  <si>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</si>
  <si>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</si>
  <si>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</si>
  <si>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</si>
  <si>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</si>
  <si>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</si>
  <si>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</si>
  <si>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</si>
  <si>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</si>
  <si>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</si>
  <si>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</si>
  <si>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</si>
  <si>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</si>
  <si>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</si>
  <si>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</si>
  <si>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</si>
  <si>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</si>
  <si>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</si>
  <si>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</si>
  <si>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</si>
  <si>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</si>
  <si>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</si>
  <si>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</si>
  <si>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</si>
  <si>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</si>
  <si>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</si>
  <si>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</si>
  <si>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</si>
  <si>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</si>
  <si>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</si>
  <si>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</si>
  <si>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</si>
  <si>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</si>
  <si>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</si>
  <si>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</si>
  <si>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</si>
  <si>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</si>
  <si>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</si>
  <si>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</si>
  <si>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</si>
  <si>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</si>
  <si>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</si>
  <si>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</si>
  <si>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</si>
  <si>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</si>
  <si>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</si>
  <si>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</si>
  <si>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</si>
  <si>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</si>
  <si>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</si>
  <si>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</si>
  <si>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</si>
  <si>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</si>
  <si>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</si>
  <si>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</si>
  <si>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</si>
  <si>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</si>
  <si>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</si>
  <si>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</si>
  <si>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</si>
  <si>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</si>
  <si>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</si>
  <si>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</si>
  <si>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</si>
  <si>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</si>
  <si>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</si>
  <si>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</si>
  <si>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</si>
  <si>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</si>
  <si>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</si>
  <si>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</si>
  <si>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</si>
  <si>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</si>
  <si>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</si>
  <si>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</si>
  <si>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</si>
  <si>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</si>
  <si>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</si>
  <si>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</si>
  <si>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</si>
  <si>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</si>
  <si>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</si>
  <si>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</si>
  <si>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</si>
  <si>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</si>
  <si>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</si>
  <si>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</si>
  <si>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</si>
  <si>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</si>
  <si>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</si>
  <si>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</si>
  <si>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</si>
  <si>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</si>
  <si>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</si>
  <si>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</si>
  <si>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</si>
  <si>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</si>
  <si>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</si>
  <si>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</si>
  <si>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</si>
  <si>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</si>
  <si>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</si>
  <si>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</si>
  <si>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</si>
  <si>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</si>
  <si>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</si>
  <si>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</si>
  <si>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</si>
  <si>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</si>
  <si>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</si>
  <si>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</si>
  <si>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</si>
  <si>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</si>
  <si>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</si>
  <si>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</si>
  <si>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</si>
  <si>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</si>
  <si>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</si>
  <si>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</si>
  <si>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</si>
  <si>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</si>
  <si>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</si>
  <si>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</si>
  <si>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</si>
  <si>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</si>
  <si>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</si>
  <si>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</si>
  <si>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</si>
  <si>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</si>
  <si>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</si>
  <si>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</si>
  <si>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</si>
  <si>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</si>
  <si>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</si>
  <si>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</si>
  <si>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</si>
  <si>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</si>
  <si>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</si>
  <si>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</si>
  <si>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</si>
  <si>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</si>
  <si>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</si>
  <si>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</si>
  <si>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</si>
  <si>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</si>
  <si>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</si>
  <si>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</si>
  <si>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</si>
  <si>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</si>
  <si>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</si>
  <si>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</si>
  <si>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</si>
  <si>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</si>
  <si>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</si>
  <si>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</si>
  <si>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</si>
  <si>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</si>
  <si>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</si>
  <si>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</si>
  <si>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</si>
  <si>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</si>
  <si>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</si>
  <si>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</si>
  <si>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</si>
  <si>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</si>
  <si>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</si>
  <si>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</si>
  <si>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</si>
  <si>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</si>
  <si>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</si>
  <si>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</si>
  <si>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</si>
  <si>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</si>
  <si>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</si>
  <si>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</si>
  <si>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</si>
  <si>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</si>
  <si>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</si>
  <si>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</si>
  <si>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</si>
  <si>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</si>
  <si>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</si>
  <si>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</si>
  <si>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</si>
  <si>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</si>
  <si>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</si>
  <si>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</si>
  <si>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</si>
  <si>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</si>
  <si>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</si>
  <si>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</si>
  <si>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</si>
  <si>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</si>
  <si>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</si>
  <si>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</si>
  <si>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</si>
  <si>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</si>
  <si>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</si>
  <si>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</si>
  <si>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</si>
  <si>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</si>
  <si>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</si>
  <si>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</si>
  <si>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</si>
  <si>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</si>
  <si>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</si>
  <si>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</si>
  <si>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</si>
  <si>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</si>
  <si>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</si>
  <si>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</si>
  <si>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</si>
  <si>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</si>
  <si>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</si>
  <si>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</si>
  <si>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</si>
  <si>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</si>
  <si>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</si>
  <si>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</si>
  <si>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</si>
  <si>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</si>
  <si>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</si>
  <si>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</si>
  <si>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</si>
  <si>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</si>
  <si>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</si>
  <si>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</si>
  <si>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</si>
  <si>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</si>
  <si>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</si>
  <si>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</si>
  <si>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</si>
  <si>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</si>
  <si>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</si>
  <si>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</si>
  <si>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</si>
  <si>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</si>
  <si>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</si>
  <si>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</si>
  <si>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</si>
  <si>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</si>
  <si>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</si>
  <si>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</si>
  <si>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</si>
  <si>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</si>
  <si>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</si>
  <si>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</si>
  <si>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</si>
  <si>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</si>
  <si>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</si>
  <si>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</si>
  <si>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</si>
  <si>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</si>
  <si>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</si>
  <si>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</si>
  <si>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</si>
  <si>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</si>
  <si>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</si>
  <si>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</si>
  <si>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</si>
  <si>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</si>
  <si>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</si>
  <si>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</si>
  <si>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</si>
  <si>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</si>
  <si>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</si>
  <si>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</si>
  <si>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</si>
  <si>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</si>
  <si>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</si>
  <si>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</si>
  <si>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</si>
  <si>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</si>
  <si>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</si>
  <si>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</si>
  <si>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</si>
  <si>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</si>
  <si>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</si>
  <si>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</si>
  <si>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</si>
  <si>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</si>
  <si>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</si>
  <si>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</si>
  <si>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</si>
  <si>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</si>
  <si>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</si>
  <si>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</si>
  <si>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</si>
  <si>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</si>
  <si>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</si>
  <si>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</si>
  <si>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</si>
  <si>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</si>
  <si>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</si>
  <si>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</si>
  <si>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</si>
  <si>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</si>
  <si>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</si>
  <si>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</si>
  <si>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</si>
  <si>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</si>
  <si>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</si>
  <si>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</si>
  <si>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</si>
  <si>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</si>
  <si>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</si>
  <si>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</si>
  <si>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</si>
  <si>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</si>
  <si>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</si>
  <si>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</si>
  <si>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</si>
  <si>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</si>
  <si>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</si>
  <si>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</si>
  <si>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</si>
  <si>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</si>
  <si>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</si>
  <si>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</si>
  <si>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</si>
  <si>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</si>
  <si>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</si>
  <si>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</si>
  <si>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</si>
  <si>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</si>
  <si>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</si>
  <si>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</si>
  <si>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</si>
  <si>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</si>
  <si>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</si>
  <si>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</si>
  <si>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</si>
  <si>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</si>
  <si>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</si>
  <si>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</si>
  <si>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</si>
  <si>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</si>
  <si>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</si>
  <si>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</si>
  <si>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</si>
  <si>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</si>
  <si>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</si>
  <si>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</si>
  <si>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</si>
  <si>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</si>
  <si>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</si>
  <si>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</si>
  <si>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</si>
  <si>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</si>
  <si>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</si>
  <si>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</si>
  <si>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</si>
  <si>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</si>
  <si>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</si>
  <si>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</si>
  <si>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</si>
  <si>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</si>
  <si>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</si>
  <si>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</si>
  <si>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</si>
  <si>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</si>
  <si>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</si>
  <si>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</si>
  <si>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</si>
  <si>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</si>
  <si>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</si>
  <si>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</si>
  <si>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</si>
  <si>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</si>
  <si>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</si>
  <si>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</si>
  <si>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</si>
  <si>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</si>
  <si>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</si>
  <si>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</si>
  <si>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</si>
  <si>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</si>
  <si>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</si>
  <si>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</si>
  <si>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</si>
  <si>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</si>
  <si>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</si>
  <si>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</si>
  <si>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</si>
  <si>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</si>
  <si>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</si>
  <si>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</si>
  <si>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</si>
  <si>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</si>
  <si>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</si>
  <si>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</si>
  <si>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</si>
  <si>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</si>
  <si>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</si>
  <si>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</si>
  <si>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</si>
  <si>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</si>
  <si>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</si>
  <si>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</si>
  <si>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</si>
  <si>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</si>
  <si>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</si>
  <si>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</si>
  <si>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</si>
  <si>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</si>
  <si>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</si>
  <si>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</si>
  <si>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</si>
  <si>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</si>
  <si>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</si>
  <si>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</si>
  <si>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</si>
  <si>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</si>
  <si>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</si>
  <si>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</si>
  <si>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</si>
  <si>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</si>
  <si>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</si>
  <si>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</si>
  <si>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</si>
  <si>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</si>
  <si>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</si>
  <si>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</si>
  <si>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</si>
  <si>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</si>
  <si>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</si>
  <si>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</si>
  <si>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</si>
  <si>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</si>
  <si>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</si>
  <si>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</si>
  <si>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</si>
  <si>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</si>
  <si>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</si>
  <si>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</si>
  <si>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</si>
  <si>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</si>
  <si>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</si>
  <si>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</si>
  <si>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</si>
  <si>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</si>
  <si>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</si>
  <si>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</si>
  <si>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</si>
  <si>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</si>
  <si>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</si>
  <si>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</si>
  <si>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</si>
  <si>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</si>
  <si>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</si>
  <si>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</si>
  <si>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</si>
  <si>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</si>
  <si>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</si>
  <si>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</si>
  <si>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</si>
  <si>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</si>
  <si>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</si>
  <si>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</si>
  <si>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</si>
  <si>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</si>
  <si>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</si>
  <si>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</si>
  <si>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</si>
  <si>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</si>
  <si>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</si>
  <si>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</si>
  <si>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</si>
  <si>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</si>
  <si>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</si>
  <si>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</si>
  <si>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</si>
  <si>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</si>
  <si>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</si>
  <si>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</si>
  <si>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</si>
  <si>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</si>
  <si>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</si>
  <si>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</si>
  <si>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</si>
  <si>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</si>
  <si>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</si>
  <si>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</si>
  <si>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</si>
  <si>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</si>
  <si>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</si>
  <si>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</si>
  <si>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</si>
  <si>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</si>
  <si>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</si>
  <si>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</si>
  <si>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</si>
  <si>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</si>
  <si>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</si>
  <si>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</si>
  <si>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</si>
  <si>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</si>
  <si>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</si>
  <si>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</si>
  <si>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</si>
  <si>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</si>
  <si>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</si>
  <si>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</si>
  <si>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</si>
  <si>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</si>
  <si>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</si>
  <si>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</si>
  <si>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</si>
  <si>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</si>
  <si>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</si>
  <si>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</si>
  <si>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</si>
  <si>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</si>
  <si>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</si>
  <si>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</si>
  <si>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</si>
  <si>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</si>
  <si>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</si>
  <si>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</si>
  <si>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</si>
  <si>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</si>
  <si>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</si>
  <si>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</si>
  <si>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</si>
  <si>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</si>
  <si>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</si>
  <si>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</si>
  <si>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</si>
  <si>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</si>
  <si>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</si>
  <si>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</si>
  <si>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</si>
  <si>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</si>
  <si>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</si>
  <si>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</si>
  <si>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</si>
  <si>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</si>
  <si>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</si>
  <si>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</si>
  <si>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</si>
  <si>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</si>
  <si>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</si>
  <si>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</si>
  <si>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</si>
  <si>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</si>
  <si>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</si>
  <si>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</si>
  <si>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</si>
  <si>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</si>
  <si>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</si>
  <si>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</si>
  <si>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</si>
  <si>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</si>
  <si>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</si>
  <si>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</si>
  <si>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</si>
  <si>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</si>
  <si>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</si>
  <si>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</si>
  <si>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</si>
  <si>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</si>
  <si>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</si>
  <si>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</si>
  <si>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</si>
  <si>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</si>
  <si>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</si>
  <si>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</si>
  <si>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</si>
  <si>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</si>
  <si>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</si>
  <si>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</si>
  <si>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</si>
  <si>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</si>
  <si>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</si>
  <si>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</si>
  <si>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</si>
  <si>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</si>
  <si>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</si>
  <si>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</si>
  <si>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</si>
  <si>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</si>
  <si>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</si>
  <si>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</si>
  <si>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</si>
  <si>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</si>
  <si>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</si>
  <si>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</si>
  <si>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</si>
  <si>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</si>
  <si>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</si>
  <si>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</si>
  <si>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</si>
  <si>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</si>
  <si>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</si>
  <si>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</si>
  <si>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</si>
  <si>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</si>
  <si>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</si>
  <si>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</si>
  <si>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</si>
  <si>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</si>
  <si>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</si>
  <si>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</si>
  <si>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</si>
  <si>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</si>
  <si>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</si>
  <si>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</si>
  <si>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</si>
  <si>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</si>
  <si>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</si>
  <si>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</si>
  <si>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</si>
  <si>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</si>
  <si>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</si>
  <si>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</si>
  <si>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</si>
  <si>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</si>
  <si>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</si>
  <si>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</si>
  <si>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</si>
  <si>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</si>
  <si>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</si>
  <si>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</si>
  <si>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</si>
  <si>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</si>
  <si>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</si>
  <si>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</si>
  <si>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</si>
  <si>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</si>
  <si>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</si>
  <si>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</si>
  <si>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</si>
  <si>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</si>
  <si>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</si>
  <si>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</si>
  <si>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</si>
  <si>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</si>
  <si>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</si>
  <si>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</si>
  <si>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</si>
  <si>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</si>
  <si>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</si>
  <si>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</si>
  <si>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</si>
  <si>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</si>
  <si>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</si>
  <si>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</si>
  <si>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</si>
  <si>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</si>
  <si>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</si>
  <si>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</si>
  <si>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</si>
  <si>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</si>
  <si>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</si>
  <si>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</si>
  <si>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</si>
  <si>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</si>
  <si>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</si>
  <si>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</si>
  <si>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</si>
  <si>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</si>
  <si>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</si>
  <si>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</si>
  <si>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</si>
  <si>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</si>
  <si>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</si>
  <si>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</si>
  <si>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</si>
  <si>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</si>
  <si>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</si>
  <si>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</si>
  <si>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</si>
  <si>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</si>
  <si>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</si>
  <si>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</si>
  <si>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</si>
  <si>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</si>
  <si>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</si>
  <si>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</si>
  <si>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</si>
  <si>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</si>
  <si>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</si>
  <si>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</si>
  <si>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</si>
  <si>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</si>
  <si>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</si>
  <si>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</si>
  <si>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</si>
  <si>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</si>
  <si>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</si>
  <si>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</si>
  <si>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</si>
  <si>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</si>
  <si>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</si>
  <si>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</si>
  <si>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</si>
  <si>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</si>
  <si>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</si>
  <si>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</si>
  <si>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</si>
  <si>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</si>
  <si>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</si>
  <si>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</si>
  <si>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</si>
  <si>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</si>
  <si>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</si>
  <si>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</si>
  <si>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</si>
  <si>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</si>
  <si>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</si>
  <si>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</si>
  <si>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</si>
  <si>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</si>
  <si>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</si>
  <si>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</si>
  <si>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</si>
  <si>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</si>
  <si>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</si>
  <si>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</si>
  <si>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</si>
  <si>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</si>
  <si>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</si>
  <si>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</si>
  <si>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</si>
  <si>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</si>
  <si>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</si>
  <si>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</si>
  <si>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</si>
  <si>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</si>
  <si>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</si>
  <si>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</si>
  <si>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</si>
  <si>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</si>
  <si>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</si>
  <si>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</si>
  <si>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</si>
  <si>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</si>
  <si>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</si>
  <si>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</si>
  <si>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</si>
  <si>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</si>
  <si>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</si>
  <si>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</si>
  <si>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</si>
  <si>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</si>
  <si>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</si>
  <si>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</si>
  <si>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</si>
  <si>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</si>
  <si>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</si>
  <si>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</si>
  <si>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</si>
  <si>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</si>
  <si>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</si>
  <si>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</si>
  <si>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</si>
  <si>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</si>
  <si>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</si>
  <si>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</si>
  <si>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</si>
  <si>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</si>
  <si>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</si>
  <si>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</si>
  <si>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</si>
  <si>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</si>
  <si>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</si>
  <si>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</si>
  <si>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</si>
  <si>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</si>
  <si>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</si>
  <si>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</si>
  <si>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</si>
  <si>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</si>
  <si>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</si>
  <si>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</si>
  <si>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</si>
  <si>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</si>
  <si>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</si>
  <si>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</si>
  <si>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</si>
  <si>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</si>
  <si>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</si>
  <si>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</si>
  <si>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</si>
  <si>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</si>
  <si>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</si>
  <si>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</si>
  <si>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</si>
  <si>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</si>
  <si>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</si>
  <si>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</si>
  <si>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</si>
  <si>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</si>
  <si>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</si>
  <si>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</si>
  <si>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</si>
  <si>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</si>
  <si>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</si>
  <si>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</si>
  <si>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</si>
  <si>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</si>
  <si>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</si>
  <si>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</si>
  <si>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</si>
  <si>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</si>
  <si>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</si>
  <si>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</si>
  <si>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</si>
  <si>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</si>
  <si>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</si>
  <si>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</si>
  <si>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</si>
  <si>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</si>
  <si>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</si>
  <si>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</si>
  <si>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</si>
  <si>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</si>
  <si>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</si>
  <si>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</si>
  <si>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</si>
  <si>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</si>
  <si>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</si>
  <si>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</si>
  <si>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</si>
  <si>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</si>
  <si>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</si>
  <si>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</si>
  <si>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</si>
  <si>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</si>
  <si>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</si>
  <si>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</si>
  <si>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</si>
  <si>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</si>
  <si>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</si>
  <si>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</si>
  <si>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</si>
  <si>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</si>
  <si>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</si>
  <si>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</si>
  <si>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</si>
  <si>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</si>
  <si>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</si>
  <si>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</si>
  <si>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</si>
  <si>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</si>
  <si>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</si>
  <si>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</si>
  <si>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</si>
  <si>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</si>
  <si>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</si>
  <si>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</si>
  <si>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</si>
  <si>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</si>
  <si>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</si>
  <si>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</si>
  <si>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</si>
  <si>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</si>
  <si>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</si>
  <si>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</si>
  <si>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</si>
  <si>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</si>
  <si>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</si>
  <si>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</si>
  <si>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</si>
  <si>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</si>
  <si>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</si>
  <si>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</si>
  <si>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</si>
  <si>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</si>
  <si>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</si>
  <si>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</si>
  <si>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</si>
  <si>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</si>
  <si>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</si>
  <si>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</si>
  <si>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</si>
  <si>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</si>
  <si>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</si>
  <si>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</si>
  <si>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</si>
  <si>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</si>
  <si>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</si>
  <si>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</si>
  <si>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</si>
  <si>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</si>
  <si>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</si>
  <si>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</si>
  <si>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</si>
  <si>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</si>
  <si>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</si>
  <si>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</si>
  <si>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</si>
  <si>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</si>
  <si>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</si>
  <si>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</si>
  <si>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</si>
  <si>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</si>
  <si>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</si>
  <si>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</si>
  <si>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</si>
  <si>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</si>
  <si>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</si>
  <si>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</si>
  <si>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</si>
  <si>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</si>
  <si>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</si>
  <si>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</si>
  <si>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</si>
  <si>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</si>
  <si>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</si>
  <si>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</si>
  <si>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</si>
  <si>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</si>
  <si>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</si>
  <si>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</si>
  <si>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</si>
  <si>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</si>
  <si>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</si>
  <si>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</si>
  <si>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</si>
  <si>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</si>
  <si>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</si>
  <si>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</si>
  <si>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</si>
  <si>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</si>
  <si>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</si>
  <si>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</si>
  <si>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</si>
  <si>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</si>
  <si>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</si>
  <si>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</si>
  <si>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</si>
  <si>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</si>
  <si>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</si>
  <si>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</si>
  <si>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</si>
  <si>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</si>
  <si>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</si>
  <si>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</si>
  <si>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</si>
  <si>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</si>
  <si>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</si>
  <si>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</si>
  <si>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</si>
  <si>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</si>
  <si>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</si>
  <si>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</si>
  <si>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</si>
  <si>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</si>
  <si>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</si>
  <si>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</si>
  <si>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</si>
  <si>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</si>
  <si>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</si>
  <si>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</si>
  <si>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</si>
  <si>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</si>
  <si>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</si>
  <si>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</si>
  <si>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</si>
  <si>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</si>
  <si>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</si>
  <si>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</si>
  <si>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</si>
  <si>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</si>
  <si>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</si>
  <si>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</si>
  <si>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</si>
  <si>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</si>
  <si>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</si>
  <si>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</si>
  <si>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</si>
  <si>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</si>
  <si>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</si>
  <si>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</si>
  <si>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</si>
  <si>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</si>
  <si>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</si>
  <si>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</si>
  <si>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</si>
  <si>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</si>
  <si>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</si>
  <si>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</si>
  <si>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</si>
  <si>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</si>
  <si>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</si>
  <si>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</si>
  <si>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</si>
  <si>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</si>
  <si>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</si>
  <si>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</si>
  <si>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</si>
  <si>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</si>
  <si>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</si>
  <si>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</si>
  <si>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</si>
  <si>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</si>
  <si>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</si>
  <si>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</si>
  <si>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</si>
  <si>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</si>
  <si>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</si>
  <si>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</si>
  <si>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</si>
  <si>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</si>
  <si>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</si>
  <si>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</si>
  <si>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</si>
  <si>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</si>
  <si>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</si>
  <si>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</si>
  <si>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</si>
  <si>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</si>
  <si>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</si>
  <si>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</si>
  <si>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</si>
  <si>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</si>
  <si>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</si>
  <si>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</si>
  <si>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</si>
  <si>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</si>
  <si>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</si>
  <si>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</si>
  <si>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</si>
  <si>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</si>
  <si>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</si>
  <si>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</si>
  <si>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</si>
  <si>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</si>
  <si>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</si>
  <si>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</si>
  <si>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</si>
  <si>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</si>
  <si>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</si>
  <si>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</si>
  <si>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</si>
  <si>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</si>
  <si>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</si>
  <si>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</si>
  <si>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</si>
  <si>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</si>
  <si>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</si>
  <si>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</si>
  <si>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</si>
  <si>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</si>
  <si>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</si>
  <si>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</si>
  <si>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</si>
  <si>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</si>
  <si>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</si>
  <si>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</si>
  <si>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</si>
  <si>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</si>
  <si>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</si>
  <si>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</si>
  <si>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</si>
  <si>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</si>
  <si>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</si>
  <si>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</si>
  <si>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</si>
  <si>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</si>
  <si>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</si>
  <si>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</si>
  <si>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</si>
  <si>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</si>
  <si>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</si>
  <si>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</si>
  <si>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</si>
  <si>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</si>
  <si>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</si>
  <si>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</si>
  <si>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</si>
  <si>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</si>
  <si>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</si>
  <si>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</si>
  <si>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</si>
  <si>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</si>
  <si>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</si>
  <si>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</si>
  <si>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</si>
  <si>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</si>
  <si>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</si>
  <si>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</si>
  <si>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</si>
  <si>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</si>
  <si>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</si>
  <si>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</si>
  <si>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</si>
  <si>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</si>
  <si>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</si>
  <si>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</si>
  <si>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</si>
  <si>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</si>
  <si>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</si>
  <si>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</si>
  <si>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</si>
  <si>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</si>
  <si>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</si>
  <si>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</si>
  <si>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</si>
  <si>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</si>
  <si>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</si>
  <si>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</si>
  <si>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</si>
  <si>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</si>
  <si>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</si>
  <si>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</si>
  <si>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</si>
  <si>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</si>
  <si>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</si>
  <si>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</si>
  <si>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</si>
  <si>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</si>
  <si>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</si>
  <si>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</si>
  <si>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</si>
  <si>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</si>
  <si>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</si>
  <si>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</si>
  <si>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</si>
  <si>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</si>
  <si>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</si>
  <si>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</si>
  <si>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</si>
  <si>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</si>
  <si>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</si>
  <si>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</si>
  <si>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</si>
  <si>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</si>
  <si>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</si>
  <si>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</si>
  <si>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</si>
  <si>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</si>
  <si>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</si>
  <si>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</si>
  <si>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</si>
  <si>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</si>
  <si>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</si>
  <si>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</si>
  <si>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</si>
  <si>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</si>
  <si>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</si>
  <si>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</si>
  <si>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</si>
  <si>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</si>
  <si>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</si>
  <si>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</si>
  <si>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</si>
  <si>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</si>
  <si>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</si>
  <si>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</si>
  <si>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</si>
  <si>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</si>
  <si>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</si>
  <si>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</si>
  <si>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</si>
  <si>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</si>
  <si>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</si>
  <si>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</si>
  <si>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</si>
  <si>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</si>
  <si>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</si>
  <si>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</si>
  <si>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</si>
  <si>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</si>
  <si>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</si>
  <si>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</si>
  <si>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</si>
  <si>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</si>
  <si>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</si>
  <si>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</si>
  <si>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</si>
  <si>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</si>
  <si>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</si>
  <si>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</si>
  <si>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</si>
  <si>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</si>
  <si>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</si>
  <si>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</si>
  <si>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</si>
  <si>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</si>
  <si>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</si>
  <si>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</si>
  <si>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</si>
  <si>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</si>
  <si>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</si>
  <si>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</si>
  <si>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</si>
  <si>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</si>
  <si>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</si>
  <si>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</si>
  <si>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</si>
  <si>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</si>
  <si>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</si>
  <si>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</si>
  <si>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</si>
  <si>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</si>
  <si>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</si>
  <si>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</si>
  <si>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</si>
  <si>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</si>
  <si>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</si>
  <si>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</si>
  <si>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</si>
  <si>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</si>
  <si>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</si>
  <si>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</si>
  <si>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</si>
  <si>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</si>
  <si>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</si>
  <si>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</si>
  <si>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</si>
  <si>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</si>
  <si>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</si>
  <si>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</si>
  <si>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</si>
  <si>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</si>
  <si>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</si>
  <si>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</si>
  <si>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</si>
  <si>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</si>
  <si>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</si>
  <si>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</si>
  <si>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</si>
  <si>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</si>
  <si>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</si>
  <si>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</si>
  <si>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</si>
  <si>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</si>
  <si>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</si>
  <si>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</si>
  <si>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</si>
  <si>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</si>
  <si>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</si>
  <si>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</si>
  <si>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</si>
  <si>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</si>
  <si>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</si>
  <si>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</si>
  <si>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</si>
  <si>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</si>
  <si>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</si>
  <si>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</si>
  <si>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</si>
  <si>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</si>
  <si>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</si>
  <si>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</si>
  <si>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</si>
  <si>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</si>
  <si>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</si>
  <si>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</si>
  <si>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</si>
  <si>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</si>
  <si>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</si>
  <si>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</si>
  <si>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</si>
  <si>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</si>
  <si>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</si>
  <si>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</si>
  <si>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</si>
  <si>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</si>
  <si>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</si>
  <si>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</si>
  <si>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</si>
  <si>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</si>
  <si>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</si>
  <si>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</si>
  <si>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</si>
  <si>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</si>
  <si>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</si>
  <si>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</si>
  <si>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</si>
  <si>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</si>
  <si>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</si>
  <si>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</si>
  <si>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</si>
  <si>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</si>
  <si>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</si>
  <si>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</si>
  <si>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</si>
  <si>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</si>
  <si>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</si>
  <si>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</si>
  <si>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</si>
  <si>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</si>
  <si>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</si>
  <si>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</si>
  <si>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</si>
  <si>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</si>
  <si>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</si>
  <si>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</si>
  <si>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</si>
  <si>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</si>
  <si>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</si>
  <si>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</si>
  <si>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</si>
  <si>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</si>
  <si>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</si>
  <si>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</si>
  <si>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</si>
  <si>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</si>
  <si>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</si>
  <si>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</si>
  <si>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</si>
  <si>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</si>
  <si>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</si>
  <si>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</si>
  <si>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</si>
  <si>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</si>
  <si>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</si>
  <si>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</si>
  <si>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</si>
  <si>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</si>
  <si>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</si>
  <si>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</si>
  <si>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</si>
  <si>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</si>
  <si>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</si>
  <si>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</si>
  <si>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</si>
  <si>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</si>
  <si>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</si>
  <si>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</si>
  <si>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</si>
  <si>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</si>
  <si>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</si>
  <si>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</si>
  <si>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</si>
  <si>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</si>
  <si>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</si>
  <si>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</si>
  <si>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</si>
  <si>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</si>
  <si>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</si>
  <si>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</si>
  <si>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</si>
  <si>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</si>
  <si>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</si>
  <si>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</si>
  <si>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</si>
  <si>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</si>
  <si>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</si>
  <si>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</si>
  <si>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</si>
  <si>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</si>
  <si>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</si>
  <si>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</si>
  <si>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</si>
  <si>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</si>
  <si>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</si>
  <si>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</si>
  <si>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</si>
  <si>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</si>
  <si>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</si>
  <si>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</si>
  <si>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</si>
  <si>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</si>
  <si>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</si>
  <si>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</si>
  <si>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</si>
  <si>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</si>
  <si>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</si>
  <si>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</si>
  <si>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</si>
  <si>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</si>
  <si>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</si>
  <si>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</si>
  <si>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</si>
  <si>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</si>
  <si>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</si>
  <si>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</si>
  <si>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</si>
  <si>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</si>
  <si>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</si>
  <si>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</si>
  <si>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</si>
  <si>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</si>
  <si>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</si>
  <si>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</si>
  <si>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</si>
  <si>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</si>
  <si>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</si>
  <si>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</si>
  <si>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</si>
  <si>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</si>
  <si>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</si>
  <si>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</si>
  <si>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</si>
  <si>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</si>
  <si>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</si>
  <si>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</si>
  <si>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</si>
  <si>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</si>
  <si>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</si>
  <si>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</si>
  <si>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</si>
  <si>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</si>
  <si>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</si>
  <si>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</si>
  <si>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</si>
  <si>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</si>
  <si>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</si>
  <si>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</si>
  <si>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</si>
  <si>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</si>
  <si>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</si>
  <si>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</si>
  <si>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</si>
  <si>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</si>
  <si>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</si>
  <si>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</si>
  <si>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</si>
  <si>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</si>
  <si>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</si>
  <si>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</si>
  <si>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</si>
  <si>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</si>
  <si>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</si>
  <si>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</si>
  <si>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</si>
  <si>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</si>
  <si>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</si>
  <si>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</si>
  <si>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</si>
  <si>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</si>
  <si>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</si>
  <si>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</si>
  <si>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</si>
  <si>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</si>
  <si>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</si>
  <si>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</si>
  <si>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</si>
  <si>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</si>
  <si>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</si>
  <si>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</si>
  <si>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</si>
  <si>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</si>
  <si>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</si>
  <si>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</si>
  <si>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</si>
  <si>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</si>
  <si>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</si>
  <si>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</si>
  <si>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</si>
  <si>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</si>
  <si>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</si>
  <si>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</si>
  <si>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</si>
  <si>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</si>
  <si>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</si>
  <si>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</si>
  <si>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</si>
  <si>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</si>
  <si>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</si>
  <si>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</si>
  <si>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</si>
  <si>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</si>
  <si>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</si>
  <si>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</si>
  <si>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</si>
  <si>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</si>
  <si>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</si>
  <si>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</si>
  <si>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</si>
  <si>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</si>
  <si>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</si>
  <si>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</si>
  <si>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</si>
  <si>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</si>
  <si>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</si>
  <si>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</si>
  <si>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</si>
  <si>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</si>
  <si>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</si>
  <si>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</si>
  <si>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</si>
  <si>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</si>
  <si>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</si>
  <si>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</si>
  <si>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</si>
  <si>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</si>
  <si>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</si>
  <si>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</si>
  <si>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</si>
  <si>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</si>
  <si>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</si>
  <si>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</si>
  <si>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</si>
  <si>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</si>
  <si>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</si>
  <si>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</si>
  <si>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</si>
  <si>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</si>
  <si>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</si>
  <si>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</si>
  <si>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</si>
  <si>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</si>
  <si>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</si>
  <si>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</si>
  <si>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</si>
  <si>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</si>
  <si>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</si>
  <si>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</si>
  <si>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</si>
  <si>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</si>
  <si>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</si>
  <si>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</si>
  <si>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</si>
  <si>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</si>
  <si>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</si>
  <si>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</si>
  <si>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</si>
  <si>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</si>
  <si>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</si>
  <si>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</si>
  <si>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</si>
  <si>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</si>
  <si>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</si>
  <si>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</si>
  <si>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</si>
  <si>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</si>
  <si>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</si>
  <si>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</si>
  <si>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</si>
  <si>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</si>
  <si>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</si>
  <si>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</si>
  <si>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</si>
  <si>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</si>
  <si>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</si>
  <si>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</si>
  <si>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</si>
  <si>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</si>
  <si>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</si>
  <si>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</si>
  <si>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</si>
  <si>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</si>
  <si>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</si>
  <si>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</si>
  <si>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</si>
  <si>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</si>
  <si>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</si>
  <si>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</si>
  <si>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</si>
  <si>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</si>
  <si>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</si>
  <si>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</si>
  <si>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</si>
  <si>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</si>
  <si>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</si>
  <si>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</si>
  <si>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</si>
  <si>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</si>
  <si>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</si>
  <si>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</si>
  <si>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</si>
  <si>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</si>
  <si>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</si>
  <si>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</si>
  <si>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</si>
  <si>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</si>
  <si>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</si>
  <si>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</si>
  <si>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</si>
  <si>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</si>
  <si>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</si>
  <si>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</si>
  <si>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</si>
  <si>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</si>
  <si>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</si>
  <si>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</si>
  <si>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</si>
  <si>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</si>
  <si>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</si>
  <si>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</si>
  <si>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</si>
  <si>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</si>
  <si>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</si>
  <si>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</si>
  <si>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</si>
  <si>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</si>
  <si>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</si>
  <si>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</si>
  <si>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</si>
  <si>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</si>
  <si>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</si>
  <si>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</si>
  <si>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</si>
  <si>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</si>
  <si>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</si>
  <si>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</si>
  <si>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</si>
  <si>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</si>
  <si>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</si>
  <si>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</si>
  <si>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</si>
  <si>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</si>
  <si>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</si>
  <si>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</si>
  <si>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</si>
  <si>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</si>
  <si>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</si>
  <si>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</si>
  <si>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</si>
  <si>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</si>
  <si>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</si>
  <si>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</si>
  <si>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</si>
  <si>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</si>
  <si>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</si>
  <si>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</si>
  <si>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</si>
  <si>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</si>
  <si>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</si>
  <si>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</si>
  <si>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</si>
  <si>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</si>
  <si>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</si>
  <si>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</si>
  <si>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</si>
  <si>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</si>
  <si>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</si>
  <si>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</si>
  <si>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</si>
  <si>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</si>
  <si>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</si>
  <si>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</si>
  <si>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</si>
  <si>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</si>
  <si>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</si>
  <si>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</si>
  <si>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</si>
  <si>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</si>
  <si>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</si>
  <si>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</si>
  <si>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</si>
  <si>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</si>
  <si>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</si>
  <si>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</si>
  <si>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</si>
  <si>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</si>
  <si>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</si>
  <si>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</si>
  <si>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</si>
  <si>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</si>
  <si>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</si>
  <si>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</si>
  <si>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</si>
  <si>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</si>
  <si>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</si>
  <si>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</si>
  <si>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</si>
  <si>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</si>
  <si>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</si>
  <si>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</si>
  <si>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</si>
  <si>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</si>
  <si>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</si>
  <si>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</si>
  <si>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</si>
  <si>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</si>
  <si>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</si>
  <si>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</si>
  <si>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</si>
  <si>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</si>
  <si>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</si>
  <si>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</si>
  <si>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</si>
  <si>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</si>
  <si>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</si>
  <si>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</si>
  <si>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</si>
  <si>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</si>
  <si>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</si>
  <si>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</si>
  <si>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</si>
  <si>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</si>
  <si>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</si>
  <si>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</si>
  <si>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</si>
  <si>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</si>
  <si>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</si>
  <si>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</si>
  <si>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</si>
  <si>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</si>
  <si>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</si>
  <si>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</si>
  <si>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</si>
  <si>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</si>
  <si>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</si>
  <si>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</si>
  <si>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</si>
  <si>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</si>
  <si>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</si>
  <si>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</si>
  <si>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</si>
  <si>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</si>
  <si>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</si>
  <si>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</si>
  <si>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</si>
  <si>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</si>
  <si>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</si>
  <si>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</si>
  <si>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</si>
  <si>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</si>
  <si>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</si>
  <si>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</si>
  <si>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</si>
  <si>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</si>
  <si>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</si>
  <si>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</si>
  <si>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</si>
  <si>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</si>
  <si>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</si>
  <si>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</si>
  <si>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</si>
  <si>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</si>
  <si>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</si>
  <si>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</si>
  <si>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</si>
  <si>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</si>
  <si>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</si>
  <si>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</si>
  <si>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</si>
  <si>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</si>
  <si>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</si>
  <si>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</si>
  <si>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</si>
  <si>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</si>
  <si>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</si>
  <si>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</si>
  <si>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</si>
  <si>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</si>
  <si>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</si>
  <si>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</si>
  <si>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</si>
  <si>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</si>
  <si>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</si>
  <si>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</si>
  <si>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</si>
  <si>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</si>
  <si>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</si>
  <si>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</si>
  <si>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</si>
  <si>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</si>
  <si>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</si>
  <si>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</si>
  <si>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</si>
  <si>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</si>
  <si>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</si>
  <si>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</si>
  <si>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</si>
  <si>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</si>
  <si>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</si>
  <si>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</si>
  <si>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</si>
  <si>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</si>
  <si>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</si>
  <si>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</si>
  <si>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</si>
  <si>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</si>
  <si>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</si>
  <si>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</si>
  <si>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</si>
  <si>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</si>
  <si>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</si>
  <si>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</si>
  <si>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</si>
  <si>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</si>
  <si>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</si>
  <si>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</si>
  <si>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</si>
  <si>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</si>
  <si>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</si>
  <si>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</si>
  <si>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</si>
  <si>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</si>
  <si>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</si>
  <si>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</si>
  <si>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</si>
  <si>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</si>
  <si>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</si>
  <si>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</si>
  <si>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</si>
  <si>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</si>
  <si>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</si>
  <si>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</si>
  <si>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</si>
  <si>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</si>
  <si>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</si>
  <si>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</si>
  <si>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</si>
  <si>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</si>
  <si>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</si>
  <si>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</si>
  <si>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</si>
  <si>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</si>
  <si>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</si>
  <si>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</si>
  <si>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</si>
  <si>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</si>
  <si>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</si>
  <si>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</si>
  <si>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</si>
  <si>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</si>
  <si>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</si>
  <si>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</si>
  <si>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</si>
  <si>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</si>
  <si>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</si>
  <si>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</si>
  <si>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</si>
  <si>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</si>
  <si>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</si>
  <si>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</si>
  <si>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</si>
  <si>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</si>
  <si>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</si>
  <si>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</si>
  <si>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</si>
  <si>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</si>
  <si>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</si>
  <si>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</si>
  <si>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</si>
  <si>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</si>
  <si>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</si>
  <si>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</si>
  <si>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</si>
  <si>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</si>
  <si>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</si>
  <si>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</si>
  <si>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</si>
  <si>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</si>
  <si>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</si>
  <si>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</si>
  <si>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</si>
  <si>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</si>
  <si>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</si>
  <si>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</si>
  <si>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</si>
  <si>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</si>
  <si>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</si>
  <si>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</si>
  <si>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</si>
  <si>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</si>
  <si>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</si>
  <si>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</si>
  <si>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</si>
  <si>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</si>
  <si>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</si>
  <si>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</si>
  <si>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</si>
  <si>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</si>
  <si>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</si>
  <si>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</si>
  <si>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</si>
  <si>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</si>
  <si>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</si>
  <si>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</si>
  <si>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</si>
  <si>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</si>
  <si>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</si>
  <si>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</si>
  <si>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</si>
  <si>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</si>
  <si>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</si>
  <si>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</si>
  <si>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</si>
  <si>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</si>
  <si>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</si>
  <si>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</si>
  <si>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</si>
  <si>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</si>
  <si>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</si>
  <si>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</si>
  <si>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</si>
  <si>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</si>
  <si>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</si>
  <si>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</si>
  <si>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</si>
  <si>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</si>
  <si>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</si>
  <si>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</si>
  <si>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</si>
  <si>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</si>
  <si>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</si>
  <si>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</si>
  <si>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</si>
  <si>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</si>
  <si>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</si>
  <si>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</si>
  <si>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</si>
  <si>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</si>
  <si>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</si>
  <si>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</si>
  <si>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</si>
  <si>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</si>
  <si>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</si>
  <si>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</si>
  <si>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</si>
  <si>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</si>
  <si>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</si>
  <si>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</si>
  <si>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</si>
  <si>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</si>
  <si>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</si>
  <si>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</si>
  <si>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</si>
  <si>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</si>
  <si>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</si>
  <si>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</si>
  <si>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</si>
  <si>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</si>
  <si>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</si>
  <si>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</si>
  <si>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</si>
  <si>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</si>
  <si>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</si>
  <si>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</si>
  <si>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</si>
  <si>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</si>
  <si>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</si>
  <si>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</si>
  <si>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</si>
  <si>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</si>
  <si>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</si>
  <si>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</si>
  <si>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</si>
  <si>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</si>
  <si>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</si>
  <si>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</si>
  <si>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</si>
  <si>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</si>
  <si>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</si>
  <si>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</si>
  <si>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</si>
  <si>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</si>
  <si>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</si>
  <si>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</si>
  <si>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</si>
  <si>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</si>
  <si>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</si>
  <si>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</si>
  <si>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</si>
  <si>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</si>
  <si>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</si>
  <si>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</si>
  <si>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</si>
  <si>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</si>
  <si>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</si>
  <si>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</si>
  <si>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</si>
  <si>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</si>
  <si>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</si>
  <si>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</si>
  <si>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</si>
  <si>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</si>
  <si>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</si>
  <si>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</si>
  <si>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</si>
  <si>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</si>
  <si>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</si>
  <si>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</si>
  <si>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</si>
  <si>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</si>
  <si>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</si>
  <si>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</si>
  <si>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</si>
  <si>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</si>
  <si>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</si>
  <si>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</si>
  <si>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</si>
  <si>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</si>
  <si>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</si>
  <si>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</si>
  <si>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</si>
  <si>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</si>
  <si>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</si>
  <si>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</si>
  <si>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</si>
  <si>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</si>
  <si>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</si>
  <si>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</si>
  <si>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</si>
  <si>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</si>
  <si>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</si>
  <si>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</si>
  <si>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</si>
  <si>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</si>
  <si>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</si>
  <si>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</si>
  <si>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</si>
  <si>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</si>
  <si>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</si>
  <si>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</si>
  <si>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</si>
  <si>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</si>
  <si>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</si>
  <si>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</si>
  <si>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</si>
  <si>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</si>
  <si>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</si>
  <si>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</si>
  <si>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</si>
  <si>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</si>
  <si>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</si>
  <si>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</si>
  <si>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</si>
  <si>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</si>
  <si>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</si>
  <si>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</si>
  <si>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</si>
  <si>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</si>
  <si>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</si>
  <si>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</si>
  <si>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</si>
  <si>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</si>
  <si>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</si>
  <si>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</si>
  <si>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</si>
  <si>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</si>
  <si>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</si>
  <si>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</si>
  <si>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</si>
  <si>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</si>
  <si>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</si>
  <si>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</si>
  <si>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</si>
  <si>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</si>
  <si>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</si>
  <si>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</si>
  <si>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</si>
  <si>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</si>
  <si>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</si>
  <si>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</si>
  <si>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</si>
  <si>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</si>
  <si>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</si>
  <si>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</si>
  <si>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</si>
  <si>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</si>
  <si>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</si>
  <si>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</si>
  <si>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</si>
  <si>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</si>
  <si>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</si>
  <si>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</si>
  <si>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</si>
  <si>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</si>
  <si>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</si>
  <si>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</si>
  <si>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</si>
  <si>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</si>
  <si>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</si>
  <si>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</si>
  <si>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</si>
  <si>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</si>
  <si>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</si>
  <si>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</si>
  <si>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</si>
  <si>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</si>
  <si>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</si>
  <si>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</si>
  <si>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</si>
  <si>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</si>
  <si>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</si>
  <si>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</si>
  <si>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</si>
  <si>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</si>
  <si>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</si>
  <si>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</si>
  <si>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</si>
  <si>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</si>
  <si>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</si>
  <si>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</si>
  <si>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</si>
  <si>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</si>
  <si>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</si>
  <si>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</si>
  <si>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</si>
  <si>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</si>
  <si>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</si>
  <si>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</si>
  <si>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</si>
  <si>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</si>
  <si>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</si>
  <si>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</si>
  <si>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</si>
  <si>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</si>
  <si>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</si>
  <si>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</si>
  <si>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</si>
  <si>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</si>
  <si>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</si>
  <si>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</si>
  <si>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</si>
  <si>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</si>
  <si>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</si>
  <si>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</si>
  <si>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</si>
  <si>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</si>
  <si>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</si>
  <si>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</si>
  <si>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</si>
  <si>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</si>
  <si>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</si>
  <si>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</si>
  <si>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</si>
  <si>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</si>
  <si>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</si>
  <si>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</si>
  <si>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</si>
  <si>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</si>
  <si>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</si>
  <si>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</si>
  <si>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</si>
  <si>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</si>
  <si>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</si>
  <si>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</si>
  <si>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</si>
  <si>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</si>
  <si>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</si>
  <si>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</si>
  <si>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</si>
  <si>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</si>
  <si>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</si>
  <si>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</si>
  <si>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</si>
  <si>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</si>
  <si>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</si>
  <si>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</si>
  <si>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</si>
  <si>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</si>
  <si>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</si>
  <si>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</si>
  <si>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</si>
  <si>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</si>
  <si>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</si>
  <si>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</si>
  <si>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</si>
  <si>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</si>
  <si>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</si>
  <si>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</si>
  <si>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</si>
  <si>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</si>
  <si>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</si>
  <si>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</si>
  <si>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</si>
  <si>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</si>
  <si>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</si>
  <si>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</si>
  <si>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</si>
  <si>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</si>
  <si>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</si>
  <si>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</si>
  <si>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</si>
  <si>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</si>
  <si>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</si>
  <si>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</si>
  <si>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</si>
  <si>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</si>
  <si>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</si>
  <si>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</si>
  <si>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</si>
  <si>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</si>
  <si>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</si>
  <si>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</si>
  <si>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</si>
  <si>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</si>
  <si>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</si>
  <si>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</si>
  <si>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</si>
  <si>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</si>
  <si>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</si>
  <si>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</si>
  <si>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</si>
  <si>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</si>
  <si>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</si>
  <si>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</si>
  <si>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</si>
  <si>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</si>
  <si>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</si>
  <si>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</si>
  <si>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</si>
  <si>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</si>
  <si>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</si>
  <si>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</si>
  <si>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</si>
  <si>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</si>
  <si>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</si>
  <si>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</si>
  <si>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</si>
  <si>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</si>
  <si>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</si>
  <si>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</si>
  <si>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</si>
  <si>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</si>
  <si>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</si>
  <si>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</si>
  <si>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</si>
  <si>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</si>
  <si>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</si>
  <si>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</si>
  <si>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</si>
  <si>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</si>
  <si>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</si>
  <si>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</si>
  <si>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</si>
  <si>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</si>
  <si>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</si>
  <si>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</si>
  <si>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</si>
  <si>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</si>
  <si>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</si>
  <si>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</si>
  <si>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</si>
  <si>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</si>
  <si>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</si>
  <si>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</si>
  <si>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</si>
  <si>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</si>
  <si>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</si>
  <si>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</si>
  <si>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</si>
  <si>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</si>
  <si>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</si>
  <si>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</si>
  <si>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</si>
  <si>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</si>
  <si>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</si>
  <si>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</si>
  <si>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</si>
  <si>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</si>
  <si>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</si>
  <si>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</si>
  <si>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</si>
  <si>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</si>
  <si>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</si>
  <si>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</si>
  <si>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</si>
  <si>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</si>
  <si>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</si>
  <si>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</si>
  <si>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</si>
  <si>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</si>
  <si>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</si>
  <si>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</si>
  <si>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</si>
  <si>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</si>
  <si>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</si>
  <si>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</si>
  <si>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</si>
  <si>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</si>
  <si>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</si>
  <si>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</si>
  <si>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</si>
  <si>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</si>
  <si>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</si>
  <si>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</si>
  <si>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</si>
  <si>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</si>
  <si>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</si>
  <si>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</si>
  <si>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</si>
  <si>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</si>
  <si>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</si>
  <si>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</si>
  <si>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</si>
  <si>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</si>
  <si>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</si>
  <si>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</si>
  <si>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</si>
  <si>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</si>
  <si>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</si>
  <si>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</si>
  <si>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</si>
  <si>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</si>
  <si>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</si>
  <si>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</si>
  <si>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</si>
  <si>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</si>
  <si>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</si>
  <si>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</si>
  <si>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</si>
  <si>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</si>
  <si>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</si>
  <si>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</si>
  <si>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</si>
  <si>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</si>
  <si>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</si>
  <si>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</si>
  <si>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</si>
  <si>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</si>
  <si>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</si>
  <si>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</si>
  <si>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</si>
  <si>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</si>
  <si>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</si>
  <si>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</si>
  <si>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</si>
  <si>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</si>
  <si>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</si>
  <si>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</si>
  <si>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</si>
  <si>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</si>
  <si>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</si>
  <si>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</si>
  <si>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</si>
  <si>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</si>
  <si>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</si>
  <si>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</si>
  <si>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</si>
  <si>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</si>
  <si>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</si>
  <si>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</si>
  <si>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</si>
  <si>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</si>
  <si>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</si>
  <si>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</si>
  <si>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</si>
  <si>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</si>
  <si>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</si>
  <si>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</si>
  <si>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</si>
  <si>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</si>
  <si>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</si>
  <si>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</si>
  <si>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</si>
  <si>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</si>
  <si>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</si>
  <si>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</si>
  <si>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</si>
  <si>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</si>
  <si>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</si>
  <si>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</si>
  <si>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</si>
  <si>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</si>
  <si>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</si>
  <si>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</si>
  <si>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</si>
  <si>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</si>
  <si>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</si>
  <si>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</si>
  <si>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</si>
  <si>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</si>
  <si>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</si>
  <si>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</si>
  <si>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</si>
  <si>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</si>
  <si>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</si>
  <si>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</si>
  <si>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</si>
  <si>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</si>
  <si>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</si>
  <si>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</si>
  <si>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</si>
  <si>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</si>
  <si>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</si>
  <si>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</si>
  <si>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</si>
  <si>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</si>
  <si>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</si>
  <si>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</si>
  <si>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</si>
  <si>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</si>
  <si>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</si>
  <si>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</si>
  <si>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</si>
  <si>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</si>
  <si>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</si>
  <si>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</si>
  <si>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</si>
  <si>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</si>
  <si>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</si>
  <si>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</si>
  <si>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</si>
  <si>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</si>
  <si>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</si>
  <si>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</si>
  <si>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</si>
  <si>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</si>
  <si>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</si>
  <si>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</si>
  <si>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</si>
  <si>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</si>
  <si>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</si>
  <si>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</si>
  <si>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</si>
  <si>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</si>
  <si>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</si>
  <si>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</si>
  <si>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</si>
  <si>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</si>
  <si>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</si>
  <si>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</si>
  <si>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</si>
  <si>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</si>
  <si>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</si>
  <si>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</si>
  <si>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</si>
  <si>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</si>
  <si>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</si>
  <si>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</si>
  <si>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</si>
  <si>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</si>
  <si>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</si>
  <si>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</si>
  <si>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</si>
  <si>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</si>
  <si>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</si>
  <si>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</si>
  <si>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</si>
  <si>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</si>
  <si>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</si>
  <si>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</si>
  <si>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</si>
  <si>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</si>
  <si>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</si>
  <si>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</si>
  <si>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</si>
  <si>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</si>
  <si>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</si>
  <si>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</si>
  <si>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</si>
  <si>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</si>
  <si>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</si>
  <si>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</si>
  <si>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</si>
  <si>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</si>
  <si>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</si>
  <si>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</si>
  <si>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</si>
  <si>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</si>
  <si>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</si>
  <si>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</si>
  <si>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</si>
  <si>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</si>
  <si>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</si>
  <si>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</si>
  <si>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</si>
  <si>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</si>
  <si>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</si>
  <si>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</si>
  <si>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</si>
  <si>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</si>
  <si>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</si>
  <si>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</si>
  <si>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</si>
  <si>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</si>
  <si>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</si>
  <si>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</si>
  <si>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</si>
  <si>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</si>
  <si>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</si>
  <si>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</si>
  <si>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</si>
  <si>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</si>
  <si>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</si>
  <si>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</si>
  <si>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</si>
  <si>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</si>
  <si>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</si>
  <si>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</si>
  <si>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</si>
  <si>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</si>
  <si>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</si>
  <si>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</si>
  <si>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</si>
  <si>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</si>
  <si>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</si>
  <si>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</si>
  <si>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</si>
  <si>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</si>
  <si>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</si>
  <si>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</si>
  <si>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</si>
  <si>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</si>
  <si>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</si>
  <si>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</si>
  <si>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</si>
  <si>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</si>
  <si>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</si>
  <si>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</si>
  <si>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</si>
  <si>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</si>
  <si>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</si>
  <si>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</si>
  <si>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</si>
  <si>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</si>
  <si>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</si>
  <si>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</si>
  <si>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</si>
  <si>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</si>
  <si>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</si>
  <si>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</si>
  <si>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</si>
  <si>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</si>
  <si>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</si>
  <si>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</si>
  <si>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</si>
  <si>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</si>
  <si>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</si>
  <si>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</si>
  <si>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</si>
  <si>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</si>
  <si>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</si>
  <si>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</si>
  <si>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</si>
  <si>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</si>
  <si>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</si>
  <si>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</si>
  <si>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</si>
  <si>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</si>
  <si>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</si>
  <si>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</si>
  <si>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</si>
  <si>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</si>
  <si>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</si>
  <si>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</si>
  <si>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</si>
  <si>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</si>
  <si>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</si>
  <si>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</si>
  <si>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</si>
  <si>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</si>
  <si>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</si>
  <si>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</si>
  <si>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</si>
  <si>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</si>
  <si>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</si>
  <si>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</si>
  <si>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</si>
  <si>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</si>
  <si>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</si>
  <si>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</si>
  <si>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</si>
  <si>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</si>
  <si>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</si>
  <si>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</si>
  <si>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</si>
  <si>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</si>
  <si>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</si>
  <si>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</si>
  <si>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</si>
  <si>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</si>
  <si>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</si>
  <si>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</si>
  <si>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</si>
  <si>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</si>
  <si>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</si>
  <si>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</si>
  <si>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</si>
  <si>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</si>
  <si>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</si>
  <si>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</si>
  <si>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</si>
  <si>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</si>
  <si>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</si>
  <si>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</si>
  <si>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</si>
  <si>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</si>
  <si>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</si>
  <si>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</si>
  <si>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</si>
  <si>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</si>
  <si>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</si>
  <si>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</si>
  <si>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</si>
  <si>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</si>
  <si>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</si>
  <si>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</si>
  <si>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</si>
  <si>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</si>
  <si>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</si>
  <si>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</si>
  <si>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</si>
  <si>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</si>
  <si>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</si>
  <si>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</si>
  <si>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</si>
  <si>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</si>
  <si>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</si>
  <si>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</si>
  <si>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</si>
  <si>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</si>
  <si>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</si>
  <si>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</si>
  <si>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</si>
  <si>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</si>
  <si>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</si>
  <si>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</si>
  <si>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</si>
  <si>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</si>
  <si>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</si>
  <si>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</si>
  <si>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</si>
  <si>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</si>
  <si>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</si>
  <si>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</si>
  <si>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</si>
  <si>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</si>
  <si>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</si>
  <si>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</si>
  <si>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</si>
  <si>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</si>
  <si>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</si>
  <si>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</si>
  <si>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</si>
  <si>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</si>
  <si>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</si>
  <si>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</si>
  <si>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</si>
  <si>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</si>
  <si>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</si>
  <si>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</si>
  <si>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</si>
  <si>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</si>
  <si>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</si>
  <si>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</si>
  <si>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</si>
  <si>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</si>
  <si>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</si>
  <si>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</si>
  <si>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</si>
  <si>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</si>
  <si>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</si>
  <si>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</si>
  <si>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</si>
  <si>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</si>
  <si>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</si>
  <si>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</si>
  <si>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</si>
  <si>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</si>
  <si>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</si>
  <si>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</si>
  <si>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</si>
  <si>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</si>
  <si>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</si>
  <si>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</si>
  <si>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</si>
  <si>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</si>
  <si>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</si>
  <si>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</si>
  <si>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</si>
  <si>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</si>
  <si>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</si>
  <si>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</si>
  <si>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</si>
  <si>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</si>
  <si>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</si>
  <si>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</si>
  <si>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</si>
  <si>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</si>
  <si>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</si>
  <si>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</si>
  <si>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</si>
  <si>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</si>
  <si>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</si>
  <si>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</si>
  <si>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</si>
  <si>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</si>
  <si>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</si>
  <si>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</si>
  <si>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</si>
  <si>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</si>
  <si>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</si>
  <si>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</si>
  <si>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</si>
  <si>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</si>
  <si>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</si>
  <si>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</si>
  <si>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</si>
  <si>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</si>
  <si>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</si>
  <si>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</si>
  <si>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</si>
  <si>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</si>
  <si>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</si>
  <si>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</si>
  <si>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</si>
  <si>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</si>
  <si>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</si>
  <si>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</si>
  <si>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</si>
  <si>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</si>
  <si>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</si>
  <si>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</si>
  <si>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</si>
  <si>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</si>
  <si>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</si>
  <si>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</si>
  <si>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</si>
  <si>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</si>
  <si>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</si>
  <si>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</si>
  <si>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</si>
  <si>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</si>
  <si>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</si>
  <si>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</si>
  <si>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</si>
  <si>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</si>
  <si>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</si>
  <si>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</si>
  <si>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</si>
  <si>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</si>
  <si>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</si>
  <si>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</si>
  <si>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</si>
  <si>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</si>
  <si>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</si>
  <si>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</si>
  <si>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</si>
  <si>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</si>
  <si>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</si>
  <si>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</si>
  <si>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</si>
  <si>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</si>
  <si>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</si>
  <si>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</si>
  <si>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</si>
  <si>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</si>
  <si>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</si>
  <si>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</si>
  <si>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</si>
  <si>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</si>
  <si>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</si>
  <si>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</si>
  <si>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</si>
  <si>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</si>
  <si>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</si>
  <si>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</si>
  <si>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</si>
  <si>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</si>
  <si>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</si>
  <si>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</si>
  <si>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</si>
  <si>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</si>
  <si>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</si>
  <si>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</si>
  <si>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</si>
  <si>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</si>
  <si>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</si>
  <si>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</si>
  <si>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</si>
  <si>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</si>
  <si>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</si>
  <si>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</si>
  <si>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</si>
  <si>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</si>
  <si>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</si>
  <si>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</si>
  <si>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</si>
  <si>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</si>
  <si>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</si>
  <si>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</si>
  <si>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</si>
  <si>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</si>
  <si>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</si>
  <si>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</si>
  <si>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</si>
  <si>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</si>
  <si>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</si>
  <si>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</si>
  <si>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</si>
  <si>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</si>
  <si>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</si>
  <si>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</si>
  <si>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</si>
  <si>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</si>
  <si>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</si>
  <si>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</si>
  <si>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</si>
  <si>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</si>
  <si>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</si>
  <si>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</si>
  <si>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</si>
  <si>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</si>
  <si>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</si>
  <si>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</si>
  <si>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</si>
  <si>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</si>
  <si>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</si>
  <si>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</si>
  <si>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</si>
  <si>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</si>
  <si>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</si>
  <si>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</si>
  <si>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</si>
  <si>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</si>
  <si>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</si>
  <si>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</si>
  <si>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</si>
  <si>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</si>
  <si>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</si>
  <si>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</si>
  <si>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</si>
  <si>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</si>
  <si>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</si>
  <si>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</si>
  <si>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</si>
  <si>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</si>
  <si>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</si>
  <si>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</si>
  <si>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</si>
  <si>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</si>
  <si>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</si>
  <si>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</si>
  <si>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</si>
  <si>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</si>
  <si>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</si>
  <si>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</si>
  <si>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</si>
  <si>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</si>
  <si>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</si>
  <si>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</si>
  <si>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</si>
  <si>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</si>
  <si>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</si>
  <si>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</si>
  <si>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</si>
  <si>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</si>
  <si>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</si>
  <si>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</si>
  <si>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</si>
  <si>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</si>
  <si>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</si>
  <si>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</si>
  <si>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</si>
  <si>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</si>
  <si>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</si>
  <si>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</si>
  <si>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</si>
  <si>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</si>
  <si>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</si>
  <si>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</si>
  <si>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</si>
  <si>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</si>
  <si>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</si>
  <si>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</si>
  <si>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</si>
  <si>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</si>
  <si>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</si>
  <si>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</si>
  <si>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</si>
  <si>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</si>
  <si>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</si>
  <si>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</si>
  <si>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</si>
  <si>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</si>
  <si>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</si>
  <si>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</si>
  <si>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</si>
  <si>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</si>
  <si>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</si>
  <si>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</si>
  <si>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</si>
  <si>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</si>
  <si>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</si>
  <si>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</si>
  <si>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</si>
  <si>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</si>
  <si>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</si>
  <si>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</si>
  <si>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</si>
  <si>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</si>
  <si>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</si>
  <si>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</si>
  <si>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</si>
  <si>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</si>
  <si>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</si>
  <si>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</si>
  <si>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</si>
  <si>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</si>
  <si>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</si>
  <si>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</si>
  <si>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</si>
  <si>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</si>
  <si>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</si>
  <si>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</si>
  <si>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</si>
  <si>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</si>
  <si>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</si>
  <si>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</si>
  <si>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</si>
  <si>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</si>
  <si>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</si>
  <si>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</si>
  <si>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</si>
  <si>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</si>
  <si>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</si>
  <si>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</si>
  <si>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</si>
  <si>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</si>
  <si>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</si>
  <si>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</si>
  <si>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</si>
  <si>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</si>
  <si>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</si>
  <si>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</si>
  <si>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</si>
  <si>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</si>
  <si>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</si>
  <si>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</si>
  <si>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</si>
  <si>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</si>
  <si>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</si>
  <si>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</si>
  <si>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</si>
  <si>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</si>
  <si>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</si>
  <si>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</si>
  <si>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</si>
  <si>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</si>
  <si>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</si>
  <si>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</si>
  <si>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</si>
  <si>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</si>
  <si>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</si>
  <si>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</si>
  <si>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</si>
  <si>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</si>
  <si>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</si>
  <si>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</si>
  <si>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</si>
  <si>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</si>
  <si>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</si>
  <si>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</si>
  <si>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</si>
  <si>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</si>
  <si>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</si>
  <si>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</si>
  <si>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</si>
  <si>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</si>
  <si>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</si>
  <si>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</si>
  <si>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</si>
  <si>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</si>
  <si>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</si>
  <si>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</si>
  <si>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</si>
  <si>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</si>
  <si>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</si>
  <si>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</si>
  <si>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</si>
  <si>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</si>
  <si>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</si>
  <si>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</si>
  <si>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</si>
  <si>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</si>
  <si>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</si>
  <si>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</si>
  <si>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</si>
  <si>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</si>
  <si>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</si>
  <si>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</si>
  <si>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</si>
  <si>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</si>
  <si>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</si>
  <si>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</si>
  <si>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</si>
  <si>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</si>
  <si>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</si>
  <si>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</si>
  <si>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</si>
  <si>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</si>
  <si>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</si>
  <si>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</si>
  <si>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</si>
  <si>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</si>
  <si>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</si>
  <si>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</si>
  <si>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</si>
  <si>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</si>
  <si>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</si>
  <si>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</si>
  <si>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</si>
  <si>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</si>
  <si>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</si>
  <si>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</si>
  <si>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</si>
  <si>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</si>
  <si>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</si>
  <si>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</si>
  <si>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</si>
  <si>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</si>
  <si>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</si>
  <si>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</si>
  <si>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</si>
  <si>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</si>
  <si>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</si>
  <si>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</si>
  <si>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</si>
  <si>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</si>
  <si>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</si>
  <si>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</si>
  <si>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</si>
  <si>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</si>
  <si>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</si>
  <si>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</si>
  <si>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</si>
  <si>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</si>
  <si>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</si>
  <si>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</si>
  <si>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</si>
  <si>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</si>
  <si>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</si>
  <si>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</si>
  <si>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</si>
  <si>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</si>
  <si>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</si>
  <si>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</si>
  <si>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</si>
  <si>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</si>
  <si>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</si>
  <si>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</si>
  <si>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</si>
  <si>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</si>
  <si>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</si>
  <si>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</si>
  <si>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</si>
  <si>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</si>
  <si>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</si>
  <si>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</si>
  <si>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</si>
  <si>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</si>
  <si>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</si>
  <si>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</si>
  <si>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</si>
  <si>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</si>
  <si>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</si>
  <si>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</si>
  <si>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</si>
  <si>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</si>
  <si>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</si>
  <si>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</si>
  <si>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</si>
  <si>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</si>
  <si>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</si>
  <si>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</si>
  <si>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</si>
  <si>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</si>
  <si>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</si>
  <si>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</si>
  <si>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</si>
  <si>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</si>
  <si>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</si>
  <si>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</si>
  <si>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</si>
  <si>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</si>
  <si>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</si>
  <si>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</si>
  <si>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</si>
  <si>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</si>
  <si>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music/rock</t>
  </si>
  <si>
    <t>music/indie rock</t>
  </si>
  <si>
    <t>music/electronic music</t>
  </si>
  <si>
    <t>games/video games</t>
  </si>
  <si>
    <t>food/food trucks</t>
  </si>
  <si>
    <t>technology/hardware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</si>
  <si>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</si>
  <si>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</si>
  <si>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</si>
  <si>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</si>
  <si>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</si>
  <si>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</si>
  <si>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</si>
  <si>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</si>
  <si>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</si>
  <si>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</si>
  <si>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</si>
  <si>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</si>
  <si>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</si>
  <si>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</si>
  <si>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</si>
  <si>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</si>
  <si>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</si>
  <si>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</si>
  <si>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</si>
  <si>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</si>
  <si>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</si>
  <si>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</si>
  <si>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</si>
  <si>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</si>
  <si>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</si>
  <si>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</si>
  <si>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</si>
  <si>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</si>
  <si>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</si>
  <si>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</si>
  <si>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</si>
  <si>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</si>
  <si>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</si>
  <si>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</si>
  <si>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</si>
  <si>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</si>
  <si>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</si>
  <si>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</si>
  <si>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</si>
  <si>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</si>
  <si>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</si>
  <si>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</si>
  <si>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</si>
  <si>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</si>
  <si>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</si>
  <si>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</si>
  <si>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</si>
  <si>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</si>
  <si>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</si>
  <si>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</si>
  <si>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</si>
  <si>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</si>
  <si>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</si>
  <si>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</si>
  <si>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</si>
  <si>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</si>
  <si>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</si>
  <si>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</si>
  <si>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</si>
  <si>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</si>
  <si>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</si>
  <si>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</si>
  <si>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 Sub-Category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</si>
  <si>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</si>
  <si>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</si>
  <si>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</si>
  <si>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</si>
  <si>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</si>
  <si>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</si>
  <si>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</si>
  <si>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(blank)</t>
  </si>
  <si>
    <t>&lt;2009-05-16</t>
  </si>
  <si>
    <t>2009</t>
  </si>
  <si>
    <t>May</t>
  </si>
  <si>
    <t>Nov</t>
  </si>
  <si>
    <t>2010</t>
  </si>
  <si>
    <t>Jan</t>
  </si>
  <si>
    <t>Feb</t>
  </si>
  <si>
    <t>Mar</t>
  </si>
  <si>
    <t>Jun</t>
  </si>
  <si>
    <t>Jul</t>
  </si>
  <si>
    <t>Sep</t>
  </si>
  <si>
    <t>Oct</t>
  </si>
  <si>
    <t>Dec</t>
  </si>
  <si>
    <t>2011</t>
  </si>
  <si>
    <t>Apr</t>
  </si>
  <si>
    <t>Aug</t>
  </si>
  <si>
    <t>2012</t>
  </si>
  <si>
    <t>2013</t>
  </si>
  <si>
    <t>2014</t>
  </si>
  <si>
    <t>2015</t>
  </si>
  <si>
    <t>2016</t>
  </si>
  <si>
    <t>2017</t>
  </si>
  <si>
    <t>Years</t>
  </si>
  <si>
    <t>20th centuryâ€™s most notorious literary characters, out of step with the times, find comradery as roommates in modern day Los Angeles.</t>
  </si>
  <si>
    <t>2017 TAPR DCC Video on HamRadioNow</t>
  </si>
  <si>
    <t>3011 | Sci-fi Series</t>
  </si>
  <si>
    <t>4 best friends balance their work, personal and private lives while finding time for their imaginary friends (who are 3 puppets).</t>
  </si>
  <si>
    <t>Rolling out Vegan Mashup's Season 3</t>
  </si>
  <si>
    <t>The untold story of Captain Robert April and the first launching of the starship U.S.S. Enterprise,  NCC-1702</t>
  </si>
  <si>
    <t>8 Sins</t>
  </si>
  <si>
    <t>38 U.S. Navy Sailors Murdered, an American story</t>
  </si>
  <si>
    <t>African Hollywood production, from the people who brought you Spiderman 1&amp;2, Star Trek 1&amp;2, Mission Impossible 3&amp;4 and Star Wars Ep8</t>
  </si>
  <si>
    <t>"Human society fascinates me &amp; awes me &amp; fills me with grief &amp; joy; I just can't find my place to plug into it." - C. Converse, 8/10/75</t>
  </si>
  <si>
    <t>31 day tour to release a compilation CD with 16 original songs about hometowns.  Webisodes and documentary to follow.</t>
  </si>
  <si>
    <t>44 and 80</t>
  </si>
  <si>
    <t>11 tracks have been professionally recorded by CGI supergroup, The Fat Rich Bastards. Funding required for 10 animated music videos.</t>
  </si>
  <si>
    <t>Machinima film project : Open 24/8</t>
  </si>
  <si>
    <t>Misri Bunch: Names of Allah series 3</t>
  </si>
  <si>
    <t>World War 5</t>
  </si>
  <si>
    <t>SYLVIA is a modern romantic comedy about a marriage and a talking dog. Directed by Jeanna Michaels. January 12 through January 29, 2018</t>
  </si>
  <si>
    <t>21st centuryâ€™s most notorious literary characters, out of step with the times, find comradery as roommates in modern day Los Angeles.</t>
  </si>
  <si>
    <t>2018 TAPR DCC Video on HamRadioNow</t>
  </si>
  <si>
    <t>3012 | Sci-fi Series</t>
  </si>
  <si>
    <t>5 best friends balance their work, personal and private lives while finding time for their imaginary friends (who are 3 puppets).</t>
  </si>
  <si>
    <t>Rolling out Vegan Mashup's Season 4</t>
  </si>
  <si>
    <t>The untold story of Captain Robert April and the first launching of the starship U.S.S. Enterprise,  NCC-1703</t>
  </si>
  <si>
    <t>9 Sins</t>
  </si>
  <si>
    <t>39 U.S. Navy Sailors Murdered, an American story</t>
  </si>
  <si>
    <t>African Hollywood production, from the people who brought you Spiderman 1&amp;2, Star Trek 1&amp;2, Mission Impossible 3&amp;4 and Star Wars Ep9</t>
  </si>
  <si>
    <t>"Human society fascinates me &amp; awes me &amp; fills me with grief &amp; joy; I just can't find my place to plug into it." - C. Converse, 8/10/76</t>
  </si>
  <si>
    <t>32 day tour to release a compilation CD with 16 original songs about hometowns.  Webisodes and documentary to follow.</t>
  </si>
  <si>
    <t>45 and 80</t>
  </si>
  <si>
    <t>12 tracks have been professionally recorded by CGI supergroup, The Fat Rich Bastards. Funding required for 10 animated music videos.</t>
  </si>
  <si>
    <t>Machinima film project : Open 24/9</t>
  </si>
  <si>
    <t>Misri Bunch: Names of Allah series 4</t>
  </si>
  <si>
    <t>World War 6</t>
  </si>
  <si>
    <t>SYLVIA is a modern romantic comedy about a marriage and a talking dog. Directed by Jeanna Michaels. January 12 through January 29, 2019</t>
  </si>
  <si>
    <t>22nd centuryâ€™s most notorious literary characters, out of step with the times, find comradery as roommates in modern day Los Angeles.</t>
  </si>
  <si>
    <t>2019 TAPR DCC Video on HamRadioNow</t>
  </si>
  <si>
    <t>3013 | Sci-fi Series</t>
  </si>
  <si>
    <t>6 best friends balance their work, personal and private lives while finding time for their imaginary friends (who are 3 puppets).</t>
  </si>
  <si>
    <t>Rolling out Vegan Mashup's Season 5</t>
  </si>
  <si>
    <t>The untold story of Captain Robert April and the first launching of the starship U.S.S. Enterprise,  NCC-1704</t>
  </si>
  <si>
    <t>10 Sins</t>
  </si>
  <si>
    <t>40 U.S. Navy Sailors Murdered, an American story</t>
  </si>
  <si>
    <t>African Hollywood production, from the people who brought you Spiderman 1&amp;2, Star Trek 1&amp;2, Mission Impossible 3&amp;4 and Star Wars Ep10</t>
  </si>
  <si>
    <t>"Human society fascinates me &amp; awes me &amp; fills me with grief &amp; joy; I just can't find my place to plug into it." - C. Converse, 8/10/77</t>
  </si>
  <si>
    <t>33 day tour to release a compilation CD with 16 original songs about hometowns.  Webisodes and documentary to follow.</t>
  </si>
  <si>
    <t>46 and 80</t>
  </si>
  <si>
    <t>13 tracks have been professionally recorded by CGI supergroup, The Fat Rich Bastards. Funding required for 10 animated music videos.</t>
  </si>
  <si>
    <t>Machinima film project : Open 24/10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</si>
  <si>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</si>
  <si>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</si>
  <si>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</si>
  <si>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</si>
  <si>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</si>
  <si>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</si>
  <si>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Percentgae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</si>
  <si>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</si>
  <si>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</si>
  <si>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</si>
  <si>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</si>
  <si>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</si>
  <si>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</si>
  <si>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</si>
  <si>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</si>
  <si>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</si>
  <si>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49999</t>
  </si>
  <si>
    <t>Grater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</si>
</sst>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0" fontId="0" fillId="0" borderId="0" xfId="0" applyAlignment="1">
      <alignment horizontal="left" indent="1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/>
    </xf>
    <xf numFmtId="9" fontId="0" fillId="0" borderId="1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1"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C6-4D80-9223-7A5353EF49E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C6-4D80-9223-7A5353EF49E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C6-4D80-9223-7A5353EF49E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C6-4D80-9223-7A5353EF4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9399103"/>
        <c:axId val="853905743"/>
      </c:barChart>
      <c:catAx>
        <c:axId val="85939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905743"/>
        <c:crosses val="autoZero"/>
        <c:auto val="1"/>
        <c:lblAlgn val="ctr"/>
        <c:lblOffset val="100"/>
        <c:noMultiLvlLbl val="0"/>
      </c:catAx>
      <c:valAx>
        <c:axId val="85390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9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31-458C-B834-9A791BF32779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31-458C-B834-9A791BF3277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31-458C-B834-9A791BF3277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31-458C-B834-9A791BF32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687247"/>
        <c:axId val="936525151"/>
      </c:barChart>
      <c:catAx>
        <c:axId val="85268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25151"/>
        <c:crosses val="autoZero"/>
        <c:auto val="1"/>
        <c:lblAlgn val="ctr"/>
        <c:lblOffset val="100"/>
        <c:noMultiLvlLbl val="0"/>
      </c:catAx>
      <c:valAx>
        <c:axId val="93652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68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Sheet5!$B$6:$B$19</c:f>
              <c:numCache>
                <c:formatCode>General</c:formatCode>
                <c:ptCount val="13"/>
                <c:pt idx="1">
                  <c:v>16</c:v>
                </c:pt>
                <c:pt idx="2">
                  <c:v>53</c:v>
                </c:pt>
                <c:pt idx="3">
                  <c:v>15</c:v>
                </c:pt>
                <c:pt idx="4">
                  <c:v>14</c:v>
                </c:pt>
                <c:pt idx="5">
                  <c:v>13</c:v>
                </c:pt>
                <c:pt idx="6">
                  <c:v>30</c:v>
                </c:pt>
                <c:pt idx="7">
                  <c:v>42</c:v>
                </c:pt>
                <c:pt idx="8">
                  <c:v>16</c:v>
                </c:pt>
                <c:pt idx="9">
                  <c:v>19</c:v>
                </c:pt>
                <c:pt idx="10">
                  <c:v>45</c:v>
                </c:pt>
                <c:pt idx="11">
                  <c:v>19</c:v>
                </c:pt>
                <c:pt idx="1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D-4B7C-A575-CAB8EF1D9B39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Sheet5!$C$6:$C$19</c:f>
              <c:numCache>
                <c:formatCode>General</c:formatCode>
                <c:ptCount val="13"/>
                <c:pt idx="0">
                  <c:v>198</c:v>
                </c:pt>
                <c:pt idx="1">
                  <c:v>113</c:v>
                </c:pt>
                <c:pt idx="2">
                  <c:v>114</c:v>
                </c:pt>
                <c:pt idx="3">
                  <c:v>59</c:v>
                </c:pt>
                <c:pt idx="4">
                  <c:v>95</c:v>
                </c:pt>
                <c:pt idx="5">
                  <c:v>87</c:v>
                </c:pt>
                <c:pt idx="6">
                  <c:v>168</c:v>
                </c:pt>
                <c:pt idx="7">
                  <c:v>88</c:v>
                </c:pt>
                <c:pt idx="8">
                  <c:v>83</c:v>
                </c:pt>
                <c:pt idx="9">
                  <c:v>66</c:v>
                </c:pt>
                <c:pt idx="10">
                  <c:v>158</c:v>
                </c:pt>
                <c:pt idx="11">
                  <c:v>53</c:v>
                </c:pt>
                <c:pt idx="12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AD-4B7C-A575-CAB8EF1D9B39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Sheet5!$D$6:$D$19</c:f>
              <c:numCache>
                <c:formatCode>General</c:formatCode>
                <c:ptCount val="13"/>
                <c:pt idx="1">
                  <c:v>2</c:v>
                </c:pt>
                <c:pt idx="2">
                  <c:v>10</c:v>
                </c:pt>
                <c:pt idx="3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AD-4B7C-A575-CAB8EF1D9B39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Sheet5!$E$6:$E$19</c:f>
              <c:numCache>
                <c:formatCode>General</c:formatCode>
                <c:ptCount val="13"/>
                <c:pt idx="0">
                  <c:v>30</c:v>
                </c:pt>
                <c:pt idx="1">
                  <c:v>227</c:v>
                </c:pt>
                <c:pt idx="2">
                  <c:v>183</c:v>
                </c:pt>
                <c:pt idx="3">
                  <c:v>196</c:v>
                </c:pt>
                <c:pt idx="4">
                  <c:v>139</c:v>
                </c:pt>
                <c:pt idx="5">
                  <c:v>298</c:v>
                </c:pt>
                <c:pt idx="6">
                  <c:v>198</c:v>
                </c:pt>
                <c:pt idx="7">
                  <c:v>256</c:v>
                </c:pt>
                <c:pt idx="8">
                  <c:v>161</c:v>
                </c:pt>
                <c:pt idx="9">
                  <c:v>243</c:v>
                </c:pt>
                <c:pt idx="10">
                  <c:v>156</c:v>
                </c:pt>
                <c:pt idx="11">
                  <c:v>216</c:v>
                </c:pt>
                <c:pt idx="12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AD-4B7C-A575-CAB8EF1D9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2669439"/>
        <c:axId val="787334575"/>
      </c:lineChart>
      <c:catAx>
        <c:axId val="101266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334575"/>
        <c:crosses val="autoZero"/>
        <c:auto val="1"/>
        <c:lblAlgn val="ctr"/>
        <c:lblOffset val="100"/>
        <c:noMultiLvlLbl val="0"/>
      </c:catAx>
      <c:valAx>
        <c:axId val="7873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66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Bonus!$A$12:$A$21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49999</c:v>
                </c:pt>
                <c:pt idx="9">
                  <c:v>Grater than 50000</c:v>
                </c:pt>
              </c:strCache>
            </c:strRef>
          </c:cat>
          <c:val>
            <c:numRef>
              <c:f>Bonus!$F$12:$F$21</c:f>
              <c:numCache>
                <c:formatCode>0%</c:formatCode>
                <c:ptCount val="10"/>
                <c:pt idx="0">
                  <c:v>0.63378016085790889</c:v>
                </c:pt>
                <c:pt idx="1">
                  <c:v>0.70797546012269941</c:v>
                </c:pt>
                <c:pt idx="2">
                  <c:v>0.58606557377049184</c:v>
                </c:pt>
                <c:pt idx="3">
                  <c:v>0.54761904761904767</c:v>
                </c:pt>
                <c:pt idx="4">
                  <c:v>0.56756756756756754</c:v>
                </c:pt>
                <c:pt idx="5">
                  <c:v>0.59090909090909094</c:v>
                </c:pt>
                <c:pt idx="6">
                  <c:v>0.35714285714285715</c:v>
                </c:pt>
                <c:pt idx="7">
                  <c:v>0.5</c:v>
                </c:pt>
                <c:pt idx="8">
                  <c:v>0.36363636363636365</c:v>
                </c:pt>
                <c:pt idx="9">
                  <c:v>0.15168539325842698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C-4028-8B49-9A2554814515}"/>
            </c:ext>
          </c:extLst>
        </c:ser>
        <c:ser>
          <c:idx val="1"/>
          <c:order val="1"/>
          <c:tx>
            <c:strRef>
              <c:f>Bonus!$G$11</c:f>
              <c:strCache>
                <c:ptCount val="1"/>
                <c:pt idx="0">
                  <c:v>Percentgae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Bonus!$A$12:$A$21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49999</c:v>
                </c:pt>
                <c:pt idx="9">
                  <c:v>Grater than 50000</c:v>
                </c:pt>
              </c:strCache>
            </c:strRef>
          </c:cat>
          <c:val>
            <c:numRef>
              <c:f>Bonus!$G$12:$G$21</c:f>
              <c:numCache>
                <c:formatCode>0%</c:formatCode>
                <c:ptCount val="10"/>
                <c:pt idx="0">
                  <c:v>0.29705093833780161</c:v>
                </c:pt>
                <c:pt idx="1">
                  <c:v>0.2625766871165644</c:v>
                </c:pt>
                <c:pt idx="2">
                  <c:v>0.34836065573770492</c:v>
                </c:pt>
                <c:pt idx="3">
                  <c:v>0.45238095238095238</c:v>
                </c:pt>
                <c:pt idx="4">
                  <c:v>0.35135135135135137</c:v>
                </c:pt>
                <c:pt idx="5">
                  <c:v>0.40909090909090912</c:v>
                </c:pt>
                <c:pt idx="6">
                  <c:v>0.5714285714285714</c:v>
                </c:pt>
                <c:pt idx="7">
                  <c:v>0.33333333333333331</c:v>
                </c:pt>
                <c:pt idx="8">
                  <c:v>0.45454545454545453</c:v>
                </c:pt>
                <c:pt idx="9">
                  <c:v>0.5730337078651685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C-4028-8B49-9A2554814515}"/>
            </c:ext>
          </c:extLst>
        </c:ser>
        <c:ser>
          <c:idx val="2"/>
          <c:order val="2"/>
          <c:tx>
            <c:strRef>
              <c:f>Bonus!$H$11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Bonus!$A$12:$A$21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49999</c:v>
                </c:pt>
                <c:pt idx="9">
                  <c:v>Grater than 50000</c:v>
                </c:pt>
              </c:strCache>
            </c:strRef>
          </c:cat>
          <c:val>
            <c:numRef>
              <c:f>Bonus!$H$12:$H$21</c:f>
              <c:numCache>
                <c:formatCode>0%</c:formatCode>
                <c:ptCount val="10"/>
                <c:pt idx="0">
                  <c:v>6.9168900804289543E-2</c:v>
                </c:pt>
                <c:pt idx="1">
                  <c:v>2.9447852760736196E-2</c:v>
                </c:pt>
                <c:pt idx="2">
                  <c:v>6.5573770491803282E-2</c:v>
                </c:pt>
                <c:pt idx="3">
                  <c:v>0</c:v>
                </c:pt>
                <c:pt idx="4">
                  <c:v>8.1081081081081086E-2</c:v>
                </c:pt>
                <c:pt idx="5">
                  <c:v>0</c:v>
                </c:pt>
                <c:pt idx="6">
                  <c:v>7.1428571428571425E-2</c:v>
                </c:pt>
                <c:pt idx="7">
                  <c:v>0.16666666666666666</c:v>
                </c:pt>
                <c:pt idx="8">
                  <c:v>0.18181818181818182</c:v>
                </c:pt>
                <c:pt idx="9">
                  <c:v>0.2752808988764045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BC-4028-8B49-9A2554814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5113215"/>
        <c:axId val="1027548367"/>
      </c:lineChart>
      <c:catAx>
        <c:axId val="105511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548367"/>
        <c:crosses val="autoZero"/>
        <c:auto val="1"/>
        <c:lblAlgn val="ctr"/>
        <c:lblOffset val="100"/>
        <c:noMultiLvlLbl val="0"/>
      </c:catAx>
      <c:valAx>
        <c:axId val="102754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11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2</xdr:row>
      <xdr:rowOff>139700</xdr:rowOff>
    </xdr:from>
    <xdr:to>
      <xdr:col>13</xdr:col>
      <xdr:colOff>488950</xdr:colOff>
      <xdr:row>17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540B8-305F-45CB-BDA4-EB9907339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9</xdr:row>
      <xdr:rowOff>136525</xdr:rowOff>
    </xdr:from>
    <xdr:to>
      <xdr:col>11</xdr:col>
      <xdr:colOff>273050</xdr:colOff>
      <xdr:row>24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3CB43D-15C7-4FD0-866C-167FDD8BA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171450</xdr:rowOff>
    </xdr:from>
    <xdr:to>
      <xdr:col>13</xdr:col>
      <xdr:colOff>558800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FB7FA6-7104-41CD-8835-7229BBFC3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21</xdr:row>
      <xdr:rowOff>107950</xdr:rowOff>
    </xdr:from>
    <xdr:to>
      <xdr:col>6</xdr:col>
      <xdr:colOff>50800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8E670-C513-405A-A0A6-DC0FC39B9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eun Lee" refreshedDate="43860.904206481478" createdVersion="6" refreshedVersion="6" minRefreshableVersion="3" recordCount="4114" xr:uid="{736956D3-1187-4C37-9667-8E51E4572339}">
  <cacheSource type="worksheet">
    <worksheetSource ref="A1:R4115" sheet="Primary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nt Funded" numFmtId="0">
      <sharedItems containsString="0" containsBlank="1" containsNumber="1" containsInteger="1" minValue="0" maxValue="2702"/>
    </cacheField>
    <cacheField name="Average Donation" numFmtId="0">
      <sharedItems containsMixedTypes="1" containsNumber="1" containsInteg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eun Lee" refreshedDate="43861.05361145833" createdVersion="6" refreshedVersion="6" minRefreshableVersion="3" recordCount="4114" xr:uid="{2965F4A0-E2C0-4A2B-9A00-3DD4BBE790B7}">
  <cacheSource type="worksheet">
    <worksheetSource ref="A1:S4115" sheet="Primary Tabl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8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-1572696.14343521" maxValue="100000000"/>
    </cacheField>
    <cacheField name="pledged" numFmtId="0">
      <sharedItems containsSemiMixedTypes="0" containsString="0" containsNumber="1" minValue="0" maxValue="972594.99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CH"/>
        <s v="MX"/>
        <s v="IE"/>
        <s v="IT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minValue="1249932360" maxValue="1493838720"/>
    </cacheField>
    <cacheField name="launched_at" numFmtId="0">
      <sharedItems containsSemiMixedTypes="0" containsString="0" containsNumb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minValue="0" maxValue="8359"/>
    </cacheField>
    <cacheField name="spotlight" numFmtId="0">
      <sharedItems/>
    </cacheField>
    <cacheField name="Category and Sub-Category" numFmtId="0">
      <sharedItems/>
    </cacheField>
    <cacheField name="Percnt Funded" numFmtId="0">
      <sharedItems containsString="0" containsBlank="1" containsNumber="1" containsInteger="1" minValue="-88" maxValue="2702" count="16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m/>
        <n v="-88"/>
        <n v="-82"/>
        <n v="-77"/>
        <n v="-73"/>
        <n v="-69"/>
        <n v="-65"/>
        <n v="-62"/>
        <n v="-59"/>
        <n v="-56"/>
        <n v="-54"/>
        <n v="-52"/>
        <n v="-50"/>
        <n v="-48"/>
        <n v="-46"/>
        <n v="-44"/>
        <n v="-43"/>
        <n v="-41"/>
        <n v="-40"/>
        <n v="-39"/>
        <n v="-38"/>
        <n v="-37"/>
        <n v="-36"/>
        <n v="-35"/>
        <n v="-34"/>
        <n v="-33"/>
        <n v="-32"/>
        <n v="-31"/>
        <n v="-30"/>
        <n v="-29"/>
        <n v="-28"/>
        <n v="-27"/>
        <n v="-26"/>
        <n v="-25"/>
        <n v="-24"/>
        <n v="-23"/>
        <n v="-22"/>
        <n v="-21"/>
        <n v="-20"/>
        <n v="-19"/>
        <n v="-18"/>
        <n v="-17"/>
        <n v="-16"/>
        <n v="-15"/>
        <n v="-14"/>
        <n v="-13"/>
        <n v="-12"/>
        <n v="-11"/>
        <n v="-10"/>
        <n v="-9"/>
        <n v="-8"/>
        <n v="-7"/>
        <n v="-6"/>
        <n v="-5"/>
        <n v="-4"/>
        <n v="-3"/>
        <n v="-2"/>
        <n v="-1"/>
      </sharedItems>
    </cacheField>
    <cacheField name="Average Donation" numFmtId="0">
      <sharedItems containsMixedTypes="1" containsNumber="1" containsInteger="1" minValue="1" maxValue="3000"/>
    </cacheField>
    <cacheField name="Category " numFmtId="0">
      <sharedItems count="7">
        <s v="film &amp; video"/>
        <s v="theater"/>
        <s v="technology"/>
        <s v="music"/>
        <s v="games"/>
        <s v="food"/>
        <s v="publishing"/>
      </sharedItems>
    </cacheField>
    <cacheField name=" Sub-Category" numFmtId="0">
      <sharedItems/>
    </cacheField>
    <cacheField name="Date Created Conversion" numFmtId="167">
      <sharedItems containsNonDate="0" containsDate="1" containsString="0" containsBlank="1" minDate="2009-05-16T22:55:13" maxDate="2017-03-15T10:30:07" count="3887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4-03-16T09:56:51"/>
        <d v="2014-03-16T04:50:13"/>
        <d v="2014-03-15T23:43:34"/>
        <d v="2014-03-15T18:36:56"/>
        <d v="2014-03-15T13:30:17"/>
        <d v="2014-03-15T08:23:39"/>
        <d v="2014-03-15T03:17:00"/>
        <d v="2014-03-14T22:10:22"/>
        <d v="2014-03-14T17:03:43"/>
        <d v="2014-03-14T11:57:05"/>
        <d v="2014-03-14T06:50:26"/>
        <d v="2014-03-14T01:43:48"/>
        <d v="2014-03-13T20:37:09"/>
        <d v="2014-03-13T15:30:31"/>
        <d v="2014-03-13T10:23:52"/>
        <d v="2014-03-13T05:17:14"/>
        <d v="2014-03-13T00:10:35"/>
        <d v="2014-03-12T19:03:57"/>
        <d v="2014-03-12T13:57:18"/>
        <d v="2014-03-12T08:50:40"/>
        <d v="2014-03-12T03:44:01"/>
        <d v="2014-03-11T22:37:23"/>
        <d v="2014-03-11T17:30:44"/>
        <d v="2014-03-11T12:24:06"/>
        <d v="2014-03-11T07:17:27"/>
        <d v="2014-03-11T02:10:49"/>
        <d v="2014-03-10T21:04:10"/>
        <d v="2014-03-10T15:57:32"/>
        <d v="2014-03-10T10:50:53"/>
        <d v="2014-03-10T05:44:15"/>
        <d v="2014-03-10T00:37:36"/>
        <d v="2014-03-09T19:30:58"/>
        <d v="2014-03-09T14:24:20"/>
        <d v="2014-03-09T09:17:41"/>
        <d v="2014-03-09T04:11:03"/>
        <d v="2014-03-08T23:04:24"/>
        <d v="2014-03-08T17:57:46"/>
        <d v="2014-03-08T12:51:07"/>
        <d v="2014-03-08T07:44:29"/>
        <d v="2014-03-08T02:37:50"/>
        <d v="2014-03-07T21:31:12"/>
        <d v="2014-03-07T16:24:33"/>
        <d v="2014-03-07T11:17:55"/>
        <d v="2014-03-07T06:11:16"/>
        <d v="2014-03-07T01:04:38"/>
        <d v="2014-03-06T19:57:59"/>
        <d v="2014-03-06T14:51:21"/>
        <d v="2014-03-06T09:44:42"/>
        <d v="2014-03-06T04:38:04"/>
        <d v="2014-03-05T23:31:25"/>
        <d v="2014-03-05T18:24:47"/>
        <d v="2014-03-05T13:18:08"/>
        <d v="2014-03-05T08:11:30"/>
        <d v="2014-03-05T03:04:51"/>
        <d v="2014-03-04T21:58:13"/>
        <d v="2014-03-04T16:51:34"/>
        <d v="2014-03-04T11:44:56"/>
        <d v="2014-03-04T06:38:17"/>
        <d v="2014-03-04T01:31:39"/>
        <d v="2014-03-03T20:25:00"/>
        <d v="2014-03-03T15:18:22"/>
        <d v="2014-03-03T10:11:43"/>
        <d v="2014-03-03T05:05:05"/>
        <d v="2014-03-02T23:58:26"/>
        <d v="2014-03-02T18:51:48"/>
        <d v="2014-03-02T13:45:09"/>
        <d v="2014-03-02T08:38:31"/>
        <d v="2014-03-02T03:31:52"/>
        <d v="2014-03-01T22:25:14"/>
        <d v="2014-03-01T17:18:35"/>
        <d v="2014-03-01T12:11:57"/>
        <d v="2014-03-01T07:05:18"/>
        <d v="2014-03-01T01:58:40"/>
        <d v="2014-02-28T20:52:01"/>
        <d v="2014-02-28T15:45:23"/>
        <d v="2014-02-28T10:38:45"/>
        <d v="2014-02-28T05:32:06"/>
        <d v="2014-02-28T00:25:28"/>
        <d v="2014-02-27T19:18:49"/>
        <d v="2014-02-27T14:12:11"/>
        <d v="2014-02-27T09:05:32"/>
        <d v="2014-02-27T03:58:54"/>
        <d v="2014-02-26T22:52:15"/>
        <d v="2014-02-26T17:45:37"/>
        <d v="2014-02-26T12:38:58"/>
        <d v="2014-02-26T07:32:20"/>
        <d v="2014-02-26T02:25:41"/>
        <d v="2014-02-25T21:19:03"/>
        <d v="2014-02-25T16:12:24"/>
        <d v="2014-02-25T11:05:46"/>
        <d v="2014-02-25T05:59:07"/>
        <d v="2014-02-25T00:52:29"/>
        <d v="2014-02-24T19:45:50"/>
        <d v="2014-02-24T14:39:12"/>
        <d v="2014-02-24T09:32:33"/>
        <d v="2014-02-24T04:25:55"/>
        <d v="2014-02-23T23:19:16"/>
        <d v="2014-02-23T18:12:38"/>
        <d v="2014-02-23T13:05:59"/>
        <d v="2014-02-23T07:59:21"/>
        <d v="2014-02-23T02:52:42"/>
        <d v="2014-02-22T21:46:04"/>
        <d v="2014-02-22T16:39:25"/>
        <d v="2014-02-22T11:32:47"/>
        <d v="2014-02-22T06:26:08"/>
        <d v="2014-02-22T01:19:30"/>
        <d v="2014-02-21T20:12:51"/>
        <d v="2014-02-21T15:06:13"/>
        <d v="2014-02-21T09:59:34"/>
        <d v="2014-02-21T04:52:56"/>
        <d v="2014-02-20T23:46:17"/>
        <d v="2014-02-20T18:39:39"/>
        <d v="2014-02-20T13:33:00"/>
        <d v="2014-02-20T08:26:22"/>
        <d v="2014-02-20T03:19:43"/>
        <d v="2014-02-19T22:13:05"/>
        <d v="2014-02-19T17:06:26"/>
        <d v="2014-02-19T11:59:48"/>
        <d v="2014-02-19T06:53:10"/>
        <d v="2014-02-19T01:46:31"/>
        <d v="2014-02-18T20:39:53"/>
        <d v="2014-02-18T15:33:14"/>
        <d v="2014-02-18T10:26:36"/>
        <d v="2014-02-18T05:19:57"/>
        <d v="2014-02-18T00:13:19"/>
        <d v="2014-02-17T19:06:40"/>
        <d v="2014-02-17T14:00:02"/>
        <d v="2014-02-17T08:53:23"/>
        <d v="2014-02-17T03:46:45"/>
        <d v="2014-02-16T22:40:06"/>
        <d v="2014-02-16T17:33:28"/>
        <d v="2014-02-16T12:26:49"/>
        <d v="2014-02-16T07:20:11"/>
        <d v="2014-02-16T02:13:32"/>
        <d v="2014-02-15T21:06:54"/>
        <d v="2014-02-15T16:00:15"/>
        <d v="2014-02-15T10:53:37"/>
        <d v="2014-02-15T05:46:58"/>
        <d v="2014-02-15T00:40:20"/>
        <d v="2014-02-14T19:33:41"/>
        <d v="2014-02-14T14:27:03"/>
        <d v="2014-02-14T09:20:24"/>
        <d v="2014-02-14T04:13:46"/>
        <d v="2014-02-13T23:07:07"/>
        <d v="2014-02-13T18:00:29"/>
        <d v="2014-02-13T12:53:50"/>
        <d v="2014-02-13T07:47:12"/>
        <d v="2014-02-13T02:40:33"/>
        <d v="2014-02-12T21:33:55"/>
        <d v="2014-02-12T16:27:16"/>
        <d v="2014-02-12T11:20:38"/>
        <d v="2014-02-12T06:13:59"/>
        <d v="2014-02-12T01:07:21"/>
        <d v="2014-02-11T20:00:42"/>
        <d v="2014-02-11T14:54:04"/>
        <d v="2014-02-11T09:47:25"/>
        <d v="2014-02-11T04:40:47"/>
        <d v="2014-02-10T23:34:08"/>
        <d v="2014-02-10T18:27:30"/>
        <d v="2014-02-10T13:20:51"/>
        <d v="2014-02-10T08:14:13"/>
        <d v="2014-02-10T03:07:35"/>
        <d v="2014-02-09T22:00:56"/>
        <d v="2014-02-09T16:54:18"/>
        <d v="2014-02-09T11:47:39"/>
        <d v="2014-02-09T06:41:01"/>
        <d v="2014-02-09T01:34:22"/>
        <d v="2014-02-08T20:27:44"/>
        <d v="2014-02-08T15:21:05"/>
        <d v="2014-02-08T10:14:27"/>
        <d v="2014-02-08T05:07:48"/>
        <d v="2014-02-08T00:01:10"/>
        <d v="2014-02-07T18:54:31"/>
        <d v="2014-02-07T13:47:53"/>
        <d v="2014-02-07T08:41:14"/>
        <d v="2014-02-07T03:34:36"/>
        <d v="2014-02-06T22:27:57"/>
        <d v="2014-02-06T17:21:19"/>
        <d v="2014-02-06T12:14:40"/>
        <d v="2014-02-06T07:08:02"/>
        <d v="2014-02-06T02:01:23"/>
        <d v="2014-02-05T20:54:45"/>
        <d v="2014-02-05T15:48:06"/>
        <d v="2014-02-05T10:41:28"/>
        <d v="2014-02-05T05:34:49"/>
        <d v="2014-02-05T00:28:11"/>
        <d v="2014-02-04T19:21:32"/>
        <d v="2014-02-04T14:14:54"/>
        <d v="2014-02-04T09:08:15"/>
        <d v="2014-02-04T04:01:37"/>
        <d v="2014-02-03T22:54:58"/>
        <d v="2014-02-03T17:48:20"/>
        <d v="2014-02-03T12:41:41"/>
        <d v="2014-02-03T07:35:03"/>
        <d v="2014-02-03T02:28:24"/>
        <d v="2014-02-02T21:21:46"/>
        <d v="2014-02-02T16:15:07"/>
        <d v="2014-02-02T11:08:29"/>
        <d v="2014-02-02T06:01:50"/>
        <d v="2014-02-02T00:55:12"/>
        <d v="2014-02-01T19:48:33"/>
        <d v="2014-02-01T14:41:55"/>
        <d v="2014-02-01T09:35:16"/>
        <d v="2014-02-01T04:28:38"/>
        <d v="2014-01-31T23:22:00"/>
        <d v="2014-01-31T18:15:21"/>
        <d v="2014-01-31T13:08:43"/>
        <d v="2014-01-31T08:02:04"/>
        <d v="2014-01-31T02:55:26"/>
        <d v="2014-01-30T21:48:47"/>
        <d v="2014-01-30T16:42:09"/>
        <d v="2014-01-30T11:35:30"/>
        <d v="2014-01-30T06:28:52"/>
        <d v="2014-01-30T01:22:13"/>
        <d v="2014-01-29T20:15:35"/>
        <d v="2014-01-29T15:08:56"/>
        <d v="2014-01-29T10:02:18"/>
        <d v="2014-01-29T04:55:39"/>
        <d v="2014-01-28T23:49:01"/>
        <d v="2014-01-28T18:42:22"/>
        <d v="2014-01-28T13:35:44"/>
        <d v="2014-01-28T08:29:05"/>
        <d v="2014-01-28T03:22:27"/>
        <d v="2014-01-27T22:15:48"/>
        <d v="2014-01-27T17:09:10"/>
        <d v="2014-01-27T12:02:31"/>
        <d v="2014-01-27T06:55:53"/>
        <d v="2014-01-27T01:49:14"/>
        <d v="2014-01-26T20:42:36"/>
        <d v="2014-01-26T15:35:57"/>
        <d v="2014-01-26T10:29:19"/>
        <d v="2014-01-26T05:22:40"/>
        <d v="2014-01-26T00:16:02"/>
        <d v="2014-01-25T19:09:23"/>
        <d v="2014-01-25T14:02:45"/>
        <d v="2014-01-25T08:56:06"/>
        <d v="2014-01-25T03:49:28"/>
        <d v="2014-01-24T22:42:49"/>
        <d v="2014-01-24T17:36:11"/>
        <d v="2014-01-24T12:29:32"/>
        <d v="2014-01-24T07:22:54"/>
        <d v="2014-01-24T02:16:15"/>
        <d v="2014-01-23T21:09:37"/>
        <d v="2014-01-23T16:02:58"/>
        <d v="2014-01-23T10:56:20"/>
        <d v="2014-01-23T05:49:41"/>
        <d v="2014-01-23T00:43:03"/>
        <d v="2014-01-22T19:36:24"/>
        <d v="2014-01-22T14:29:46"/>
        <d v="2014-01-22T09:23:08"/>
        <d v="2014-01-22T04:16:29"/>
        <d v="2014-01-21T23:09:51"/>
        <d v="2014-01-21T18:03:12"/>
        <d v="2014-01-21T12:56:34"/>
        <d v="2014-01-21T07:49:55"/>
        <d v="2014-01-21T02:43:17"/>
        <d v="2014-01-20T21:36:38"/>
        <d v="2014-01-20T16:30:00"/>
        <d v="2014-01-20T11:23:21"/>
        <d v="2014-01-20T06:16:43"/>
        <d v="2014-01-20T01:10:04"/>
        <d v="2014-01-19T20:03:26"/>
        <d v="2014-01-19T14:56:47"/>
        <d v="2014-01-19T09:50:09"/>
        <d v="2014-01-19T04:43:30"/>
        <d v="2014-01-18T23:36:52"/>
        <d v="2014-01-18T18:30:13"/>
        <d v="2014-01-18T13:23:35"/>
        <d v="2014-01-18T08:16:56"/>
        <d v="2014-01-18T03:10:18"/>
        <d v="2014-01-17T22:03:39"/>
        <d v="2014-01-17T16:57:01"/>
        <d v="2014-01-17T11:50:22"/>
        <d v="2014-01-17T06:43:44"/>
        <d v="2014-01-17T01:37:05"/>
        <d v="2014-01-16T20:30:27"/>
        <d v="2014-01-16T15:23:48"/>
        <d v="2014-01-16T10:17:10"/>
        <d v="2014-01-16T05:10:31"/>
        <d v="2014-01-16T00:03:53"/>
        <d v="2014-01-15T18:57:14"/>
        <d v="2014-01-15T13:50:36"/>
        <d v="2014-01-15T08:43:57"/>
        <d v="2014-01-15T03:37:19"/>
        <d v="2014-01-14T22:30:40"/>
        <d v="2014-01-14T17:24:02"/>
        <d v="2014-01-14T12:17:23"/>
        <d v="2014-01-14T07:10:45"/>
        <d v="2014-01-14T02:04:06"/>
        <d v="2014-01-13T20:57:28"/>
        <d v="2014-01-13T15:50:49"/>
        <d v="2014-01-13T10:44:11"/>
        <d v="2014-01-13T05:37:33"/>
        <d v="2014-01-13T00:30:54"/>
        <d v="2014-01-12T19:24:16"/>
        <d v="2014-01-12T14:17:37"/>
        <d v="2014-01-12T09:10:59"/>
        <d v="2014-01-12T04:04:20"/>
        <d v="2014-01-11T22:57:42"/>
        <d v="2014-01-11T17:51:03"/>
        <d v="2014-01-11T12:44:25"/>
        <d v="2014-01-11T07:37:46"/>
        <d v="2014-01-11T02:31:08"/>
        <d v="2014-01-10T21:24:29"/>
        <d v="2014-01-10T16:17:51"/>
        <d v="2014-01-10T11:11:12"/>
        <d v="2014-01-10T06:04:34"/>
        <d v="2014-01-10T00:57:55"/>
        <d v="2014-01-09T19:51:17"/>
        <d v="2014-01-09T14:44:38"/>
        <d v="2014-01-09T09:38:00"/>
        <d v="2014-01-09T04:31:21"/>
        <d v="2014-01-08T23:24:43"/>
        <d v="2014-01-08T18:18:04"/>
        <d v="2014-01-08T13:11:26"/>
        <d v="2014-01-08T08:04:47"/>
        <d v="2014-01-08T02:58:09"/>
        <d v="2014-01-07T21:51:30"/>
        <d v="2014-01-07T16:44:52"/>
        <d v="2014-01-07T11:38:13"/>
        <d v="2014-01-07T06:31:35"/>
        <d v="2014-01-07T01:24:56"/>
        <d v="2014-01-06T20:18:18"/>
        <d v="2014-01-06T15:11:39"/>
        <d v="2014-01-06T10:05:01"/>
        <d v="2014-01-06T04:58:22"/>
        <d v="2014-01-05T23:51:44"/>
        <d v="2014-01-05T18:45:05"/>
        <d v="2014-01-05T13:38:27"/>
        <d v="2014-01-05T08:31:48"/>
        <d v="2014-01-05T03:25:10"/>
        <d v="2014-01-04T22:18:31"/>
        <d v="2014-01-04T17:11:53"/>
        <d v="2014-01-04T12:05:14"/>
        <d v="2014-01-04T06:58:36"/>
        <d v="2014-01-04T01:51:58"/>
        <d v="2014-01-03T20:45:19"/>
        <d v="2014-01-03T15:38:41"/>
        <d v="2014-01-03T10:32:02"/>
        <d v="2014-01-03T05:25:24"/>
        <d v="2014-01-03T00:18:45"/>
        <d v="2014-01-02T19:12:07"/>
        <d v="2014-01-02T14:05:28"/>
        <d v="2014-01-02T08:58:50"/>
        <d v="2014-01-02T03:52:11"/>
        <d v="2014-01-01T22:45:33"/>
        <d v="2014-01-01T17:38:54"/>
        <d v="2014-01-01T12:32:16"/>
        <d v="2014-01-01T07:25:37"/>
        <d v="2014-01-01T02:18:59"/>
        <d v="2013-12-31T21:12:20"/>
        <d v="2013-12-31T16:05:42"/>
        <d v="2013-12-31T10:59:03"/>
        <d v="2013-12-31T05:52:25"/>
        <d v="2013-12-31T00:45:46"/>
        <d v="2013-12-30T19:39:08"/>
        <d v="2013-12-30T14:32:29"/>
        <d v="2013-12-30T09:25:51"/>
        <d v="2013-12-30T04:19:12"/>
        <d v="2013-12-29T23:12:34"/>
        <d v="2013-12-29T18:05:55"/>
        <d v="2013-12-29T12:59:17"/>
        <d v="2013-12-29T07:52:38"/>
        <d v="2013-12-29T02:46:00"/>
        <d v="2013-12-28T21:39:21"/>
        <d v="2013-12-28T16:32:43"/>
        <d v="2013-12-28T11:26:04"/>
        <d v="2013-12-28T06:19:26"/>
        <d v="2013-12-28T01:12:47"/>
        <d v="2013-12-27T20:06:09"/>
        <d v="2013-12-27T14:59:30"/>
        <d v="2013-12-27T09:52:52"/>
        <d v="2013-12-27T04:46:13"/>
        <d v="2013-12-26T23:39:35"/>
        <d v="2013-12-26T18:32:56"/>
        <d v="2013-12-26T13:26:18"/>
        <d v="2013-12-26T08:19:39"/>
        <d v="2013-12-26T03:13:01"/>
        <d v="2013-12-25T22:06:23"/>
        <d v="2013-12-25T16:59:44"/>
        <d v="2013-12-25T11:53:06"/>
        <d v="2013-12-25T06:46:27"/>
        <d v="2013-12-25T01:39:49"/>
        <d v="2013-12-24T20:33:10"/>
        <d v="2013-12-24T15:26:32"/>
        <d v="2013-12-24T10:19:53"/>
        <d v="2013-12-24T05:13:15"/>
        <d v="2013-12-24T00:06:36"/>
        <d v="2013-12-23T18:59:58"/>
        <d v="2013-12-23T13:53:19"/>
        <d v="2013-12-23T08:46:41"/>
        <d v="2013-12-23T03:40:02"/>
        <d v="2013-12-22T22:33:24"/>
        <d v="2013-12-22T17:26:45"/>
        <d v="2013-12-22T12:20:07"/>
        <d v="2013-12-22T07:13:28"/>
        <d v="2013-12-22T02:06:50"/>
        <d v="2013-12-21T21:00:11"/>
        <d v="2013-12-21T15:53:33"/>
        <d v="2013-12-21T10:46:54"/>
        <d v="2013-12-21T05:40:16"/>
        <d v="2013-12-21T00:33:37"/>
        <d v="2013-12-20T19:26:59"/>
        <d v="2013-12-20T14:20:20"/>
        <d v="2013-12-20T09:13:42"/>
        <d v="2013-12-20T04:07:03"/>
        <d v="2013-12-19T23:00:25"/>
        <d v="2013-12-19T17:53:46"/>
        <d v="2013-12-19T12:47:08"/>
        <d v="2013-12-19T07:40:29"/>
        <d v="2013-12-19T02:33:51"/>
        <d v="2013-12-18T21:27:12"/>
        <d v="2013-12-18T16:20:34"/>
        <d v="2013-12-18T11:13:55"/>
        <d v="2013-12-18T06:07:17"/>
        <d v="2013-12-18T01:00:38"/>
        <d v="2013-12-17T19:54:00"/>
        <d v="2013-12-17T14:47:21"/>
        <d v="2013-12-17T09:40:43"/>
        <d v="2013-12-17T04:34:04"/>
        <d v="2013-12-16T23:27:26"/>
        <m/>
        <d v="2013-11-22T11:43:40"/>
        <d v="2013-11-22T06:37:01"/>
        <d v="2013-11-22T01:30:23"/>
        <d v="2013-11-21T20:23:44"/>
        <d v="2013-11-21T15:17:06"/>
        <d v="2013-11-21T10:10:27"/>
        <d v="2013-11-21T05:03:49"/>
        <d v="2013-11-20T23:57:10"/>
        <d v="2013-11-20T18:50:32"/>
        <d v="2013-11-20T13:43:53"/>
        <d v="2013-11-20T08:37:15"/>
        <d v="2013-11-20T03:30:36"/>
        <d v="2013-11-19T22:23:58"/>
        <d v="2013-11-19T17:17:19"/>
        <d v="2013-11-19T12:10:41"/>
        <d v="2013-11-19T07:04:03"/>
        <d v="2013-11-19T01:57:24"/>
        <d v="2013-11-18T20:50:46"/>
        <d v="2013-11-18T15:44:07"/>
        <d v="2013-11-18T10:37:29"/>
        <d v="2013-11-18T05:30:50"/>
        <d v="2013-11-18T00:24:12"/>
        <d v="2013-11-17T19:17:33"/>
        <d v="2013-11-17T14:10:55"/>
        <d v="2013-11-17T09:04:16"/>
        <d v="2013-11-17T03:57:38"/>
        <d v="2013-11-16T22:50:59"/>
        <d v="2013-11-16T17:44:21"/>
        <d v="2013-11-16T12:37:42"/>
        <d v="2013-11-16T07:31:04"/>
        <d v="2013-11-16T02:24:25"/>
        <d v="2013-11-15T21:17:47"/>
        <d v="2013-11-15T16:11:08"/>
        <d v="2013-11-15T11:04:30"/>
        <d v="2013-11-15T05:57:51"/>
        <d v="2013-11-15T00:51:13"/>
        <d v="2013-11-14T19:44:34"/>
        <d v="2013-11-14T14:37:56"/>
        <d v="2013-11-14T09:31:17"/>
        <d v="2013-11-14T04:24:39"/>
        <d v="2013-11-13T23:18:00"/>
        <d v="2013-11-13T18:11:22"/>
        <d v="2013-11-13T13:04:43"/>
        <d v="2013-11-13T07:58:05"/>
        <d v="2013-11-13T02:51:26"/>
        <d v="2013-11-12T21:44:48"/>
        <d v="2013-11-12T16:38:09"/>
        <d v="2013-11-12T11:31:31"/>
        <d v="2013-11-12T06:24:52"/>
        <d v="2013-11-12T01:18:14"/>
        <d v="2013-11-11T20:11:35"/>
        <d v="2013-11-11T15:04:57"/>
        <d v="2013-11-11T09:58:18"/>
        <d v="2013-11-11T04:51:40"/>
        <d v="2013-11-10T23:45:01"/>
        <d v="2013-11-10T18:38:23"/>
        <d v="2013-11-10T13:31:44"/>
        <d v="2013-11-10T08:25:06"/>
        <d v="2013-11-10T03:18:28"/>
        <d v="2013-11-09T22:11:49"/>
        <d v="2013-11-09T17:05:11"/>
        <d v="2013-11-09T11:58:32"/>
        <d v="2013-11-09T06:51:54"/>
        <d v="2013-11-09T01:45:15"/>
        <d v="2013-11-08T20:38:37"/>
        <d v="2013-11-08T15:31:58"/>
        <d v="2013-11-08T10:25:20"/>
        <d v="2013-11-08T05:18:41"/>
        <d v="2013-11-08T00:12:03"/>
        <d v="2013-11-07T19:05:24"/>
        <d v="2013-11-07T13:58:46"/>
        <d v="2013-11-07T08:52:07"/>
        <d v="2013-11-07T03:45:29"/>
        <d v="2013-11-06T22:38:50"/>
        <d v="2013-11-06T17:32:12"/>
        <d v="2013-11-06T12:25:33"/>
        <d v="2013-11-06T07:18:55"/>
        <d v="2013-11-06T02:12:16"/>
        <d v="2013-11-05T21:05:38"/>
        <d v="2013-11-05T15:58:59"/>
        <d v="2013-11-05T10:52:21"/>
        <d v="2013-11-05T05:45:42"/>
        <d v="2013-11-05T00:39:04"/>
        <d v="2013-11-04T19:32:25"/>
        <d v="2013-11-04T14:25:47"/>
        <d v="2013-11-04T09:19:08"/>
        <d v="2013-11-04T04:12:30"/>
        <d v="2013-11-03T23:05:51"/>
        <d v="2013-11-03T17:59:13"/>
        <d v="2013-11-03T12:52:34"/>
        <d v="2013-11-03T07:45:56"/>
        <d v="2013-11-03T02:39:17"/>
        <d v="2013-11-02T21:32:39"/>
        <d v="2013-11-02T16:26:00"/>
        <d v="2013-11-02T11:19:22"/>
        <d v="2013-11-02T06:12:43"/>
        <d v="2013-11-02T01:06:05"/>
        <d v="2013-11-01T19:59:26"/>
        <d v="2013-11-01T14:52:48"/>
        <d v="2013-11-01T09:46:09"/>
        <d v="2013-11-01T04:39:31"/>
        <d v="2013-10-31T23:32:53"/>
        <d v="2013-10-31T18:26:14"/>
        <d v="2013-10-31T13:19:36"/>
        <d v="2013-10-31T08:12:57"/>
        <d v="2013-10-31T03:06:19"/>
        <d v="2013-10-30T21:59:40"/>
        <d v="2013-10-30T16:53:02"/>
        <d v="2013-10-30T11:46:23"/>
        <d v="2013-10-30T06:39:45"/>
        <d v="2013-10-30T01:33:06"/>
        <d v="2013-10-29T20:26:28"/>
        <d v="2013-10-29T15:19:49"/>
        <d v="2013-10-29T10:13:11"/>
        <d v="2013-10-29T05:06:32"/>
        <d v="2013-10-28T23:59:54"/>
        <d v="2013-10-28T18:53:15"/>
        <d v="2013-10-28T13:46:37"/>
        <d v="2013-10-28T08:39:58"/>
        <d v="2013-10-28T03:33:20"/>
        <d v="2013-10-27T22:26:41"/>
        <d v="2013-10-27T17:20:03"/>
        <d v="2013-10-27T12:13:24"/>
        <d v="2013-10-27T07:06:46"/>
        <d v="2013-10-27T02:00:07"/>
        <d v="2013-10-26T20:53:29"/>
        <d v="2013-10-26T15:46:50"/>
        <d v="2013-10-26T10:40:12"/>
        <d v="2013-10-26T05:33:33"/>
        <d v="2013-10-26T00:26:55"/>
        <d v="2013-10-25T19:20:16"/>
        <d v="2013-10-25T14:13:38"/>
        <d v="2013-10-25T09:06:59"/>
        <d v="2013-10-25T04:00:21"/>
        <d v="2013-10-24T22:53:42"/>
        <d v="2013-10-24T17:47:04"/>
        <d v="2013-10-24T12:40:25"/>
        <d v="2013-10-24T07:33:47"/>
        <d v="2013-10-24T02:27:08"/>
        <d v="2013-10-23T21:20:30"/>
        <d v="2013-10-23T16:13:51"/>
        <d v="2013-10-23T11:07:13"/>
        <d v="2013-10-23T06:00:34"/>
        <d v="2013-10-23T00:53:56"/>
        <d v="2013-10-22T19:47:17"/>
        <d v="2013-10-22T14:40:39"/>
        <d v="2013-10-22T09:34:01"/>
        <d v="2013-10-22T04:27:22"/>
        <d v="2013-10-21T23:20:44"/>
        <d v="2013-10-21T18:14:05"/>
        <d v="2013-10-21T13:07:27"/>
        <d v="2013-10-21T08:00:48"/>
        <d v="2013-10-21T02:54:10"/>
        <d v="2013-10-20T21:47:31"/>
        <d v="2013-10-20T16:40:53"/>
        <d v="2013-10-20T11:34:14"/>
        <d v="2013-10-20T06:27:36"/>
        <d v="2013-10-20T01:20:57"/>
        <d v="2013-10-19T20:14:19"/>
        <d v="2013-10-19T15:07:40"/>
        <d v="2013-10-19T10:01:02"/>
        <d v="2013-10-19T04:54:23"/>
        <d v="2013-10-18T23:47:45"/>
        <d v="2013-10-18T18:41:06"/>
        <d v="2013-10-18T13:34:28"/>
        <d v="2013-10-18T08:27:49"/>
        <d v="2013-10-18T03:21:11"/>
        <d v="2013-10-17T22:14:32"/>
        <d v="2013-10-17T17:07:54"/>
        <d v="2013-10-17T12:01:15"/>
        <d v="2013-10-17T06:54:37"/>
        <d v="2013-10-17T01:47:58"/>
        <d v="2013-10-16T20:41:20"/>
        <d v="2013-10-16T15:34:41"/>
        <d v="2013-10-16T10:28:03"/>
        <d v="2013-10-16T05:21:24"/>
        <d v="2013-10-16T00:14:46"/>
        <d v="2013-10-15T19:08:07"/>
        <d v="2013-10-15T14:01:29"/>
        <d v="2013-10-15T08:54:50"/>
        <d v="2013-10-15T03:48:12"/>
        <d v="2013-10-14T22:41:33"/>
        <d v="2013-10-14T17:34:55"/>
        <d v="2013-10-14T12:28:16"/>
        <d v="2013-10-14T07:21:38"/>
        <d v="2013-10-14T02:14:59"/>
        <d v="2013-10-13T21:08:21"/>
        <d v="2013-10-13T16:01:42"/>
        <d v="2013-10-13T10:55:04"/>
        <d v="2013-10-13T05:48:26"/>
        <d v="2013-10-13T00:41:47"/>
        <d v="2013-10-12T19:35:09"/>
        <d v="2013-10-12T14:28:30"/>
        <d v="2013-10-12T09:21:52"/>
        <d v="2013-10-12T04:15:13"/>
        <d v="2013-10-11T23:08:35"/>
        <d v="2013-10-11T18:01:56"/>
        <d v="2013-10-11T12:55:18"/>
        <d v="2013-10-11T07:48:39"/>
        <d v="2013-10-11T02:42:01"/>
        <d v="2013-10-10T21:35:22"/>
        <d v="2013-10-10T16:28:44"/>
        <d v="2013-10-10T11:22:05"/>
        <d v="2013-10-10T06:15:27"/>
        <d v="2013-10-10T01:08:48"/>
        <d v="2013-10-09T20:02:10"/>
        <d v="2013-10-09T14:55:31"/>
        <d v="2013-10-09T09:48:53"/>
        <d v="2013-10-09T04:42:14"/>
        <d v="2013-10-08T23:35:36"/>
        <d v="2013-10-08T18:28:57"/>
        <d v="2013-10-08T13:22:19"/>
        <d v="2013-10-08T08:15:40"/>
        <d v="2013-10-08T03:09:02"/>
        <d v="2013-10-07T22:02:23"/>
        <d v="2013-10-07T16:55:45"/>
        <d v="2013-10-07T11:49:06"/>
        <d v="2013-10-07T06:42:28"/>
        <d v="2013-10-07T01:35:49"/>
        <d v="2013-10-06T20:29:11"/>
        <d v="2013-10-06T15:22:32"/>
        <d v="2013-10-06T10:15:54"/>
        <d v="2013-10-06T05:09:15"/>
        <d v="2013-10-06T00:02:37"/>
        <d v="2013-10-05T18:55:58"/>
        <d v="2013-10-05T13:49:20"/>
        <d v="2013-10-05T08:42:41"/>
        <d v="2013-10-05T03:36:03"/>
        <d v="2013-10-04T22:29:24"/>
        <d v="2013-10-04T17:22:46"/>
        <d v="2013-10-04T12:16:07"/>
        <d v="2013-10-04T07:09:29"/>
        <d v="2013-10-04T02:02:51"/>
        <d v="2013-10-03T20:56:12"/>
        <d v="2013-10-03T15:49:34"/>
        <d v="2013-10-03T10:42:55"/>
        <d v="2013-10-03T05:36:17"/>
        <d v="2013-10-03T00:29:38"/>
        <d v="2013-10-02T19:23:00"/>
        <d v="2013-10-02T14:16:21"/>
        <d v="2013-10-02T09:09:43"/>
        <d v="2013-10-02T04:03:04"/>
        <d v="2013-10-01T22:56:26"/>
        <d v="2013-10-01T17:49:47"/>
        <d v="2013-10-01T12:43:09"/>
        <d v="2013-10-01T07:36:30"/>
        <d v="2013-10-01T02:29:52"/>
        <d v="2013-09-30T21:23:13"/>
        <d v="2013-09-30T16:16:35"/>
        <d v="2013-09-30T11:09:56"/>
        <d v="2013-09-30T06:03:18"/>
        <d v="2013-09-30T00:56:39"/>
        <d v="2013-09-29T19:50:01"/>
        <d v="2013-09-29T14:43:22"/>
        <d v="2013-09-29T09:36:44"/>
        <d v="2013-09-29T04:30:05"/>
        <d v="2013-09-28T23:23:27"/>
        <d v="2013-09-28T18:16:48"/>
        <d v="2013-09-28T13:10:10"/>
        <d v="2013-09-28T08:03:31"/>
        <d v="2013-09-28T02:56:53"/>
        <d v="2013-09-27T21:50:14"/>
        <d v="2013-09-27T16:43:36"/>
        <d v="2013-09-27T11:36:57"/>
        <d v="2013-09-27T06:30:19"/>
        <d v="2013-09-27T01:23:40"/>
        <d v="2013-09-26T20:17:02"/>
        <d v="2013-09-26T15:10:23"/>
        <d v="2013-09-26T10:03:45"/>
        <d v="2013-09-26T04:57:06"/>
        <d v="2013-09-25T23:50:28"/>
        <d v="2013-09-25T18:43:49"/>
        <d v="2013-09-25T13:37:11"/>
        <d v="2013-09-25T08:30:32"/>
        <d v="2013-09-25T03:23:54"/>
        <d v="2013-09-24T22:17:16"/>
        <d v="2013-09-24T17:10:37"/>
        <d v="2013-09-24T12:03:59"/>
        <d v="2013-09-24T06:57:20"/>
        <d v="2013-09-24T01:50:42"/>
        <d v="2013-09-23T20:44:03"/>
        <d v="2013-09-23T15:37:25"/>
        <d v="2013-09-23T10:30:46"/>
        <d v="2013-09-23T05:24:08"/>
        <d v="2013-09-23T00:17:29"/>
        <d v="2013-09-22T19:10:51"/>
        <d v="2013-09-22T14:04:12"/>
        <d v="2013-09-22T08:57:34"/>
        <d v="2013-09-22T03:50:55"/>
        <d v="2013-09-21T22:44:17"/>
        <d v="2013-09-21T17:37:38"/>
        <d v="2013-09-21T12:31:00"/>
        <d v="2013-09-21T07:24:21"/>
        <d v="2013-09-21T02:17:43"/>
        <d v="2013-09-20T21:11:04"/>
        <d v="2013-09-20T16:04:26"/>
        <d v="2013-09-20T10:57:47"/>
        <d v="2013-09-20T05:51:09"/>
        <d v="2013-09-20T00:44:30"/>
        <d v="2013-09-19T19:37:52"/>
        <d v="2013-09-19T14:31:13"/>
        <d v="2013-09-19T09:24:35"/>
        <d v="2013-09-19T04:17:56"/>
        <d v="2013-09-18T23:11:18"/>
        <d v="2013-09-18T18:04:39"/>
        <d v="2013-09-18T12:58:01"/>
        <d v="2013-09-18T07:51:22"/>
        <d v="2013-09-18T02:44:44"/>
        <d v="2013-09-17T21:38:05"/>
        <d v="2013-09-17T16:31:27"/>
        <d v="2013-09-17T11:24:48"/>
        <d v="2013-09-17T06:18:10"/>
        <d v="2013-09-17T01:11:31"/>
        <d v="2013-09-16T20:04:53"/>
        <d v="2013-09-16T14:58:14"/>
        <d v="2013-09-16T09:51:36"/>
        <d v="2013-09-16T04:44:57"/>
        <d v="2013-09-15T23:38:19"/>
        <d v="2013-09-15T18:31:41"/>
        <d v="2013-09-15T13:25:02"/>
        <d v="2013-09-15T08:18:24"/>
        <d v="2013-09-15T03:11:45"/>
        <d v="2013-09-14T22:05:07"/>
        <d v="2013-09-14T16:58:28"/>
        <d v="2013-09-14T11:51:50"/>
        <d v="2013-09-14T06:45:11"/>
        <d v="2013-09-14T01:38:33"/>
        <d v="2013-09-13T20:31:54"/>
        <d v="2013-09-13T15:25:16"/>
        <d v="2013-09-13T10:18:37"/>
        <d v="2013-09-13T05:11:59"/>
        <d v="2013-09-13T00:05:20"/>
        <d v="2013-09-12T18:58:42"/>
        <d v="2013-09-12T13:52:03"/>
        <d v="2013-09-12T08:45:25"/>
        <d v="2013-09-12T03:38:46"/>
        <d v="2013-09-11T22:32:08"/>
        <d v="2013-09-11T17:25:29"/>
        <d v="2013-09-11T12:18:51"/>
        <d v="2013-09-11T07:12:12"/>
        <d v="2013-09-11T02:05:34"/>
        <d v="2013-09-10T20:58:55"/>
        <d v="2013-09-10T15:52:17"/>
        <d v="2013-09-10T10:45:38"/>
        <d v="2013-09-10T05:39:00"/>
        <d v="2013-09-10T00:32:21"/>
        <d v="2013-09-09T19:25:43"/>
        <d v="2013-09-09T14:19:04"/>
        <d v="2013-09-09T09:12:26"/>
        <d v="2013-09-09T04:05:47"/>
        <d v="2013-09-08T22:59:09"/>
        <d v="2013-09-08T17:52:30"/>
        <d v="2013-09-08T12:45:52"/>
        <d v="2013-09-08T07:39:13"/>
        <d v="2013-09-08T02:32:35"/>
        <d v="2013-09-07T21:25:56"/>
        <d v="2013-09-07T16:19:18"/>
        <d v="2013-09-07T11:12:39"/>
        <d v="2013-09-07T06:06:01"/>
        <d v="2013-09-07T00:59:22"/>
        <d v="2013-09-06T19:52:44"/>
        <d v="2013-09-06T14:46:06"/>
        <d v="2013-09-06T09:39:27"/>
        <d v="2013-09-06T04:32:49"/>
        <d v="2013-09-05T23:26:10"/>
        <d v="2013-09-05T18:19:32"/>
        <d v="2013-09-05T13:12:53"/>
        <d v="2013-09-05T08:06:15"/>
        <d v="2013-09-05T02:59:36"/>
        <d v="2013-09-04T21:52:58"/>
        <d v="2013-09-04T16:46:19"/>
        <d v="2013-09-04T11:39:41"/>
        <d v="2013-09-04T06:33:02"/>
        <d v="2013-09-04T01:26:24"/>
        <d v="2013-09-03T20:19:45"/>
        <d v="2013-09-03T15:13:07"/>
        <d v="2013-09-03T10:06:28"/>
        <d v="2013-09-03T04:59:50"/>
        <d v="2013-09-02T23:53:11"/>
        <d v="2013-09-02T18:46:33"/>
        <d v="2013-09-02T13:39:54"/>
        <d v="2013-09-02T08:33:16"/>
        <d v="2013-09-02T03:26:37"/>
        <d v="2013-09-01T22:19:59"/>
        <d v="2013-09-01T17:13:20"/>
        <d v="2013-09-01T12:06:42"/>
        <d v="2013-09-01T07:00:03"/>
        <d v="2013-09-01T01:53:25"/>
        <d v="2013-08-31T20:46:46"/>
        <d v="2013-08-31T15:40:08"/>
        <d v="2013-08-31T10:33:29"/>
        <d v="2013-08-31T05:26:51"/>
        <d v="2013-08-31T00:20:12"/>
        <d v="2013-08-30T19:13:34"/>
        <d v="2013-08-30T14:06:55"/>
        <d v="2013-08-30T09:00:17"/>
        <d v="2013-08-30T03:53:38"/>
        <d v="2013-08-29T22:47:00"/>
        <d v="2013-08-29T17:40:21"/>
        <d v="2013-08-29T12:33:43"/>
        <d v="2013-08-29T07:27:04"/>
        <d v="2013-08-29T02:20:26"/>
        <d v="2013-08-28T21:13:47"/>
        <d v="2013-08-28T16:07:09"/>
        <d v="2013-08-28T11:00:31"/>
        <d v="2013-08-28T05:53:52"/>
        <d v="2013-08-28T00:47:14"/>
        <d v="2013-08-27T19:40:35"/>
        <d v="2013-08-27T14:33:57"/>
        <d v="2013-08-27T09:27:18"/>
        <d v="2013-08-27T04:20:40"/>
        <d v="2013-08-26T23:14:01"/>
        <d v="2013-08-26T18:07:23"/>
        <d v="2013-08-26T13:00:44"/>
        <d v="2013-08-26T07:54:06"/>
        <d v="2013-08-26T02:47:27"/>
        <d v="2013-08-25T21:40:49"/>
        <d v="2013-08-25T16:34:10"/>
        <d v="2013-08-25T11:27:32"/>
        <d v="2013-08-25T06:20:53"/>
        <d v="2013-08-25T01:14:15"/>
        <d v="2013-07-31T13:30:29"/>
        <d v="2013-07-31T08:23:50"/>
        <d v="2013-07-31T03:17:12"/>
        <d v="2013-07-30T22:10:33"/>
        <d v="2013-07-30T17:03:55"/>
        <d v="2013-07-30T11:57:16"/>
        <d v="2013-07-30T06:50:38"/>
        <d v="2013-07-30T01:43:59"/>
        <d v="2013-07-29T20:37:21"/>
        <d v="2013-07-29T15:30:42"/>
        <d v="2013-07-29T10:24:04"/>
        <d v="2013-07-29T05:17:25"/>
        <d v="2013-07-29T00:10:47"/>
        <d v="2013-07-28T19:04:08"/>
        <d v="2013-07-28T13:57:30"/>
        <d v="2013-07-28T08:50:51"/>
        <d v="2013-07-28T03:44:13"/>
        <d v="2013-07-27T22:37:34"/>
        <d v="2013-07-27T17:30:56"/>
        <d v="2013-07-27T12:24:17"/>
        <d v="2013-07-27T07:17:39"/>
        <d v="2013-07-27T02:11:00"/>
        <d v="2013-07-26T21:04:22"/>
        <d v="2013-07-26T15:57:43"/>
        <d v="2013-07-26T10:51:05"/>
        <d v="2013-07-26T05:44:26"/>
        <d v="2013-07-26T00:37:48"/>
        <d v="2013-07-25T19:31:09"/>
        <d v="2013-07-25T14:24:31"/>
        <d v="2013-07-25T09:17:52"/>
        <d v="2013-07-25T04:11:14"/>
        <d v="2013-07-24T23:04:35"/>
        <d v="2013-07-24T17:57:57"/>
        <d v="2013-07-24T12:51:18"/>
        <d v="2013-07-24T07:44:40"/>
        <d v="2013-07-24T02:38:01"/>
        <d v="2013-07-23T21:31:23"/>
        <d v="2013-07-23T16:24:44"/>
        <d v="2013-07-23T11:18:06"/>
        <d v="2013-07-23T06:11:27"/>
        <d v="2013-07-23T01:04:49"/>
        <d v="2013-07-22T19:58:10"/>
        <d v="2013-07-22T14:51:32"/>
        <d v="2013-07-22T09:44:54"/>
        <d v="2013-07-22T04:38:15"/>
        <d v="2013-07-21T23:31:37"/>
        <d v="2013-07-21T18:24:58"/>
        <d v="2013-07-21T13:18:20"/>
        <d v="2013-07-21T08:11:41"/>
        <d v="2013-07-21T03:05:03"/>
        <d v="2013-07-20T21:58:24"/>
        <d v="2013-07-20T16:51:46"/>
        <d v="2013-07-20T11:45:07"/>
        <d v="2013-07-20T06:38:29"/>
        <d v="2013-07-20T01:31:50"/>
        <d v="2013-07-19T20:25:12"/>
        <d v="2013-07-19T15:18:33"/>
        <d v="2013-07-19T10:11:55"/>
        <d v="2013-07-19T05:05:16"/>
        <d v="2013-07-18T23:58:38"/>
        <d v="2013-07-18T18:51:59"/>
        <d v="2013-07-18T13:45:21"/>
        <d v="2013-07-18T08:38:42"/>
        <d v="2013-07-18T03:32:04"/>
        <d v="2013-07-17T22:25:25"/>
        <d v="2013-07-17T17:18:47"/>
        <d v="2013-07-17T12:12:08"/>
        <d v="2013-07-17T07:05:30"/>
        <d v="2013-07-17T01:58:51"/>
        <d v="2013-07-16T20:52:13"/>
        <d v="2013-07-16T15:45:34"/>
        <d v="2013-07-16T10:38:56"/>
        <d v="2013-07-16T05:32:17"/>
        <d v="2013-07-16T00:25:39"/>
        <d v="2013-07-15T19:19:00"/>
        <d v="2013-07-15T14:12:22"/>
        <d v="2013-07-15T09:05:43"/>
        <d v="2013-07-15T03:59:05"/>
        <d v="2013-07-14T22:52:26"/>
        <d v="2013-07-14T17:45:48"/>
        <d v="2013-07-14T12:39:09"/>
        <d v="2013-07-14T07:32:31"/>
        <d v="2013-07-14T02:25:52"/>
        <d v="2013-07-13T21:19:14"/>
        <d v="2013-07-13T16:12:35"/>
        <d v="2013-07-13T11:05:57"/>
        <d v="2013-07-13T05:59:19"/>
        <d v="2013-07-13T00:52:40"/>
        <d v="2013-07-12T19:46:02"/>
        <d v="2013-07-12T14:39:23"/>
        <d v="2013-07-12T09:32:45"/>
        <d v="2013-07-12T04:26:06"/>
        <d v="2013-07-11T23:19:28"/>
        <d v="2013-07-11T18:12:49"/>
        <d v="2013-07-11T13:06:11"/>
        <d v="2013-07-11T07:59:32"/>
        <d v="2013-07-11T02:52:54"/>
        <d v="2013-07-10T21:46:15"/>
        <d v="2013-07-10T16:39:37"/>
        <d v="2013-07-10T11:32:58"/>
        <d v="2013-07-10T06:26:20"/>
        <d v="2013-07-10T01:19:41"/>
        <d v="2013-07-09T20:13:03"/>
        <d v="2013-07-09T15:06:24"/>
        <d v="2013-07-09T09:59:46"/>
        <d v="2013-07-09T04:53:07"/>
        <d v="2013-07-08T23:46:29"/>
        <d v="2013-07-08T18:39:50"/>
        <d v="2013-07-08T13:33:12"/>
        <d v="2013-07-08T08:26:33"/>
        <d v="2013-07-08T03:19:55"/>
        <d v="2013-07-07T22:13:16"/>
        <d v="2013-07-07T17:06:38"/>
        <d v="2013-07-07T11:59:59"/>
        <d v="2013-07-07T06:53:21"/>
        <d v="2013-07-07T01:46:42"/>
        <d v="2013-07-06T20:40:04"/>
        <d v="2013-07-06T15:33:25"/>
        <d v="2013-07-06T10:26:47"/>
        <d v="2013-07-06T05:20:08"/>
        <d v="2013-07-06T00:13:30"/>
        <d v="2013-07-05T19:06:51"/>
        <d v="2013-07-05T14:00:13"/>
        <d v="2013-07-05T08:53:34"/>
        <d v="2013-07-05T03:46:56"/>
        <d v="2013-07-04T22:40:17"/>
        <d v="2013-07-04T17:33:39"/>
        <d v="2013-07-04T12:27:00"/>
        <d v="2013-07-04T07:20:22"/>
        <d v="2013-07-04T02:13:44"/>
        <d v="2013-07-03T21:07:05"/>
        <d v="2013-07-03T16:00:27"/>
        <d v="2013-07-03T10:53:48"/>
        <d v="2013-07-03T05:47:10"/>
        <d v="2013-07-03T00:40:31"/>
        <d v="2013-07-02T19:33:53"/>
        <d v="2013-07-02T14:27:14"/>
        <d v="2013-07-02T09:20:36"/>
        <d v="2013-07-02T04:13:57"/>
        <d v="2013-07-01T23:07:19"/>
        <d v="2013-07-01T18:00:40"/>
        <d v="2013-07-01T12:54:02"/>
        <d v="2013-07-01T07:47:23"/>
        <d v="2013-07-01T02:40:45"/>
        <d v="2013-06-30T21:34:06"/>
        <d v="2013-06-30T16:27:28"/>
        <d v="2013-06-30T11:20:49"/>
        <d v="2013-06-30T06:14:11"/>
        <d v="2013-06-30T01:07:32"/>
        <d v="2013-06-29T20:00:54"/>
        <d v="2013-06-29T14:54:15"/>
        <d v="2013-06-29T09:47:37"/>
        <d v="2013-06-29T04:40:58"/>
        <d v="2013-06-28T23:34:20"/>
        <d v="2013-06-28T18:27:41"/>
        <d v="2013-06-28T13:21:03"/>
        <d v="2013-06-28T08:14:24"/>
        <d v="2013-06-28T03:07:46"/>
        <d v="2013-06-27T22:01:07"/>
        <d v="2013-06-27T16:54:29"/>
        <d v="2013-06-27T11:47:50"/>
        <d v="2013-06-27T06:41:12"/>
        <d v="2013-06-27T01:34:33"/>
        <d v="2013-06-26T20:27:55"/>
        <d v="2013-06-26T15:21:16"/>
        <d v="2013-06-26T10:14:38"/>
        <d v="2013-06-26T05:07:59"/>
        <d v="2013-06-26T00:01:21"/>
        <d v="2013-06-25T18:54:42"/>
        <d v="2013-06-25T13:48:04"/>
        <d v="2013-06-25T08:41:25"/>
        <d v="2013-06-25T03:34:47"/>
        <d v="2013-06-24T22:28:09"/>
        <d v="2013-06-24T17:21:30"/>
        <d v="2013-06-24T12:14:52"/>
        <d v="2013-06-24T07:08:13"/>
        <d v="2013-06-24T02:01:35"/>
        <d v="2013-06-23T20:54:56"/>
        <d v="2013-06-23T15:48:18"/>
        <d v="2013-06-23T10:41:39"/>
        <d v="2013-06-23T05:35:01"/>
        <d v="2013-06-23T00:28:22"/>
        <d v="2013-06-22T19:21:44"/>
        <d v="2013-06-22T14:15:05"/>
        <d v="2013-06-22T09:08:27"/>
        <d v="2013-06-22T04:01:48"/>
        <d v="2013-06-21T22:55:10"/>
        <d v="2013-06-21T17:48:31"/>
        <d v="2013-06-21T12:41:53"/>
        <d v="2013-06-21T07:35:14"/>
        <d v="2013-06-21T02:28:36"/>
        <d v="2013-06-20T21:21:57"/>
        <d v="2013-06-20T16:15:19"/>
        <d v="2013-06-20T11:08:40"/>
        <d v="2013-06-20T06:02:02"/>
        <d v="2013-06-20T00:55:23"/>
        <d v="2013-06-19T19:48:45"/>
        <d v="2013-06-19T14:42:06"/>
        <d v="2013-06-19T09:35:28"/>
        <d v="2013-06-19T04:28:49"/>
        <d v="2013-06-18T23:22:11"/>
        <d v="2013-06-18T18:15:32"/>
        <d v="2013-06-18T13:08:54"/>
        <d v="2013-06-18T08:02:15"/>
        <d v="2013-06-18T02:55:37"/>
        <d v="2013-06-17T21:48:58"/>
        <d v="2013-06-17T16:42:20"/>
        <d v="2013-06-17T11:35:41"/>
        <d v="2013-06-17T06:29:03"/>
        <d v="2013-06-17T01:22:24"/>
        <d v="2013-06-16T20:15:46"/>
        <d v="2013-06-16T15:09:07"/>
        <d v="2013-06-16T10:02:29"/>
        <d v="2013-06-16T04:55:50"/>
        <d v="2013-06-15T23:49:12"/>
        <d v="2013-06-15T18:42:34"/>
        <d v="2013-06-15T13:35:55"/>
        <d v="2013-06-15T08:29:17"/>
        <d v="2013-06-15T03:22:38"/>
        <d v="2013-06-14T22:16:00"/>
        <d v="2013-06-14T17:09:21"/>
        <d v="2013-06-14T12:02:43"/>
        <d v="2013-06-14T06:56:04"/>
        <d v="2013-06-14T01:49:26"/>
        <d v="2013-06-13T20:42:47"/>
        <d v="2013-06-13T15:36:09"/>
        <d v="2013-06-13T10:29:30"/>
        <d v="2013-06-13T05:22:52"/>
        <d v="2013-06-13T00:16:13"/>
        <d v="2013-06-12T19:09:35"/>
        <d v="2013-06-12T14:02:56"/>
        <d v="2013-06-12T08:56:18"/>
        <d v="2013-06-12T03:49:39"/>
        <d v="2013-06-11T22:43:01"/>
        <d v="2013-06-11T17:36:22"/>
        <d v="2013-06-11T12:29:44"/>
        <d v="2013-06-11T07:23:05"/>
        <d v="2013-06-11T02:16:27"/>
        <d v="2013-06-10T21:09:48"/>
        <d v="2013-06-10T16:03:10"/>
        <d v="2013-06-10T10:56:31"/>
        <d v="2013-06-10T05:49:53"/>
        <d v="2013-06-10T00:43:14"/>
        <d v="2013-06-09T19:36:36"/>
        <d v="2013-06-09T14:29:57"/>
        <d v="2013-06-09T09:23:19"/>
        <d v="2013-06-09T04:16:40"/>
        <d v="2013-06-08T23:10:02"/>
        <d v="2013-06-08T18:03:23"/>
        <d v="2013-06-08T12:56:45"/>
        <d v="2013-06-08T07:50:06"/>
        <d v="2013-06-08T02:43:28"/>
        <d v="2013-06-07T21:36:49"/>
        <d v="2013-06-07T16:30:11"/>
        <d v="2013-06-07T11:23:32"/>
        <d v="2013-06-07T06:16:54"/>
        <d v="2013-06-07T01:10:15"/>
        <d v="2013-06-06T20:03:37"/>
        <d v="2013-06-06T14:56:59"/>
        <d v="2013-06-06T09:50:20"/>
        <d v="2013-06-06T04:43:42"/>
        <d v="2013-06-05T23:37:03"/>
        <d v="2013-06-05T18:30:25"/>
        <d v="2013-06-05T13:23:46"/>
        <d v="2013-06-05T08:17:08"/>
        <d v="2013-06-05T03:10:29"/>
        <d v="2013-06-04T22:03:51"/>
        <d v="2013-06-04T16:57:12"/>
        <d v="2013-06-04T11:50:34"/>
        <d v="2013-06-04T06:43:55"/>
        <d v="2013-06-04T01:37:17"/>
        <d v="2013-06-03T20:30:38"/>
        <d v="2013-06-03T15:24:00"/>
        <d v="2013-06-03T10:17:21"/>
        <d v="2013-06-03T05:10:43"/>
        <d v="2013-06-03T00:04:04"/>
        <d v="2013-06-02T18:57:26"/>
        <d v="2013-06-02T13:50:47"/>
        <d v="2013-06-02T08:44:09"/>
        <d v="2013-06-02T03:37:30"/>
        <d v="2013-06-01T22:30:52"/>
        <d v="2013-06-01T17:24:13"/>
        <d v="2013-06-01T12:17:35"/>
        <d v="2013-06-01T07:10:56"/>
        <d v="2013-06-01T02:04:18"/>
        <d v="2013-05-31T20:57:39"/>
        <d v="2013-05-31T15:51:01"/>
        <d v="2013-05-31T10:44:22"/>
        <d v="2013-05-31T05:37:44"/>
        <d v="2013-05-31T00:31:05"/>
        <d v="2013-05-30T19:24:27"/>
        <d v="2013-05-30T14:17:48"/>
        <d v="2013-05-30T09:11:10"/>
        <d v="2013-05-30T04:04:31"/>
        <d v="2013-05-29T22:57:53"/>
        <d v="2013-05-29T17:51:14"/>
        <d v="2013-05-29T12:44:36"/>
        <d v="2013-05-29T07:37:57"/>
        <d v="2013-05-29T02:31:19"/>
        <d v="2013-05-28T21:24:40"/>
        <d v="2013-05-28T16:18:02"/>
        <d v="2013-05-28T11:11:24"/>
        <d v="2013-05-28T06:04:45"/>
        <d v="2013-05-28T00:58:07"/>
        <d v="2013-05-27T19:51:28"/>
        <d v="2013-05-27T14:44:50"/>
        <d v="2013-05-27T09:38:11"/>
        <d v="2013-05-27T04:31:33"/>
        <d v="2013-05-26T23:24:54"/>
        <d v="2013-05-26T18:18:16"/>
        <d v="2013-05-26T13:11:37"/>
        <d v="2013-05-26T08:04:59"/>
        <d v="2013-05-26T02:58:20"/>
        <d v="2013-05-25T21:51:42"/>
        <d v="2013-05-25T16:45:03"/>
        <d v="2013-05-25T11:38:25"/>
        <d v="2013-05-25T06:31:46"/>
        <d v="2013-05-25T01:25:08"/>
        <d v="2013-05-24T20:18:29"/>
        <d v="2013-05-24T15:11:51"/>
        <d v="2013-05-24T10:05:12"/>
        <d v="2013-05-24T04:58:34"/>
        <d v="2013-05-23T23:51:55"/>
        <d v="2013-05-23T18:45:17"/>
        <d v="2013-05-23T13:38:38"/>
        <d v="2013-05-23T08:32:00"/>
        <d v="2013-05-23T03:25:21"/>
        <d v="2013-05-22T22:18:43"/>
        <d v="2013-05-22T17:12:04"/>
        <d v="2013-05-22T12:05:26"/>
        <d v="2013-05-22T06:58:47"/>
        <d v="2013-05-22T01:52:09"/>
        <d v="2013-05-21T20:45:30"/>
        <d v="2013-05-21T15:38:52"/>
        <d v="2013-05-21T10:32:13"/>
        <d v="2013-05-21T05:25:35"/>
        <d v="2013-05-21T00:18:56"/>
        <d v="2013-05-20T19:12:18"/>
        <d v="2013-05-20T14:05:39"/>
        <d v="2013-05-20T08:59:01"/>
        <d v="2013-05-20T03:52:22"/>
        <d v="2013-05-19T22:45:44"/>
        <d v="2013-05-19T17:39:05"/>
        <d v="2013-05-19T12:32:27"/>
        <d v="2013-05-19T07:25:49"/>
        <d v="2013-05-19T02:19:10"/>
        <d v="2013-05-18T21:12:32"/>
        <d v="2013-05-18T16:05:53"/>
        <d v="2013-05-18T10:59:15"/>
        <d v="2013-05-18T05:52:36"/>
        <d v="2013-05-18T00:45:58"/>
        <d v="2013-05-17T19:39:19"/>
        <d v="2013-05-17T14:32:41"/>
        <d v="2013-05-17T09:26:02"/>
        <d v="2013-05-17T04:19:24"/>
        <d v="2013-05-16T23:12:45"/>
        <d v="2013-05-16T18:06:07"/>
        <d v="2013-05-16T12:59:28"/>
        <d v="2013-05-16T07:52:50"/>
        <d v="2013-05-16T02:46:11"/>
        <d v="2013-05-15T21:39:33"/>
        <d v="2013-05-15T16:32:54"/>
        <d v="2013-05-15T11:26:16"/>
        <d v="2013-05-15T06:19:37"/>
        <d v="2013-05-15T01:12:59"/>
        <d v="2013-05-14T20:06:20"/>
        <d v="2013-05-14T14:59:42"/>
        <d v="2013-05-14T09:53:03"/>
        <d v="2013-05-14T04:46:25"/>
        <d v="2013-05-13T23:39:46"/>
        <d v="2013-05-13T18:33:08"/>
        <d v="2013-05-13T13:26:29"/>
        <d v="2013-05-13T08:19:51"/>
        <d v="2013-05-13T03:13:12"/>
        <d v="2013-05-12T22:06:34"/>
        <d v="2013-05-12T16:59:55"/>
        <d v="2013-05-12T11:53:17"/>
        <d v="2013-05-12T06:46:38"/>
        <d v="2013-05-12T01:40:00"/>
        <d v="2013-05-11T20:33:21"/>
        <d v="2013-05-11T15:26:43"/>
        <d v="2013-05-11T10:20:04"/>
        <d v="2013-05-11T05:13:26"/>
        <d v="2013-05-11T00:06:47"/>
        <d v="2013-05-10T19:00:09"/>
        <d v="2013-05-10T13:53:30"/>
        <d v="2013-05-10T08:46:52"/>
        <d v="2013-05-10T03:40:14"/>
        <d v="2013-05-09T22:33:35"/>
        <d v="2013-05-09T17:26:57"/>
        <d v="2013-05-09T12:20:18"/>
        <d v="2013-05-09T07:13:40"/>
        <d v="2013-05-09T02:07:01"/>
        <d v="2013-05-08T21:00:23"/>
        <d v="2013-05-08T15:53:44"/>
        <d v="2013-05-08T10:47:06"/>
        <d v="2013-05-08T05:40:27"/>
        <d v="2013-05-08T00:33:49"/>
        <d v="2013-05-07T19:27:10"/>
        <d v="2013-05-07T14:20:32"/>
        <d v="2013-05-07T09:13:53"/>
        <d v="2013-05-07T04:07:15"/>
        <d v="2013-05-06T23:00:36"/>
        <d v="2013-05-06T17:53:58"/>
        <d v="2013-05-06T12:47:19"/>
        <d v="2013-05-06T07:40:41"/>
        <d v="2013-05-06T02:34:02"/>
        <d v="2013-05-05T21:27:24"/>
        <d v="2013-05-05T16:20:45"/>
        <d v="2013-05-05T11:14:07"/>
        <d v="2013-05-05T06:07:28"/>
        <d v="2013-05-05T01:00:50"/>
        <d v="2013-05-04T19:54:11"/>
        <d v="2013-05-04T14:47:33"/>
        <d v="2013-05-04T09:40:54"/>
        <d v="2013-05-04T04:34:16"/>
        <d v="2013-05-03T23:27:37"/>
        <d v="2013-05-03T18:20:59"/>
        <d v="2013-05-03T13:14:20"/>
        <d v="2013-05-03T08:07:42"/>
        <d v="2013-05-03T03:01:03"/>
        <d v="2013-05-02T21:54:25"/>
        <d v="2013-05-02T16:47:46"/>
        <d v="2013-05-02T11:41:08"/>
        <d v="2013-05-02T06:34:29"/>
        <d v="2013-05-02T01:27:51"/>
        <d v="2013-05-01T20:21:12"/>
        <d v="2013-05-01T15:14:34"/>
        <d v="2013-05-01T10:07:55"/>
        <d v="2013-05-01T05:01:17"/>
        <d v="2013-04-30T23:54:39"/>
        <d v="2013-04-30T18:48:00"/>
        <d v="2013-04-30T13:41:22"/>
        <d v="2013-04-30T08:34:43"/>
        <d v="2013-04-30T03:28:05"/>
        <d v="2013-04-29T22:21:26"/>
        <d v="2013-04-29T17:14:48"/>
        <d v="2013-04-29T12:08:09"/>
        <d v="2013-04-29T07:01:31"/>
        <d v="2013-04-29T01:54:52"/>
        <d v="2013-04-28T20:48:14"/>
        <d v="2013-04-28T15:41:35"/>
        <d v="2013-04-28T10:34:57"/>
        <d v="2013-04-28T05:28:18"/>
        <d v="2013-04-28T00:21:40"/>
        <d v="2013-04-27T19:15:01"/>
        <d v="2013-04-27T14:08:23"/>
        <d v="2013-04-27T09:01:44"/>
        <d v="2013-04-27T03:55:06"/>
        <d v="2013-04-26T22:48:27"/>
        <d v="2013-04-26T17:41:49"/>
        <d v="2013-04-26T12:35:10"/>
        <d v="2013-04-26T07:28:32"/>
        <d v="2013-04-26T02:21:53"/>
        <d v="2013-04-25T21:15:15"/>
        <d v="2013-04-25T16:08:36"/>
        <d v="2013-04-25T11:01:58"/>
        <d v="2013-04-25T05:55:19"/>
        <d v="2013-04-25T00:48:41"/>
        <d v="2013-04-24T19:42:02"/>
        <d v="2013-04-24T14:35:24"/>
        <d v="2013-04-24T09:28:45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4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1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7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60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9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60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10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8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2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2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2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200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9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70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4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50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60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2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1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7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8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7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8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7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7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70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1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9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4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6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2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5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4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2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2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1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1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8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8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9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9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9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70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5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2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e v="#DIV/0!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e v="#DIV/0!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2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7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8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e v="#DIV/0!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e v="#DIV/0!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e v="#DIV/0!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5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e v="#DIV/0!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e v="#DIV/0!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1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e v="#DIV/0!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e v="#DIV/0!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e v="#DIV/0!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e v="#DIV/0!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6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8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e v="#DIV/0!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6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e v="#DIV/0!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e v="#DIV/0!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4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e v="#DIV/0!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e v="#DIV/0!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6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3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e v="#DIV/0!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e v="#DIV/0!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e v="#DIV/0!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50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e v="#DIV/0!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6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e v="#DIV/0!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1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1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e v="#DIV/0!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4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6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e v="#DIV/0!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e v="#DIV/0!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6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e v="#DIV/0!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e v="#DIV/0!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3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7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e v="#DIV/0!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e v="#DIV/0!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e v="#DIV/0!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4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e v="#DIV/0!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e v="#DIV/0!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6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2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6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e v="#DIV/0!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e v="#DIV/0!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e v="#DIV/0!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e v="#DIV/0!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e v="#DIV/0!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e v="#DIV/0!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e v="#DIV/0!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e v="#DIV/0!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6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e v="#DIV/0!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e v="#DIV/0!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e v="#DIV/0!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e v="#DIV/0!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8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90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6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8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1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6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9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8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2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6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8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8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4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2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7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8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9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7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2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7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3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3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90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9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9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1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6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50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5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7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5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1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5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4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7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8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3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8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70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20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100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1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8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7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2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30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5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1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4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7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40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10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40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8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40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7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2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3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2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90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3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109"/>
    <n v="103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109"/>
    <n v="40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109"/>
    <n v="117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109"/>
    <n v="116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109"/>
    <n v="104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70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09"/>
    <n v="43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109"/>
    <n v="59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109"/>
    <n v="112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109"/>
    <n v="46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09"/>
    <n v="145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109"/>
    <n v="89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09"/>
    <n v="82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109"/>
    <n v="71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109"/>
    <n v="104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109"/>
    <n v="91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109"/>
    <n v="157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109"/>
    <n v="105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109"/>
    <n v="59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09"/>
    <n v="82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109"/>
    <n v="5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9"/>
    <n v="140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09"/>
    <n v="22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109"/>
    <n v="181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109"/>
    <n v="711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109"/>
    <n v="66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109"/>
    <n v="75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109"/>
    <n v="133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109"/>
    <n v="55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109"/>
    <n v="8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109"/>
    <n v="9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109"/>
    <n v="160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109"/>
    <n v="4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109"/>
    <n v="183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109"/>
    <n v="126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109"/>
    <n v="58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109"/>
    <n v="79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109"/>
    <n v="91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109"/>
    <n v="68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109"/>
    <n v="48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109"/>
    <n v="20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109"/>
    <n v="217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109"/>
    <n v="110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109"/>
    <n v="5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109"/>
    <n v="50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109"/>
    <n v="36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109"/>
    <n v="12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09"/>
    <n v="41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109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109"/>
    <n v="17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109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109"/>
    <n v="5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109"/>
    <n v="52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109"/>
    <n v="71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09"/>
    <n v="63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109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09"/>
    <n v="171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109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09"/>
    <n v="394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109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09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109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09"/>
    <n v="4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109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109"/>
    <n v="21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109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109"/>
    <n v="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09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109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109"/>
    <n v="16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109"/>
    <n v="23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109"/>
    <n v="20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109"/>
    <n v="17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109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109"/>
    <n v="13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109"/>
    <n v="11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109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09"/>
    <n v="17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109"/>
    <n v="15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109"/>
    <n v="111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109"/>
    <n v="26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109"/>
    <n v="38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109"/>
    <n v="28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109"/>
    <n v="62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109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109"/>
    <n v="40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109"/>
    <n v="89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09"/>
    <n v="55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109"/>
    <n v="87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109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09"/>
    <n v="51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109"/>
    <n v="14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109"/>
    <n v="67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109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109"/>
    <n v="72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109"/>
    <n v="10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109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109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109"/>
    <n v="136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109"/>
    <n v="73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109"/>
    <n v="54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109"/>
    <n v="58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109"/>
    <n v="13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109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109"/>
    <n v="4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109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109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109"/>
    <n v="133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109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109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109"/>
    <n v="6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109"/>
    <n v="102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109"/>
    <n v="17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109"/>
    <n v="725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109"/>
    <n v="68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109"/>
    <n v="39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09"/>
    <n v="150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09"/>
    <n v="9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09"/>
    <n v="111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9"/>
    <n v="72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09"/>
    <n v="29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09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09"/>
    <n v="7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09"/>
    <n v="64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09"/>
    <n v="44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09"/>
    <n v="87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09"/>
    <n v="127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09"/>
    <n v="129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09"/>
    <n v="71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09"/>
    <n v="11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09"/>
    <n v="327"/>
    <x v="1"/>
    <s v="plays"/>
    <x v="534"/>
  </r>
  <r>
    <n v="535"/>
    <s v="GIRLS STATE a new musical comedy TV project"/>
    <s v="In this new TV show &quot;All Politics is Vocal&quot; as high school girls campaign, sing and cheer to be elected Governor of their summer camp."/>
    <n v="-14174.505827995399"/>
    <n v="12505.150800378"/>
    <x v="0"/>
    <x v="0"/>
    <s v="USD"/>
    <n v="1398165375.36325"/>
    <n v="1394981811.1395099"/>
    <b v="0"/>
    <n v="126.587902971753"/>
    <b v="1"/>
    <s v="film &amp; video/television"/>
    <x v="110"/>
    <n v="99"/>
    <x v="0"/>
    <s v="television"/>
    <x v="535"/>
  </r>
  <r>
    <n v="536"/>
    <s v="FannibalFest Fan Convention"/>
    <s v="A Hannibal TV Show Fan Convention and Art Collective"/>
    <n v="-15192.4820772484"/>
    <n v="12511.409966079"/>
    <x v="0"/>
    <x v="0"/>
    <s v="USD"/>
    <n v="1398147481.35025"/>
    <n v="1394963412.6510899"/>
    <b v="0"/>
    <n v="126.64721757692701"/>
    <b v="1"/>
    <s v="film &amp; video/television"/>
    <x v="111"/>
    <n v="99"/>
    <x v="0"/>
    <s v="television"/>
    <x v="536"/>
  </r>
  <r>
    <n v="537"/>
    <s v="Charlie teaser completion"/>
    <s v="Completion fund for post-production for teaser of British crime/drama tv series about a girl who sells morals for money"/>
    <n v="-16210.458326502399"/>
    <n v="12517.6691317799"/>
    <x v="0"/>
    <x v="1"/>
    <s v="GBP"/>
    <n v="1398129587.33725"/>
    <n v="1394945014.1626699"/>
    <b v="0"/>
    <n v="126.706532182101"/>
    <b v="1"/>
    <s v="film &amp; video/television"/>
    <x v="112"/>
    <n v="99"/>
    <x v="0"/>
    <s v="television"/>
    <x v="537"/>
  </r>
  <r>
    <n v="538"/>
    <s v="Unsure/Positive: A Dramedy Series About Life with HIV"/>
    <s v="We already produced the *very* beginning of this story. Help us to see it through?"/>
    <n v="-17228.434575756401"/>
    <n v="12523.928297480899"/>
    <x v="0"/>
    <x v="0"/>
    <s v="USD"/>
    <n v="1398111693.32425"/>
    <n v="1394926615.6742401"/>
    <b v="0"/>
    <n v="126.765846787275"/>
    <b v="1"/>
    <s v="film &amp; video/television"/>
    <x v="113"/>
    <n v="99"/>
    <x v="0"/>
    <s v="television"/>
    <x v="538"/>
  </r>
  <r>
    <n v="539"/>
    <s v="Party Monsters"/>
    <s v="20th centuryâ€™s most notorious literary characters, out of step with the times, find comradery as roommates in modern day Los Angeles."/>
    <n v="-18246.410825009301"/>
    <n v="12530.187463181799"/>
    <x v="0"/>
    <x v="0"/>
    <s v="USD"/>
    <n v="1398093799.31125"/>
    <n v="1394908217.1858201"/>
    <b v="0"/>
    <n v="126.82516139245"/>
    <b v="1"/>
    <s v="film &amp; video/television"/>
    <x v="114"/>
    <n v="99"/>
    <x v="0"/>
    <s v="television"/>
    <x v="539"/>
  </r>
  <r>
    <n v="540"/>
    <s v="Terry Matthews to be the NEXT star on the Network Television"/>
    <s v="The BBQ Daddy will be Filming the 1st episode of the Next Hit series to come to Network Television &quot;Bailout My Cookout&quot;"/>
    <n v="-19264.387074263399"/>
    <n v="12536.446628882801"/>
    <x v="0"/>
    <x v="0"/>
    <s v="USD"/>
    <n v="1398075905.29826"/>
    <n v="1394889818.6973901"/>
    <b v="0"/>
    <n v="126.88447599762399"/>
    <b v="1"/>
    <s v="film &amp; video/television"/>
    <x v="115"/>
    <n v="99"/>
    <x v="0"/>
    <s v="television"/>
    <x v="540"/>
  </r>
  <r>
    <n v="541"/>
    <s v="POINT HOPE"/>
    <s v="The story of &quot;Point Hope&quot; will honor, respect, and share the beauty and traditions of the Alaska Natives in Point Hope, AK: the Inupiat"/>
    <n v="-20282.3633235163"/>
    <n v="12542.7057945837"/>
    <x v="0"/>
    <x v="0"/>
    <s v="USD"/>
    <n v="1398058011.28526"/>
    <n v="1394871420.2089701"/>
    <b v="0"/>
    <n v="126.943790602798"/>
    <b v="1"/>
    <s v="film &amp; video/television"/>
    <x v="116"/>
    <n v="99"/>
    <x v="0"/>
    <s v="television"/>
    <x v="541"/>
  </r>
  <r>
    <n v="542"/>
    <s v="Skin: Film Production By 14 Year Old Aniya Wolfe"/>
    <s v="Secrets bond three unfortunate teens who are facing issues that are common among youth today. And for one, it becomes too much to bear."/>
    <n v="-21300.339572770401"/>
    <n v="12548.9649602847"/>
    <x v="0"/>
    <x v="0"/>
    <s v="USD"/>
    <n v="1398040117.27226"/>
    <n v="1394853021.72054"/>
    <b v="0"/>
    <n v="127.00310520797299"/>
    <b v="1"/>
    <s v="film &amp; video/television"/>
    <x v="117"/>
    <n v="99"/>
    <x v="0"/>
    <s v="television"/>
    <x v="542"/>
  </r>
  <r>
    <n v="543"/>
    <s v="Sizzling in the Kitchen Flynn Style"/>
    <s v="Help us raise the funds to film our pilot episode!"/>
    <n v="-22318.3158220234"/>
    <n v="12555.2241259856"/>
    <x v="0"/>
    <x v="0"/>
    <s v="USD"/>
    <n v="1398022223.2592599"/>
    <n v="1394834623.23212"/>
    <b v="0"/>
    <n v="127.062419813147"/>
    <b v="1"/>
    <s v="film &amp; video/television"/>
    <x v="118"/>
    <n v="99"/>
    <x v="0"/>
    <s v="television"/>
    <x v="543"/>
  </r>
  <r>
    <n v="544"/>
    <s v="The Academy: Mockumentary Sitcom TV Pilot"/>
    <s v="Capturing everyday life at Falkirk Academy, a fictitious elite private high school where &quot;everyday life&quot; is anything but normal."/>
    <n v="-23336.292071277399"/>
    <n v="12561.4832916866"/>
    <x v="0"/>
    <x v="0"/>
    <s v="USD"/>
    <n v="1398004329.2462599"/>
    <n v="1394816224.74369"/>
    <b v="0"/>
    <n v="127.121734418321"/>
    <b v="1"/>
    <s v="film &amp; video/television"/>
    <x v="119"/>
    <n v="99"/>
    <x v="0"/>
    <s v="television"/>
    <x v="544"/>
  </r>
  <r>
    <n v="545"/>
    <s v="Big in Beijing. A reality tv show about eccentric Beijing."/>
    <s v="Making a reality show casting the real elites of China. They are fun, young, wild, and ambitious. Filmed in Beijing with real risks."/>
    <n v="-24354.268320531399"/>
    <n v="12567.7424573875"/>
    <x v="0"/>
    <x v="0"/>
    <s v="USD"/>
    <n v="1397986435.2332699"/>
    <n v="1394797826.25527"/>
    <b v="0"/>
    <n v="127.18104902349501"/>
    <b v="1"/>
    <s v="film &amp; video/television"/>
    <x v="120"/>
    <n v="99"/>
    <x v="0"/>
    <s v="television"/>
    <x v="545"/>
  </r>
  <r>
    <n v="546"/>
    <s v="2017 TAPR DCC Video on HamRadioNow"/>
    <s v="HamRadioNow will produce YouTube video of the complete 2016 ARRL &amp; TAPR Amateur Radio (Ham Radio) Digital Communications Conference"/>
    <n v="-25372.244569784401"/>
    <n v="12574.001623088499"/>
    <x v="0"/>
    <x v="0"/>
    <s v="USD"/>
    <n v="1397968541.2202699"/>
    <n v="1394779427.76684"/>
    <b v="0"/>
    <n v="127.24036362867"/>
    <b v="1"/>
    <s v="film &amp; video/television"/>
    <x v="121"/>
    <n v="99"/>
    <x v="0"/>
    <s v="television"/>
    <x v="546"/>
  </r>
  <r>
    <n v="547"/>
    <s v="Spinward Traveller (T.V. Pilot)"/>
    <s v="Spinward Traveller is based on the award winning role-playing game. Launch your imagination into the Traveller universe at Jump 6."/>
    <n v="-26390.220819038299"/>
    <n v="12580.260788789399"/>
    <x v="0"/>
    <x v="0"/>
    <s v="USD"/>
    <n v="1397950647.2072699"/>
    <n v="1394761029.27842"/>
    <b v="0"/>
    <n v="127.29967823384401"/>
    <b v="1"/>
    <s v="film &amp; video/television"/>
    <x v="122"/>
    <n v="99"/>
    <x v="0"/>
    <s v="television"/>
    <x v="547"/>
  </r>
  <r>
    <n v="548"/>
    <s v="Can't Go Home"/>
    <s v="A travel series hosted by touring musicians that profiles a different American city in each episode."/>
    <n v="-27408.1970682914"/>
    <n v="12586.519954490401"/>
    <x v="0"/>
    <x v="0"/>
    <s v="USD"/>
    <n v="1397932753.1942699"/>
    <n v="1394742630.7899899"/>
    <b v="0"/>
    <n v="127.358992839018"/>
    <b v="1"/>
    <s v="film &amp; video/television"/>
    <x v="123"/>
    <n v="99"/>
    <x v="0"/>
    <s v="television"/>
    <x v="548"/>
  </r>
  <r>
    <n v="549"/>
    <s v="3011 | Sci-fi Series"/>
    <s v="A highly charged post apocalyptic sci fi series that pulls no punches!"/>
    <n v="-28426.173317545301"/>
    <n v="12592.779120191301"/>
    <x v="0"/>
    <x v="2"/>
    <s v="AUD"/>
    <n v="1397914859.1812699"/>
    <n v="1394724232.3015699"/>
    <b v="0"/>
    <n v="127.418307444193"/>
    <b v="1"/>
    <s v="film &amp; video/television"/>
    <x v="124"/>
    <n v="99"/>
    <x v="0"/>
    <s v="television"/>
    <x v="549"/>
  </r>
  <r>
    <n v="550"/>
    <s v="Cien&amp;Cia"/>
    <s v="Cien&amp;Cia es un proyecto transmedia para televisiÃ³n; la finalidad de la venta de camisetas es financiar el reality (Factual)."/>
    <n v="-29444.149566798402"/>
    <n v="12599.0382858923"/>
    <x v="0"/>
    <x v="3"/>
    <s v="EUR"/>
    <n v="1397896965.1682799"/>
    <n v="1394705833.8131399"/>
    <b v="0"/>
    <n v="127.477622049367"/>
    <b v="1"/>
    <s v="film &amp; video/television"/>
    <x v="125"/>
    <n v="99"/>
    <x v="0"/>
    <s v="television"/>
    <x v="550"/>
  </r>
  <r>
    <n v="551"/>
    <s v="ArtMoose TV Series"/>
    <s v="We want to create a Sizzle Reel to pitch a Reality TV Series to TV Executive starring artists Art Moose will use new artists each week."/>
    <n v="-30462.125816052401"/>
    <n v="12605.2974515932"/>
    <x v="0"/>
    <x v="0"/>
    <s v="USD"/>
    <n v="1397879071.1552801"/>
    <n v="1394687435.3247199"/>
    <b v="0"/>
    <n v="127.53693665454099"/>
    <b v="1"/>
    <s v="film &amp; video/television"/>
    <x v="126"/>
    <n v="99"/>
    <x v="0"/>
    <s v="television"/>
    <x v="551"/>
  </r>
  <r>
    <n v="552"/>
    <s v="Humble Pie"/>
    <s v="Uplifting English sitcom, a love letter to youthful exuberance that proves once and for all that none of us are ready for real life."/>
    <n v="-31480.102065306401"/>
    <n v="12611.5566172942"/>
    <x v="0"/>
    <x v="1"/>
    <s v="GBP"/>
    <n v="1397861177.1422801"/>
    <n v="1394669036.8362899"/>
    <b v="0"/>
    <n v="127.596251259715"/>
    <b v="1"/>
    <s v="film &amp; video/television"/>
    <x v="127"/>
    <n v="99"/>
    <x v="0"/>
    <s v="television"/>
    <x v="552"/>
  </r>
  <r>
    <n v="553"/>
    <s v="Indian As Apple Pie TV"/>
    <s v="The Indian cooking show you crave: complete with cooking, travel to India, and loads of spicy inspiration with Anupy."/>
    <n v="-32498.0783145594"/>
    <n v="12617.8157829951"/>
    <x v="0"/>
    <x v="0"/>
    <s v="USD"/>
    <n v="1397843283.1292801"/>
    <n v="1394650638.3478701"/>
    <b v="0"/>
    <n v="127.65556586488999"/>
    <b v="1"/>
    <s v="film &amp; video/television"/>
    <x v="128"/>
    <n v="99"/>
    <x v="0"/>
    <s v="television"/>
    <x v="553"/>
  </r>
  <r>
    <n v="554"/>
    <s v="Brouhaha (an Original Sitcom)"/>
    <s v="Brouhaha chronicles the adventures of aspiring comedian and prolific hedonist Jenny Carmichael as she works at a clickbait website."/>
    <n v="-33516.054563813399"/>
    <n v="12624.074948696099"/>
    <x v="0"/>
    <x v="0"/>
    <s v="USD"/>
    <n v="1397825389.1162801"/>
    <n v="1394632239.8594401"/>
    <b v="0"/>
    <n v="127.714880470064"/>
    <b v="1"/>
    <s v="film &amp; video/television"/>
    <x v="129"/>
    <n v="99"/>
    <x v="0"/>
    <s v="television"/>
    <x v="554"/>
  </r>
  <r>
    <n v="555"/>
    <s v="Finding Kylie Hard Read Fund"/>
    <s v="Help us reach our goal &amp; pay the drama dept that is performing the hard read, which is set for October 2015."/>
    <n v="-34534.030813066398"/>
    <n v="12630.334114396999"/>
    <x v="0"/>
    <x v="0"/>
    <s v="USD"/>
    <n v="1397807495.1032901"/>
    <n v="1394613841.3710201"/>
    <b v="0"/>
    <n v="127.774195075238"/>
    <b v="1"/>
    <s v="film &amp; video/television"/>
    <x v="130"/>
    <n v="99"/>
    <x v="0"/>
    <s v="television"/>
    <x v="555"/>
  </r>
  <r>
    <n v="556"/>
    <s v="Life of an Ingredient: The Pilot Episode"/>
    <s v="â€œLIFE of an INGREDIENT,&quot; a series that tells the story of the greatest chef &amp; farm collaborators in todayâ€™s marketplace."/>
    <n v="-35552.007062320401"/>
    <n v="12636.593280098001"/>
    <x v="0"/>
    <x v="0"/>
    <s v="USD"/>
    <n v="1397789601.0902901"/>
    <n v="1394595442.8825901"/>
    <b v="0"/>
    <n v="127.83350968041201"/>
    <b v="1"/>
    <s v="film &amp; video/television"/>
    <x v="131"/>
    <n v="99"/>
    <x v="0"/>
    <s v="television"/>
    <x v="556"/>
  </r>
  <r>
    <n v="557"/>
    <s v="CREATURES OF HABIT!"/>
    <s v="Meet Gary, and Troy: Two unlikely friends that investigate &quot;strange phenomenon&quot;."/>
    <n v="-36569.9833115734"/>
    <n v="12642.852445798901"/>
    <x v="0"/>
    <x v="0"/>
    <s v="USD"/>
    <n v="1397771707.0772901"/>
    <n v="1394577044.39417"/>
    <b v="0"/>
    <n v="127.892824285587"/>
    <b v="1"/>
    <s v="film &amp; video/television"/>
    <x v="132"/>
    <n v="99"/>
    <x v="0"/>
    <s v="television"/>
    <x v="557"/>
  </r>
  <r>
    <n v="558"/>
    <s v="Bad Boy of Beauty and Bride Crashers!"/>
    <s v="Lois and Berlin are the Lucy and Ricky of reality. You will go on  journey to reinvent beauty from the inside out. Be the star !"/>
    <n v="-37587.959560827403"/>
    <n v="12649.1116114999"/>
    <x v="0"/>
    <x v="0"/>
    <s v="USD"/>
    <n v="1397753813.06429"/>
    <n v="1394558645.90574"/>
    <b v="0"/>
    <n v="127.95213889076101"/>
    <b v="1"/>
    <s v="film &amp; video/television"/>
    <x v="133"/>
    <n v="99"/>
    <x v="0"/>
    <s v="television"/>
    <x v="558"/>
  </r>
  <r>
    <n v="559"/>
    <s v="Bring STL Up Late to TV"/>
    <s v="STL Up Late is a weekly late night comedy talk show for St. Louis television."/>
    <n v="-38605.935810081399"/>
    <n v="12655.3707772008"/>
    <x v="0"/>
    <x v="0"/>
    <s v="USD"/>
    <n v="1397735919.05129"/>
    <n v="1394540247.41732"/>
    <b v="0"/>
    <n v="128.011453495935"/>
    <b v="1"/>
    <s v="film &amp; video/television"/>
    <x v="134"/>
    <n v="99"/>
    <x v="0"/>
    <s v="television"/>
    <x v="559"/>
  </r>
  <r>
    <n v="560"/>
    <s v="RAM- An independent writer's breakthrough tv production"/>
    <s v="A dram-com television series revolved around memory and the hardships and revelations that come with its early turning point."/>
    <n v="-39623.912059334303"/>
    <n v="12661.6299429018"/>
    <x v="0"/>
    <x v="0"/>
    <s v="USD"/>
    <n v="1397718025.0383"/>
    <n v="1394521848.92889"/>
    <b v="0"/>
    <n v="128.07076810110999"/>
    <b v="1"/>
    <s v="film &amp; video/television"/>
    <x v="135"/>
    <n v="99"/>
    <x v="0"/>
    <s v="television"/>
    <x v="560"/>
  </r>
  <r>
    <n v="561"/>
    <s v="You, Me &amp; Sicily:  Part I Editing"/>
    <s v="Highlighting Sicily's points of light: its extraordinary people. Editing phase is now underway!!!"/>
    <n v="-40641.888308588401"/>
    <n v="12667.8891086027"/>
    <x v="0"/>
    <x v="0"/>
    <s v="USD"/>
    <n v="1397700131.0253"/>
    <n v="1394503450.44047"/>
    <b v="0"/>
    <n v="128.13008270628401"/>
    <b v="1"/>
    <s v="film &amp; video/television"/>
    <x v="136"/>
    <n v="99"/>
    <x v="0"/>
    <s v="television"/>
    <x v="561"/>
  </r>
  <r>
    <n v="562"/>
    <s v="B-Rabbit TV Comedy Pilot"/>
    <s v="B-Rabbit is a hilarious depiction of immigrating to New Zealand and the life you desperately tried to leave behind."/>
    <n v="-41659.864557841298"/>
    <n v="12674.1482743037"/>
    <x v="0"/>
    <x v="4"/>
    <s v="NZD"/>
    <n v="1397682237.0123"/>
    <n v="1394485051.95204"/>
    <b v="0"/>
    <n v="128.18939731145801"/>
    <b v="1"/>
    <s v="film &amp; video/television"/>
    <x v="137"/>
    <n v="99"/>
    <x v="0"/>
    <s v="television"/>
    <x v="562"/>
  </r>
  <r>
    <n v="563"/>
    <s v="John Earle Dog Training Concept Development Reel"/>
    <s v="John and Brian are on a quest to change people's lives and rehabilitate dogs."/>
    <n v="-42677.840807095403"/>
    <n v="12680.407440004599"/>
    <x v="0"/>
    <x v="0"/>
    <s v="USD"/>
    <n v="1397664342.9993"/>
    <n v="1394466653.4636199"/>
    <b v="0"/>
    <n v="128.248711916632"/>
    <b v="1"/>
    <s v="film &amp; video/television"/>
    <x v="137"/>
    <n v="99"/>
    <x v="0"/>
    <s v="television"/>
    <x v="563"/>
  </r>
  <r>
    <n v="564"/>
    <s v="The JOB Prelude."/>
    <s v="Genuine, no cliche Cop dramedy. Stories based on Adam's time as a Constable. What really goes on? Think you know the Police? Find out."/>
    <n v="-43695.817056349399"/>
    <n v="12686.666605705601"/>
    <x v="0"/>
    <x v="1"/>
    <s v="GBP"/>
    <n v="1397646448.9863"/>
    <n v="1394448254.9751899"/>
    <b v="0"/>
    <n v="128.30802652180699"/>
    <b v="1"/>
    <s v="film &amp; video/television"/>
    <x v="138"/>
    <n v="99"/>
    <x v="0"/>
    <s v="television"/>
    <x v="564"/>
  </r>
  <r>
    <n v="565"/>
    <s v="Introverts Web Series"/>
    <s v="Comedy series about three introverted roommates coping with single life, secret resentments, and loudmouthed extroverts."/>
    <n v="-44713.793305602398"/>
    <n v="12692.925771406501"/>
    <x v="0"/>
    <x v="0"/>
    <s v="USD"/>
    <n v="1397628554.9733"/>
    <n v="1394429856.4867699"/>
    <b v="0"/>
    <n v="128.36734112698099"/>
    <b v="1"/>
    <s v="film &amp; video/television"/>
    <x v="139"/>
    <n v="99"/>
    <x v="0"/>
    <s v="television"/>
    <x v="565"/>
  </r>
  <r>
    <n v="566"/>
    <s v="The Alan Katz Show"/>
    <s v="After a two-year hiatus, The Alan Katz Show is coming back! But it can't unless we can get a 16gb flash drive valued at $12.71!"/>
    <n v="-45731.769554856299"/>
    <n v="12699.1849371075"/>
    <x v="0"/>
    <x v="0"/>
    <s v="USD"/>
    <n v="1397610660.96031"/>
    <n v="1394411457.9983399"/>
    <b v="0"/>
    <n v="128.42665573215501"/>
    <b v="1"/>
    <s v="film &amp; video/television"/>
    <x v="139"/>
    <n v="99"/>
    <x v="0"/>
    <s v="television"/>
    <x v="566"/>
  </r>
  <r>
    <n v="567"/>
    <s v="Over &amp; Out"/>
    <s v="Approaching a milestone birthday, Gail abandons her group of yuppie stay-at-home mom friends for the vibrant and rowdy gay community."/>
    <n v="-46749.7458041094"/>
    <n v="12705.4441028084"/>
    <x v="0"/>
    <x v="0"/>
    <s v="USD"/>
    <n v="1397592766.94731"/>
    <n v="1394393059.5099199"/>
    <b v="0"/>
    <n v="128.48597033732901"/>
    <b v="1"/>
    <s v="film &amp; video/television"/>
    <x v="140"/>
    <n v="99"/>
    <x v="0"/>
    <s v="television"/>
    <x v="567"/>
  </r>
  <r>
    <n v="568"/>
    <s v="Imaginary Problems"/>
    <s v="4 best friends balance their work, personal and private lives while finding time for their imaginary friends (who are 3 puppets)."/>
    <n v="-47767.722053363301"/>
    <n v="12711.7032685094"/>
    <x v="0"/>
    <x v="0"/>
    <s v="USD"/>
    <n v="1397574872.93431"/>
    <n v="1394374661.0214901"/>
    <b v="0"/>
    <n v="128.545284942504"/>
    <b v="1"/>
    <s v="film &amp; video/television"/>
    <x v="140"/>
    <n v="99"/>
    <x v="0"/>
    <s v="television"/>
    <x v="568"/>
  </r>
  <r>
    <n v="569"/>
    <s v="#Josh: T.V. Show Sizzle Reel"/>
    <s v="A digitally dependent Josh, is forced to coexist with his promiscuous problematic cousin Wes, and face his fears of a human connection"/>
    <n v="-48785.698302616402"/>
    <n v="12717.9624342103"/>
    <x v="0"/>
    <x v="0"/>
    <s v="USD"/>
    <n v="1397556978.9213099"/>
    <n v="1394356262.5330701"/>
    <b v="0"/>
    <n v="128.60459954767799"/>
    <b v="1"/>
    <s v="film &amp; video/television"/>
    <x v="141"/>
    <n v="99"/>
    <x v="0"/>
    <s v="television"/>
    <x v="569"/>
  </r>
  <r>
    <n v="570"/>
    <s v="Why Adam? A TV show about the science behind everyday life!"/>
    <s v="Why Adam? is an independent TV show that explores concepts of basic science in everyday life."/>
    <n v="-49803.674551870303"/>
    <n v="12724.2215999113"/>
    <x v="0"/>
    <x v="0"/>
    <s v="USD"/>
    <n v="1397539084.9083099"/>
    <n v="1394337864.0446401"/>
    <b v="0"/>
    <n v="128.66391415285199"/>
    <b v="1"/>
    <s v="film &amp; video/television"/>
    <x v="141"/>
    <n v="99"/>
    <x v="0"/>
    <s v="television"/>
    <x v="570"/>
  </r>
  <r>
    <n v="571"/>
    <s v="THE LISTENING BOX"/>
    <s v="A modern day priest makes an unusual discovery, setting off a chain of events."/>
    <n v="-50821.650801123396"/>
    <n v="12730.480765612199"/>
    <x v="0"/>
    <x v="0"/>
    <s v="USD"/>
    <n v="1397521190.8953199"/>
    <n v="1394319465.5562201"/>
    <b v="0"/>
    <n v="128.72322875802701"/>
    <b v="1"/>
    <s v="film &amp; video/television"/>
    <x v="142"/>
    <n v="99"/>
    <x v="0"/>
    <s v="television"/>
    <x v="571"/>
  </r>
  <r>
    <n v="572"/>
    <s v="The Journey"/>
    <s v="Take an unscripted, real-time journey with Greg Aiello to the planet's wildest and most iconic places on this adventure travel TV show."/>
    <n v="-51839.627050377399"/>
    <n v="12736.739931313199"/>
    <x v="0"/>
    <x v="0"/>
    <s v="USD"/>
    <n v="1397503296.8823199"/>
    <n v="1394301067.06779"/>
    <b v="0"/>
    <n v="128.782543363201"/>
    <b v="1"/>
    <s v="film &amp; video/television"/>
    <x v="142"/>
    <n v="99"/>
    <x v="0"/>
    <s v="television"/>
    <x v="572"/>
  </r>
  <r>
    <n v="573"/>
    <s v="Brewz Brothers TV"/>
    <s v="A television show about three brothers from Chicago on a mission to discover and highlight the best breweries in America."/>
    <n v="-52857.603299631402"/>
    <n v="12742.999097014101"/>
    <x v="0"/>
    <x v="0"/>
    <s v="USD"/>
    <n v="1397485402.8693199"/>
    <n v="1394282668.57937"/>
    <b v="0"/>
    <n v="128.841857968375"/>
    <b v="1"/>
    <s v="film &amp; video/television"/>
    <x v="143"/>
    <n v="99"/>
    <x v="0"/>
    <s v="television"/>
    <x v="573"/>
  </r>
  <r>
    <n v="574"/>
    <s v="Deep Cuts - Series"/>
    <s v="Mystery-Drama Series. Following a shocking event, residents of a remote woodland community learn that some wounds never heal..."/>
    <n v="-53875.579548884401"/>
    <n v="12749.2582627151"/>
    <x v="0"/>
    <x v="1"/>
    <s v="GBP"/>
    <n v="1397467508.8563199"/>
    <n v="1394264270.09094"/>
    <b v="0"/>
    <n v="128.90117257354899"/>
    <b v="1"/>
    <s v="film &amp; video/television"/>
    <x v="143"/>
    <n v="99"/>
    <x v="0"/>
    <s v="television"/>
    <x v="574"/>
  </r>
  <r>
    <n v="575"/>
    <s v="Regal Fare Season One"/>
    <s v="There is a cooking show in production that needs your help, a show about using local ingredients to create simple and elegant meals."/>
    <n v="-54893.555798138397"/>
    <n v="12755.517428416"/>
    <x v="0"/>
    <x v="0"/>
    <s v="USD"/>
    <n v="1397449614.8433199"/>
    <n v="1394245871.60252"/>
    <b v="0"/>
    <n v="128.96048717872401"/>
    <b v="1"/>
    <s v="film &amp; video/television"/>
    <x v="144"/>
    <n v="99"/>
    <x v="0"/>
    <s v="television"/>
    <x v="575"/>
  </r>
  <r>
    <n v="576"/>
    <s v="Up on High Ground TV series"/>
    <s v="A TV series that takes place in a high school setting with religions,morals,&amp; ethics as a guiding message for students &amp; their families"/>
    <n v="-55911.532047391403"/>
    <n v="12761.776594117"/>
    <x v="0"/>
    <x v="0"/>
    <s v="USD"/>
    <n v="1397431720.8303299"/>
    <n v="1394227473.11409"/>
    <b v="0"/>
    <n v="129.019801783898"/>
    <b v="1"/>
    <s v="film &amp; video/television"/>
    <x v="144"/>
    <n v="99"/>
    <x v="0"/>
    <s v="television"/>
    <x v="576"/>
  </r>
  <r>
    <n v="577"/>
    <s v="BROS TV Pilot (Iraq)"/>
    <s v="A show that explores the universal hospitality and shenanigans of BRO cultures in the most forbidden and unfamiliar places on earth!"/>
    <n v="-56929.508296645399"/>
    <n v="12768.0357598179"/>
    <x v="0"/>
    <x v="0"/>
    <s v="USD"/>
    <n v="1397413826.8173299"/>
    <n v="1394209074.62567"/>
    <b v="0"/>
    <n v="129.079116389072"/>
    <b v="1"/>
    <s v="film &amp; video/television"/>
    <x v="145"/>
    <n v="99"/>
    <x v="0"/>
    <s v="television"/>
    <x v="577"/>
  </r>
  <r>
    <n v="578"/>
    <s v="Anglicon 2015: A Doctor Who &amp; British media fan convention"/>
    <s v="Anglicon is a fan-run British media convention with a focus on Doctor Who, returning to the Seattle area bigger and better than ever!"/>
    <n v="-57947.484545898398"/>
    <n v="12774.2949255189"/>
    <x v="0"/>
    <x v="0"/>
    <s v="USD"/>
    <n v="1397395932.8043301"/>
    <n v="1394190676.1372499"/>
    <b v="0"/>
    <n v="129.13843099424699"/>
    <b v="1"/>
    <s v="film &amp; video/television"/>
    <x v="145"/>
    <n v="99"/>
    <x v="0"/>
    <s v="television"/>
    <x v="578"/>
  </r>
  <r>
    <n v="579"/>
    <s v="BIG WHISKEY TV Show"/>
    <s v="The Creator of the hit FOX show THE BOURBON LOUNGE brings you BIG WHISKEY. A new travel show exploring whiskey like you've never seen."/>
    <n v="-58965.460795152401"/>
    <n v="12780.554091219799"/>
    <x v="0"/>
    <x v="0"/>
    <s v="USD"/>
    <n v="1397378038.7913301"/>
    <n v="1394172277.6488199"/>
    <b v="0"/>
    <n v="129.19774559942101"/>
    <b v="1"/>
    <s v="film &amp; video/television"/>
    <x v="145"/>
    <n v="99"/>
    <x v="0"/>
    <s v="television"/>
    <x v="579"/>
  </r>
  <r>
    <n v="580"/>
    <s v="The Art of the Lift"/>
    <s v="The Art of the Lift is a crime drama that follows an expert crew of pick-pockets and their attempt at breaking in a new recruit."/>
    <n v="-59983.437044406397"/>
    <n v="12786.813256920799"/>
    <x v="0"/>
    <x v="0"/>
    <s v="USD"/>
    <n v="1397360144.7783301"/>
    <n v="1394153879.1603999"/>
    <b v="0"/>
    <n v="129.25706020459501"/>
    <b v="1"/>
    <s v="film &amp; video/television"/>
    <x v="146"/>
    <n v="99"/>
    <x v="0"/>
    <s v="television"/>
    <x v="580"/>
  </r>
  <r>
    <n v="581"/>
    <s v="New equipment for Joy's World!"/>
    <s v="The legendary community TV programme Joy's World is in dire need of new equipment! We are hoping you can help."/>
    <n v="-61001.413293659301"/>
    <n v="12793.072422621701"/>
    <x v="0"/>
    <x v="2"/>
    <s v="AUD"/>
    <n v="1397342250.7653401"/>
    <n v="1394135480.6719699"/>
    <b v="0"/>
    <n v="129.316374809769"/>
    <b v="1"/>
    <s v="film &amp; video/television"/>
    <x v="146"/>
    <n v="99"/>
    <x v="0"/>
    <s v="television"/>
    <x v="581"/>
  </r>
  <r>
    <n v="582"/>
    <s v="Jane Don't Date - TV pilot (sitcom)"/>
    <s v="Cursed with attracting odd men, an independent woman takes on the Chicago dating scene again with the help of her offbeat friends."/>
    <n v="-62019.389542913399"/>
    <n v="12799.331588322701"/>
    <x v="0"/>
    <x v="0"/>
    <s v="USD"/>
    <n v="1397324356.7523401"/>
    <n v="1394117082.1835499"/>
    <b v="0"/>
    <n v="129.37568941494399"/>
    <b v="1"/>
    <s v="film &amp; video/television"/>
    <x v="146"/>
    <n v="99"/>
    <x v="0"/>
    <s v="television"/>
    <x v="582"/>
  </r>
  <r>
    <n v="583"/>
    <s v="'Noir' A New Independant Tech-Noir TV Pilot"/>
    <s v="With future neo-London as a backdrop to this new independent TV pilot, we investigate the bad and the corrupt that rule London."/>
    <n v="-63037.365792166303"/>
    <n v="12805.5907540236"/>
    <x v="0"/>
    <x v="1"/>
    <s v="GBP"/>
    <n v="1397306462.7393401"/>
    <n v="1394098683.6951201"/>
    <b v="0"/>
    <n v="129.43500402011799"/>
    <b v="1"/>
    <s v="film &amp; video/television"/>
    <x v="147"/>
    <n v="99"/>
    <x v="0"/>
    <s v="television"/>
    <x v="583"/>
  </r>
  <r>
    <n v="584"/>
    <s v="Driving Jersey - Season Five"/>
    <s v="Driving Jersey is real people telling real stories."/>
    <n v="-64055.342041420401"/>
    <n v="12811.8499197246"/>
    <x v="0"/>
    <x v="0"/>
    <s v="USD"/>
    <n v="1397288568.7263401"/>
    <n v="1394080285.2067001"/>
    <b v="0"/>
    <n v="129.49431862529201"/>
    <b v="1"/>
    <s v="film &amp; video/television"/>
    <x v="147"/>
    <n v="99"/>
    <x v="0"/>
    <s v="television"/>
    <x v="584"/>
  </r>
  <r>
    <n v="585"/>
    <s v="The Love Lounge"/>
    <s v="A brand new dating show which helps one lucky lady find her Mr Right with difficult decisions to make along the way."/>
    <n v="-65073.318290674397"/>
    <n v="12818.1090854255"/>
    <x v="0"/>
    <x v="1"/>
    <s v="GBP"/>
    <n v="1397270674.71334"/>
    <n v="1394061886.7182701"/>
    <b v="0"/>
    <n v="129.553633230466"/>
    <b v="1"/>
    <s v="film &amp; video/television"/>
    <x v="147"/>
    <n v="99"/>
    <x v="0"/>
    <s v="television"/>
    <x v="585"/>
  </r>
  <r>
    <n v="586"/>
    <s v="SKY CITY HAYA"/>
    <s v="Please help us reach stretch goals of 16k, 26k, 41k for the soundtrack, extended scenes &amp; story development for our sci-fi TV series!"/>
    <n v="-66091.294539927403"/>
    <n v="12824.3682511265"/>
    <x v="0"/>
    <x v="0"/>
    <s v="USD"/>
    <n v="1397252780.70035"/>
    <n v="1394043488.2298501"/>
    <b v="0"/>
    <n v="129.61294783564099"/>
    <b v="1"/>
    <s v="film &amp; video/television"/>
    <x v="148"/>
    <n v="99"/>
    <x v="0"/>
    <s v="television"/>
    <x v="586"/>
  </r>
  <r>
    <n v="587"/>
    <s v="Kode Orange - New TV Series"/>
    <s v="Kode Orange is an original television series that follows the lives of two police officers who join a special unit in high-crime LA"/>
    <n v="-67109.270789181304"/>
    <n v="12830.627416827499"/>
    <x v="0"/>
    <x v="0"/>
    <s v="USD"/>
    <n v="1397234886.68735"/>
    <n v="1394025089.74142"/>
    <b v="0"/>
    <n v="129.67226244081499"/>
    <b v="1"/>
    <s v="film &amp; video/television"/>
    <x v="148"/>
    <n v="99"/>
    <x v="0"/>
    <s v="television"/>
    <x v="587"/>
  </r>
  <r>
    <n v="588"/>
    <s v="Rolling out Vegan Mashup's Season 3"/>
    <s v="Delicious TV's Vegan Mashup launching season two on public television"/>
    <n v="-68127.247038434405"/>
    <n v="12836.886582528399"/>
    <x v="0"/>
    <x v="0"/>
    <s v="USD"/>
    <n v="1397216992.67435"/>
    <n v="1394006691.253"/>
    <b v="0"/>
    <n v="129.73157704598901"/>
    <b v="1"/>
    <s v="film &amp; video/television"/>
    <x v="148"/>
    <n v="99"/>
    <x v="0"/>
    <s v="television"/>
    <x v="588"/>
  </r>
  <r>
    <n v="589"/>
    <s v="&quot;Stand-In&quot; Television Pilot"/>
    <s v="TV stand-in Elizabeth was diagnosed BRCA+ as her mother was succumbing to cancer. This pilot navigates evolving modern female identity."/>
    <n v="-69145.223287688306"/>
    <n v="12843.145748229401"/>
    <x v="0"/>
    <x v="0"/>
    <s v="USD"/>
    <n v="1397199098.66135"/>
    <n v="1393988292.76457"/>
    <b v="0"/>
    <n v="129.790891651164"/>
    <b v="1"/>
    <s v="film &amp; video/television"/>
    <x v="148"/>
    <n v="99"/>
    <x v="0"/>
    <s v="television"/>
    <x v="589"/>
  </r>
  <r>
    <n v="590"/>
    <s v="Di FAMILY"/>
    <s v="A story of an Italian family who tried it the right way but realized things work better if they do it &quot;their&quot; way. Weekly Series PILOT"/>
    <n v="-70163.199536941407"/>
    <n v="12849.404913930301"/>
    <x v="0"/>
    <x v="0"/>
    <s v="USD"/>
    <n v="1397181204.64835"/>
    <n v="1393969894.27615"/>
    <b v="0"/>
    <n v="129.850206256338"/>
    <b v="1"/>
    <s v="film &amp; video/television"/>
    <x v="149"/>
    <n v="99"/>
    <x v="0"/>
    <s v="television"/>
    <x v="590"/>
  </r>
  <r>
    <n v="591"/>
    <s v="Voxwomen Cycling Show"/>
    <s v="We want to see more women's cycling on TV - and we need your help to make it happen!"/>
    <n v="-71181.175786195294"/>
    <n v="12855.6640796313"/>
    <x v="0"/>
    <x v="1"/>
    <s v="GBP"/>
    <n v="1397163310.63536"/>
    <n v="1393951495.78772"/>
    <b v="0"/>
    <n v="129.90952086151199"/>
    <b v="1"/>
    <s v="film &amp; video/television"/>
    <x v="149"/>
    <n v="99"/>
    <x v="0"/>
    <s v="television"/>
    <x v="591"/>
  </r>
  <r>
    <n v="592"/>
    <s v="Our Gay Group - Quality Online Programming For the Gay Man"/>
    <s v="An entertainment network built with a focus of uniting our community with quality, relevant live and scripted entertainment."/>
    <n v="-72199.152035449399"/>
    <n v="12861.9232453322"/>
    <x v="0"/>
    <x v="0"/>
    <s v="USD"/>
    <n v="1397145416.62236"/>
    <n v="1393933097.2993"/>
    <b v="0"/>
    <n v="129.96883546668599"/>
    <b v="1"/>
    <s v="film &amp; video/television"/>
    <x v="149"/>
    <n v="99"/>
    <x v="0"/>
    <s v="television"/>
    <x v="592"/>
  </r>
  <r>
    <n v="593"/>
    <s v="Gloaming"/>
    <s v="Alex thought he knew how the world worked. You live, you die and it's over. He was very, very wrong."/>
    <n v="-73217.128284702398"/>
    <n v="12868.1824110332"/>
    <x v="0"/>
    <x v="0"/>
    <s v="USD"/>
    <n v="1397127522.60936"/>
    <n v="1393914698.8108699"/>
    <b v="0"/>
    <n v="130.02815007186101"/>
    <b v="1"/>
    <s v="film &amp; video/television"/>
    <x v="149"/>
    <n v="99"/>
    <x v="0"/>
    <s v="television"/>
    <x v="593"/>
  </r>
  <r>
    <n v="594"/>
    <s v="&quot;Momentum&quot; - The Series"/>
    <s v="An electronic music producer stuck in his blue collar life has overnight success thrown at him when his music leaks on the internet."/>
    <n v="-74235.104533956401"/>
    <n v="12874.4415767341"/>
    <x v="0"/>
    <x v="0"/>
    <s v="USD"/>
    <n v="1397109628.59636"/>
    <n v="1393896300.3224499"/>
    <b v="0"/>
    <n v="130.087464677035"/>
    <b v="1"/>
    <s v="film &amp; video/television"/>
    <x v="150"/>
    <n v="99"/>
    <x v="0"/>
    <s v="television"/>
    <x v="594"/>
  </r>
  <r>
    <n v="595"/>
    <s v="Ever Since - Short Film"/>
    <s v="Set in a beautiful but desolate world, we see how loneliness can lead to friendship in unconventional ways."/>
    <n v="-75253.0807832094"/>
    <n v="12880.7007424351"/>
    <x v="0"/>
    <x v="1"/>
    <s v="GBP"/>
    <n v="1397091734.58336"/>
    <n v="1393877901.8340199"/>
    <b v="0"/>
    <n v="130.146779282209"/>
    <b v="1"/>
    <s v="film &amp; video/shorts"/>
    <x v="150"/>
    <n v="99"/>
    <x v="0"/>
    <s v="shorts"/>
    <x v="595"/>
  </r>
  <r>
    <n v="596"/>
    <s v="SPLITTING THE SYNAPSE"/>
    <s v="An exploration of the shadows that follow us from our past, the darkness that lives inside us and the ability to find our own freedom"/>
    <n v="-76271.057032463403"/>
    <n v="12886.959908135999"/>
    <x v="0"/>
    <x v="0"/>
    <s v="USD"/>
    <n v="1397073840.5703599"/>
    <n v="1393859503.3455999"/>
    <b v="0"/>
    <n v="130.20609388738299"/>
    <b v="1"/>
    <s v="film &amp; video/shorts"/>
    <x v="150"/>
    <n v="99"/>
    <x v="0"/>
    <s v="shorts"/>
    <x v="596"/>
  </r>
  <r>
    <n v="597"/>
    <s v="SPECIMEN 0625c - Sci-Fi Thriller"/>
    <s v="A man is forced to repeatedly crawl through a mysterious maze not knowing who captured him or why, but he is determined to find out."/>
    <n v="-77289.033281716402"/>
    <n v="12893.219073837001"/>
    <x v="0"/>
    <x v="0"/>
    <s v="USD"/>
    <n v="1397055946.5573699"/>
    <n v="1393841104.8571701"/>
    <b v="0"/>
    <n v="130.26540849255801"/>
    <b v="1"/>
    <s v="film &amp; video/shorts"/>
    <x v="150"/>
    <n v="99"/>
    <x v="0"/>
    <s v="shorts"/>
    <x v="597"/>
  </r>
  <r>
    <n v="598"/>
    <s v="The Attic"/>
    <s v="The Attic is my first short film.  Please help me with post production and distribution so that I can let it out into the world"/>
    <n v="-78307.009530970405"/>
    <n v="12899.478239537901"/>
    <x v="0"/>
    <x v="0"/>
    <s v="USD"/>
    <n v="1397038052.5443699"/>
    <n v="1393822706.3687501"/>
    <b v="0"/>
    <n v="130.324723097732"/>
    <b v="1"/>
    <s v="film &amp; video/shorts"/>
    <x v="151"/>
    <n v="99"/>
    <x v="0"/>
    <s v="shorts"/>
    <x v="598"/>
  </r>
  <r>
    <n v="599"/>
    <s v="Millennial, The Movie"/>
    <s v="At the dawn of the New Millennium, a group of teenagers battle the Y2K bug to save humanity from boredom. The 2nd film by and/or."/>
    <n v="-79324.985780224306"/>
    <n v="12905.7374052389"/>
    <x v="0"/>
    <x v="0"/>
    <s v="USD"/>
    <n v="1397020158.5313699"/>
    <n v="1393804307.8803201"/>
    <b v="0"/>
    <n v="130.384037702906"/>
    <b v="1"/>
    <s v="film &amp; video/shorts"/>
    <x v="151"/>
    <n v="99"/>
    <x v="0"/>
    <s v="shorts"/>
    <x v="599"/>
  </r>
  <r>
    <n v="600"/>
    <s v="Hello World - Post Production Funds"/>
    <s v="Help finish the short film Hello World. The story of an android in the broken home of a father &amp; son."/>
    <n v="-80342.962029477305"/>
    <n v="12911.9965709398"/>
    <x v="0"/>
    <x v="5"/>
    <s v="CAD"/>
    <n v="1397002264.5183699"/>
    <n v="1393785909.3919001"/>
    <b v="0"/>
    <n v="130.44335230808099"/>
    <b v="1"/>
    <s v="film &amp; video/shorts"/>
    <x v="151"/>
    <n v="99"/>
    <x v="0"/>
    <s v="shorts"/>
    <x v="600"/>
  </r>
  <r>
    <n v="601"/>
    <s v="A Stagnant Fever: Short Film"/>
    <s v="A dark comedy set in the '60s about clinical depression and one night stands."/>
    <n v="-81360.938278731395"/>
    <n v="12918.2557366408"/>
    <x v="0"/>
    <x v="0"/>
    <s v="USD"/>
    <n v="1396984370.5053699"/>
    <n v="1393767510.90347"/>
    <b v="0"/>
    <n v="130.50266691325501"/>
    <b v="1"/>
    <s v="film &amp; video/shorts"/>
    <x v="151"/>
    <n v="99"/>
    <x v="0"/>
    <s v="shorts"/>
    <x v="601"/>
  </r>
  <r>
    <n v="602"/>
    <s v="You are a Priest Forever"/>
    <s v="The Ordination Mass of five Dominicans friars to the priesthood at the historic Saint Dominicâ€™s Church in Washington DC."/>
    <n v="-82378.914527984307"/>
    <n v="12924.5149023417"/>
    <x v="0"/>
    <x v="0"/>
    <s v="USD"/>
    <n v="1396966476.4923799"/>
    <n v="1393749112.41505"/>
    <b v="0"/>
    <n v="130.56198151842901"/>
    <b v="1"/>
    <s v="film &amp; video/shorts"/>
    <x v="151"/>
    <n v="99"/>
    <x v="0"/>
    <s v="shorts"/>
    <x v="602"/>
  </r>
  <r>
    <n v="603"/>
    <s v="King Eider: Short Film"/>
    <s v="Black Comedy by final year students at Leeds University. _x000a_'Bird watching, tea, seaside and murder. Just your average British holiday.'"/>
    <n v="-83396.890777238397"/>
    <n v="12930.7740680427"/>
    <x v="0"/>
    <x v="1"/>
    <s v="GBP"/>
    <n v="1396948582.4793799"/>
    <n v="1393730713.92662"/>
    <b v="0"/>
    <n v="130.621296123603"/>
    <b v="1"/>
    <s v="film &amp; video/shorts"/>
    <x v="151"/>
    <n v="99"/>
    <x v="0"/>
    <s v="shorts"/>
    <x v="603"/>
  </r>
  <r>
    <n v="604"/>
    <s v="More Than A Drive"/>
    <s v="A breakthrough cinematic experience about more than just the carsâ€¦the people, lifestyle, enthusiasm, party, and the Leavenworth Drive."/>
    <n v="-84414.867026491294"/>
    <n v="12937.033233743599"/>
    <x v="0"/>
    <x v="0"/>
    <s v="USD"/>
    <n v="1396930688.4663799"/>
    <n v="1393712315.4382"/>
    <b v="0"/>
    <n v="130.68061072877799"/>
    <b v="1"/>
    <s v="film &amp; video/shorts"/>
    <x v="152"/>
    <n v="99"/>
    <x v="0"/>
    <s v="shorts"/>
    <x v="604"/>
  </r>
  <r>
    <n v="605"/>
    <s v="Scraps"/>
    <s v="Maggie barely survives a deranged baptism by her mother only to be born again to a string of foster parents. Things can always be worse"/>
    <n v="-85432.843275745399"/>
    <n v="12943.292399444599"/>
    <x v="0"/>
    <x v="0"/>
    <s v="USD"/>
    <n v="1396912794.4533801"/>
    <n v="1393693916.94977"/>
    <b v="0"/>
    <n v="130.73992533395199"/>
    <b v="1"/>
    <s v="film &amp; video/shorts"/>
    <x v="152"/>
    <n v="99"/>
    <x v="0"/>
    <s v="shorts"/>
    <x v="605"/>
  </r>
  <r>
    <n v="606"/>
    <s v="Diggin Deep to help find &quot;A Man, Buried&quot;"/>
    <s v="A comedic tale about the duality of man set in a trailer park needs your help with sound design and getting it into film festivals"/>
    <n v="-86450.819524999402"/>
    <n v="12949.551565145501"/>
    <x v="0"/>
    <x v="0"/>
    <s v="USD"/>
    <n v="1396894900.4403801"/>
    <n v="1393675518.46135"/>
    <b v="0"/>
    <n v="130.79923993912601"/>
    <b v="1"/>
    <s v="film &amp; video/shorts"/>
    <x v="152"/>
    <n v="99"/>
    <x v="0"/>
    <s v="shorts"/>
    <x v="606"/>
  </r>
  <r>
    <n v="607"/>
    <s v="Trickle"/>
    <s v="A young man forced to live back home after an automobile accident leaves him to rediscover what it means to be a part of his family."/>
    <n v="-87468.795774252401"/>
    <n v="12955.810730846501"/>
    <x v="0"/>
    <x v="0"/>
    <s v="USD"/>
    <n v="1396877006.4273901"/>
    <n v="1393657119.9729199"/>
    <b v="0"/>
    <n v="130.85855454430001"/>
    <b v="1"/>
    <s v="film &amp; video/shorts"/>
    <x v="152"/>
    <n v="99"/>
    <x v="0"/>
    <s v="shorts"/>
    <x v="607"/>
  </r>
  <r>
    <n v="608"/>
    <s v="Project Z-6463 - a 3D short movie by Chris Eller"/>
    <s v="A scientist on the brink of a discovery that will revolutionize society sees her work destroyed in an experiment gone horribly wrong."/>
    <n v="-88486.772023506303"/>
    <n v="12962.0698965474"/>
    <x v="0"/>
    <x v="0"/>
    <s v="USD"/>
    <n v="1396859112.4143901"/>
    <n v="1393638721.4844999"/>
    <b v="0"/>
    <n v="130.917869149475"/>
    <b v="1"/>
    <s v="film &amp; video/shorts"/>
    <x v="152"/>
    <n v="99"/>
    <x v="0"/>
    <s v="shorts"/>
    <x v="608"/>
  </r>
  <r>
    <n v="609"/>
    <s v="L'oiseau la nuit - Court-mÃ©trage"/>
    <s v="La nuit est devenue le lieu de la terreur. Alors qu'un couvre-feu est imposÃ©, une petite fille est enlevÃ©e par un rapace nocturne."/>
    <n v="-89504.748272759403"/>
    <n v="12968.3290622484"/>
    <x v="0"/>
    <x v="6"/>
    <s v="EUR"/>
    <n v="1396841218.4013901"/>
    <n v="1393620322.9960699"/>
    <b v="0"/>
    <n v="130.97718375464899"/>
    <b v="1"/>
    <s v="film &amp; video/shorts"/>
    <x v="153"/>
    <n v="99"/>
    <x v="0"/>
    <s v="shorts"/>
    <x v="609"/>
  </r>
  <r>
    <n v="610"/>
    <s v="&quot;DAD&quot; - A USC Short Film"/>
    <s v="A teenager named Charlie discovers something new about himself while coping with the loss of his father."/>
    <n v="-90522.724522013305"/>
    <n v="12974.5882279493"/>
    <x v="0"/>
    <x v="0"/>
    <s v="USD"/>
    <n v="1396823324.3883901"/>
    <n v="1393601924.5076499"/>
    <b v="0"/>
    <n v="131.03649835982301"/>
    <b v="1"/>
    <s v="film &amp; video/shorts"/>
    <x v="153"/>
    <n v="99"/>
    <x v="0"/>
    <s v="shorts"/>
    <x v="610"/>
  </r>
  <r>
    <n v="611"/>
    <s v="Star Wars: Insidious"/>
    <s v="Karn A'Mor has awoken bloodied on a distant battlefield with no memory of his past! JOIN THE RESISTANCE and find out more..."/>
    <n v="-91540.700771266405"/>
    <n v="12980.8473936503"/>
    <x v="0"/>
    <x v="0"/>
    <s v="USD"/>
    <n v="1396805430.3753901"/>
    <n v="1393583526.0192201"/>
    <b v="0"/>
    <n v="131.095812964998"/>
    <b v="1"/>
    <s v="film &amp; video/shorts"/>
    <x v="153"/>
    <n v="99"/>
    <x v="0"/>
    <s v="shorts"/>
    <x v="611"/>
  </r>
  <r>
    <n v="612"/>
    <s v="Jonah and the Crab"/>
    <s v="A short film about a boy searching for companionship in a hermit crab he finds on the beach."/>
    <n v="-92558.677020520307"/>
    <n v="12987.106559351199"/>
    <x v="0"/>
    <x v="0"/>
    <s v="USD"/>
    <n v="1396787536.3624001"/>
    <n v="1393565127.5308001"/>
    <b v="0"/>
    <n v="131.155127570172"/>
    <b v="1"/>
    <s v="film &amp; video/shorts"/>
    <x v="153"/>
    <n v="99"/>
    <x v="0"/>
    <s v="shorts"/>
    <x v="612"/>
  </r>
  <r>
    <n v="613"/>
    <s v="Daemon's scale up - Brieuc Le Meur _ Berlin"/>
    <s v="We reached our limits. Next steps are : 3 more shooting days + postproduction + cut + sound._x000a__x000a_We want to go to Cannes !_x000a__x000a_With you !"/>
    <n v="-93576.653269774397"/>
    <n v="12993.365725052199"/>
    <x v="0"/>
    <x v="6"/>
    <s v="EUR"/>
    <n v="1396769642.3494"/>
    <n v="1393546729.0423701"/>
    <b v="0"/>
    <n v="131.21444217534599"/>
    <b v="1"/>
    <s v="film &amp; video/shorts"/>
    <x v="153"/>
    <n v="99"/>
    <x v="0"/>
    <s v="shorts"/>
    <x v="613"/>
  </r>
  <r>
    <n v="614"/>
    <s v="Japanese/International Short Film &quot;Mtn.&quot;"/>
    <s v="A short film about life, achieving your dreams, and overcoming hardship. We all have our mountain to climb."/>
    <n v="-94594.629519027396"/>
    <n v="12999.624890753101"/>
    <x v="0"/>
    <x v="1"/>
    <s v="GBP"/>
    <n v="1396751748.3364"/>
    <n v="1393528330.5539501"/>
    <b v="0"/>
    <n v="131.27375678051999"/>
    <b v="1"/>
    <s v="film &amp; video/shorts"/>
    <x v="153"/>
    <n v="99"/>
    <x v="0"/>
    <s v="shorts"/>
    <x v="614"/>
  </r>
  <r>
    <n v="615"/>
    <s v="Swingers Anonymous"/>
    <s v="What would you do if you ended up at a swingers party with two dead bodies and $20,000 in drug money?"/>
    <n v="-95612.605768281399"/>
    <n v="13005.884056454101"/>
    <x v="0"/>
    <x v="0"/>
    <s v="USD"/>
    <n v="1396733854.3234"/>
    <n v="1393509932.06552"/>
    <b v="0"/>
    <n v="131.33307138569501"/>
    <b v="1"/>
    <s v="film &amp; video/shorts"/>
    <x v="153"/>
    <n v="99"/>
    <x v="0"/>
    <s v="shorts"/>
    <x v="615"/>
  </r>
  <r>
    <n v="616"/>
    <s v="Carrying Place: A film of Maine hauntings"/>
    <s v="An elderly woman in rural Maine is haunted by figures seeking a sacrifice, but there are more forces at work than mere ghosts."/>
    <n v="-96630.582017534398"/>
    <n v="13012.143222155"/>
    <x v="0"/>
    <x v="0"/>
    <s v="USD"/>
    <n v="1396715960.3104"/>
    <n v="1393491533.5771"/>
    <b v="0"/>
    <n v="131.392385990869"/>
    <b v="1"/>
    <s v="film &amp; video/shorts"/>
    <x v="154"/>
    <n v="99"/>
    <x v="0"/>
    <s v="shorts"/>
    <x v="616"/>
  </r>
  <r>
    <n v="617"/>
    <s v="&quot;T IS FOR TANTRUM&quot; - HORROR/COMEDY"/>
    <s v="A short film about the tragically hilarious events that occur when a fearful and panicky 6-year old boy loses his first baby tooth."/>
    <n v="-97648.558266788401"/>
    <n v="13018.402387856"/>
    <x v="0"/>
    <x v="0"/>
    <s v="USD"/>
    <n v="1396698066.29741"/>
    <n v="1393473135.08867"/>
    <b v="0"/>
    <n v="131.451700596043"/>
    <b v="1"/>
    <s v="film &amp; video/shorts"/>
    <x v="154"/>
    <n v="99"/>
    <x v="0"/>
    <s v="shorts"/>
    <x v="617"/>
  </r>
  <r>
    <n v="618"/>
    <s v="Sleep Lovers - By Daniel Modeste"/>
    <s v="Isaac, creator of the DreamMaker3000, finds love in his dreams with Mei his boss's wife who lives on the other side of the planet."/>
    <n v="-98666.5345160414"/>
    <n v="13024.6615535569"/>
    <x v="0"/>
    <x v="1"/>
    <s v="GBP"/>
    <n v="1396680172.28441"/>
    <n v="1393454736.60025"/>
    <b v="0"/>
    <n v="131.51101520121799"/>
    <b v="1"/>
    <s v="film &amp; video/shorts"/>
    <x v="154"/>
    <n v="99"/>
    <x v="0"/>
    <s v="shorts"/>
    <x v="618"/>
  </r>
  <r>
    <n v="619"/>
    <s v="Redemption - Short Film"/>
    <s v="&quot;A sociopath crosses paths with the person he must confront about his wife's murder, it might be himself&quot;"/>
    <n v="-99684.510765295403"/>
    <n v="13030.9207192579"/>
    <x v="0"/>
    <x v="0"/>
    <s v="USD"/>
    <n v="1396662278.27141"/>
    <n v="1393436338.11182"/>
    <b v="0"/>
    <n v="131.57032980639201"/>
    <b v="1"/>
    <s v="film &amp; video/shorts"/>
    <x v="154"/>
    <n v="99"/>
    <x v="0"/>
    <s v="shorts"/>
    <x v="619"/>
  </r>
  <r>
    <n v="620"/>
    <s v="In Her Voice: short film"/>
    <s v="A short film by Melissa Woodrow &amp; Mark Janiak about seeking forgiveness, embracing the past and memories with a loved one."/>
    <n v="-100702.487014549"/>
    <n v="13037.179884958799"/>
    <x v="0"/>
    <x v="0"/>
    <s v="USD"/>
    <n v="1396644384.25841"/>
    <n v="1393417939.6234"/>
    <b v="0"/>
    <n v="131.62964441156601"/>
    <b v="1"/>
    <s v="film &amp; video/shorts"/>
    <x v="154"/>
    <n v="99"/>
    <x v="0"/>
    <s v="shorts"/>
    <x v="620"/>
  </r>
  <r>
    <n v="621"/>
    <s v="SECOND CHANCE - DEUXIÃˆME CHANCE"/>
    <s v="Two women, two destinies connected by a letter. _x000a_Between Paris and Skopje a poetic outstanding story of true courage, love and hope."/>
    <n v="-101720.463263802"/>
    <n v="13043.439050659799"/>
    <x v="0"/>
    <x v="6"/>
    <s v="EUR"/>
    <n v="1396626490.24541"/>
    <n v="1393399541.13498"/>
    <b v="0"/>
    <n v="131.68895901674"/>
    <b v="1"/>
    <s v="film &amp; video/shorts"/>
    <x v="154"/>
    <n v="99"/>
    <x v="0"/>
    <s v="shorts"/>
    <x v="621"/>
  </r>
  <r>
    <n v="622"/>
    <s v="Village Films Summer Project Fund (TK 2)"/>
    <s v="A father without work uses his daughter to con sympathy from strangers... sound familiar?  Help us make this film!"/>
    <n v="-102738.439513056"/>
    <n v="13049.698216360701"/>
    <x v="0"/>
    <x v="0"/>
    <s v="USD"/>
    <n v="1396608596.23241"/>
    <n v="1393381142.6465499"/>
    <b v="0"/>
    <n v="131.74827362191499"/>
    <b v="1"/>
    <s v="film &amp; video/shorts"/>
    <x v="154"/>
    <n v="99"/>
    <x v="0"/>
    <s v="shorts"/>
    <x v="622"/>
  </r>
  <r>
    <n v="623"/>
    <s v="The Recursion Theorem (Short Film)"/>
    <s v="Imprisoned in an unfamiliar reality with strange new rules, Dan Everett struggles to find meaning and reason in this sci-fi noir short."/>
    <n v="-103756.415762309"/>
    <n v="13055.957382061701"/>
    <x v="0"/>
    <x v="0"/>
    <s v="USD"/>
    <n v="1396590702.21942"/>
    <n v="1393362744.1581299"/>
    <b v="0"/>
    <n v="131.80758822708901"/>
    <b v="1"/>
    <s v="film &amp; video/shorts"/>
    <x v="154"/>
    <n v="99"/>
    <x v="0"/>
    <s v="shorts"/>
    <x v="623"/>
  </r>
  <r>
    <n v="624"/>
    <s v="The Southwest Chronicles"/>
    <s v="A chronicle of four very different stories concerning racism to the power of love, all set in the beauty of the Southwest."/>
    <n v="-104774.392011563"/>
    <n v="13062.2165477626"/>
    <x v="0"/>
    <x v="0"/>
    <s v="USD"/>
    <n v="1396572808.2064199"/>
    <n v="1393344345.6696999"/>
    <b v="0"/>
    <n v="131.86690283226301"/>
    <b v="1"/>
    <s v="film &amp; video/shorts"/>
    <x v="155"/>
    <n v="99"/>
    <x v="0"/>
    <s v="shorts"/>
    <x v="624"/>
  </r>
  <r>
    <n v="625"/>
    <s v="Help Get the Short Film Interior Design into Film Festivals!"/>
    <s v="We're looking for funding to help submit a short film to film festivals."/>
    <n v="-105792.368260816"/>
    <n v="13068.4757134636"/>
    <x v="0"/>
    <x v="0"/>
    <s v="USD"/>
    <n v="1396554914.1934199"/>
    <n v="1393325947.1812799"/>
    <b v="0"/>
    <n v="131.926217437437"/>
    <b v="1"/>
    <s v="film &amp; video/shorts"/>
    <x v="155"/>
    <n v="99"/>
    <x v="0"/>
    <s v="shorts"/>
    <x v="625"/>
  </r>
  <r>
    <n v="626"/>
    <s v="OVERTIME: A Cerebral Horror Short Inspired by the Classics"/>
    <s v="&quot;Overtime&quot; is a 15 minute horror film about a man haunted by the memories of his past during a graveyard shift at his factory job."/>
    <n v="-106810.34451007"/>
    <n v="13074.7348791645"/>
    <x v="0"/>
    <x v="0"/>
    <s v="USD"/>
    <n v="1396537020.1804199"/>
    <n v="1393307548.6928501"/>
    <b v="0"/>
    <n v="131.98553204261199"/>
    <b v="1"/>
    <s v="film &amp; video/shorts"/>
    <x v="155"/>
    <n v="99"/>
    <x v="0"/>
    <s v="shorts"/>
    <x v="626"/>
  </r>
  <r>
    <n v="627"/>
    <s v="Euphoria"/>
    <s v="Euphoria is an adventure film that follows adrenaline filled athletes on their hunt for the sublime while balancing family and careers."/>
    <n v="-107828.32075932399"/>
    <n v="13080.9940448655"/>
    <x v="0"/>
    <x v="5"/>
    <s v="CAD"/>
    <n v="1396519126.1674199"/>
    <n v="1393289150.2044301"/>
    <b v="0"/>
    <n v="132.04484664778599"/>
    <b v="1"/>
    <s v="film &amp; video/shorts"/>
    <x v="155"/>
    <n v="99"/>
    <x v="0"/>
    <s v="shorts"/>
    <x v="627"/>
  </r>
  <r>
    <n v="628"/>
    <s v="&quot;Someday Everyday&quot; Short Film"/>
    <s v="Someday Everyday is a short drama that navigates through the past and present of a young man's life, through his struggles and triumphs"/>
    <n v="-108846.29700857701"/>
    <n v="13087.2532105664"/>
    <x v="0"/>
    <x v="0"/>
    <s v="USD"/>
    <n v="1396501232.1544299"/>
    <n v="1393270751.7160001"/>
    <b v="0"/>
    <n v="132.10416125296001"/>
    <b v="1"/>
    <s v="film &amp; video/shorts"/>
    <x v="155"/>
    <n v="99"/>
    <x v="0"/>
    <s v="shorts"/>
    <x v="628"/>
  </r>
  <r>
    <n v="629"/>
    <s v="&quot;Paper Chase&quot; Students can make family friendly short films."/>
    <s v="Nathan has his ideal job, the opportunity to see his dream girl on a daily basis. The local bully Jake aims to change all that."/>
    <n v="-109864.273257831"/>
    <n v="13093.512376267399"/>
    <x v="0"/>
    <x v="1"/>
    <s v="GBP"/>
    <n v="1396483338.1414299"/>
    <n v="1393252353.2275801"/>
    <b v="0"/>
    <n v="132.163475858135"/>
    <b v="1"/>
    <s v="film &amp; video/shorts"/>
    <x v="155"/>
    <n v="99"/>
    <x v="0"/>
    <s v="shorts"/>
    <x v="629"/>
  </r>
  <r>
    <n v="630"/>
    <s v="Gotham Knight Terrors: Comedic Batman Short"/>
    <s v="The Batman's Rogues Gallery assembles for a meeting. Scarecrow's fear gas accidently goes off and fears of the villains start to arise."/>
    <n v="-110882.24950708399"/>
    <n v="13099.771541968301"/>
    <x v="0"/>
    <x v="0"/>
    <s v="USD"/>
    <n v="1396465444.1284299"/>
    <n v="1393233954.73915"/>
    <b v="0"/>
    <n v="132.222790463309"/>
    <b v="1"/>
    <s v="film &amp; video/shorts"/>
    <x v="155"/>
    <n v="99"/>
    <x v="0"/>
    <s v="shorts"/>
    <x v="630"/>
  </r>
  <r>
    <n v="631"/>
    <s v="Ice Hockey"/>
    <s v="Danny is a defenseman for his high school hockey team. This is a day in his life: school, hockey, girls and his next-door neighbor, Ken Daneyko."/>
    <n v="-111900.225756338"/>
    <n v="13106.030707669301"/>
    <x v="0"/>
    <x v="0"/>
    <s v="USD"/>
    <n v="1396447550.1154301"/>
    <n v="1393215556.25073"/>
    <b v="0"/>
    <n v="132.28210506848299"/>
    <b v="1"/>
    <s v="film &amp; video/shorts"/>
    <x v="155"/>
    <n v="99"/>
    <x v="0"/>
    <s v="shorts"/>
    <x v="631"/>
  </r>
  <r>
    <n v="632"/>
    <s v="Innsmouth at 9000 ft. A Short Horror Film Project"/>
    <s v="Innsmouth at 9000 ft. is a Short Film Project in the Spirit of H.P. Lovecraft, and created by Denver based visual artist  Jesse Farley."/>
    <n v="-112918.202005591"/>
    <n v="13112.2898733702"/>
    <x v="0"/>
    <x v="0"/>
    <s v="USD"/>
    <n v="1396429656.1024301"/>
    <n v="1393197157.7623"/>
    <b v="0"/>
    <n v="132.34141967365699"/>
    <b v="1"/>
    <s v="film &amp; video/shorts"/>
    <x v="155"/>
    <n v="99"/>
    <x v="0"/>
    <s v="shorts"/>
    <x v="632"/>
  </r>
  <r>
    <n v="633"/>
    <s v="CUT OUT"/>
    <s v="&quot;Cut Out&quot; tells the story of a young woman who befriends a neighborhood teen and finds herself involved with gang violence."/>
    <n v="-113936.178254845"/>
    <n v="13118.5490390712"/>
    <x v="0"/>
    <x v="0"/>
    <s v="USD"/>
    <n v="1396411762.0894401"/>
    <n v="1393178759.27388"/>
    <b v="0"/>
    <n v="132.400734278832"/>
    <b v="1"/>
    <s v="film &amp; video/shorts"/>
    <x v="155"/>
    <n v="99"/>
    <x v="0"/>
    <s v="shorts"/>
    <x v="633"/>
  </r>
  <r>
    <n v="634"/>
    <s v="BEAT: An Original Short Film"/>
    <s v="A feminist tale of two girls finally giving a &quot;Nice Guy&quot; what he truly deserves. Also, dancing!"/>
    <n v="-114954.154504099"/>
    <n v="13124.8082047721"/>
    <x v="0"/>
    <x v="0"/>
    <s v="USD"/>
    <n v="1396393868.0764401"/>
    <n v="1393160360.78545"/>
    <b v="0"/>
    <n v="132.460048884006"/>
    <b v="1"/>
    <s v="film &amp; video/shorts"/>
    <x v="156"/>
    <n v="99"/>
    <x v="0"/>
    <s v="shorts"/>
    <x v="634"/>
  </r>
  <r>
    <n v="635"/>
    <s v="Two Sisters"/>
    <s v="Two sisters share a fragile relationship. When their mother dies and they inherit the family house, old problems rise to the surface."/>
    <n v="-115972.130753352"/>
    <n v="13131.0673704731"/>
    <x v="0"/>
    <x v="0"/>
    <s v="USD"/>
    <n v="1396375974.0634401"/>
    <n v="1393141962.29703"/>
    <b v="0"/>
    <n v="132.51936348917999"/>
    <b v="1"/>
    <s v="film &amp; video/shorts"/>
    <x v="156"/>
    <n v="99"/>
    <x v="0"/>
    <s v="shorts"/>
    <x v="635"/>
  </r>
  <r>
    <n v="636"/>
    <s v="In Their Turn : A MFA Thesis Film"/>
    <s v="The spatiotemporal boundaries between a manâ€™s life, and that of his father dissolve. A reflection on experience, image, and memory."/>
    <n v="-116990.107002606"/>
    <n v="13137.326536174"/>
    <x v="0"/>
    <x v="0"/>
    <s v="USD"/>
    <n v="1396358080.0504401"/>
    <n v="1393123563.8085999"/>
    <b v="0"/>
    <n v="132.57867809435399"/>
    <b v="1"/>
    <s v="film &amp; video/shorts"/>
    <x v="156"/>
    <n v="99"/>
    <x v="0"/>
    <s v="shorts"/>
    <x v="636"/>
  </r>
  <r>
    <n v="637"/>
    <s v="Dear God No!"/>
    <s v="A gang of outlaw bikers pull a home invasion on a disgraced Anthropologist hiding a secret locked in his cabin basement."/>
    <n v="-118008.083251859"/>
    <n v="13143.585701874999"/>
    <x v="0"/>
    <x v="0"/>
    <s v="USD"/>
    <n v="1396340186.0374401"/>
    <n v="1393105165.3201799"/>
    <b v="0"/>
    <n v="132.63799269952901"/>
    <b v="1"/>
    <s v="film &amp; video/shorts"/>
    <x v="156"/>
    <n v="99"/>
    <x v="0"/>
    <s v="shorts"/>
    <x v="637"/>
  </r>
  <r>
    <n v="638"/>
    <s v="I'M TWENTY SOMETHING"/>
    <s v="Three friends in their twenties are trying to do the impossible - have fun on a casual Friday night."/>
    <n v="-119026.05950111301"/>
    <n v="13149.844867575899"/>
    <x v="0"/>
    <x v="1"/>
    <s v="GBP"/>
    <n v="1396322292.0244501"/>
    <n v="1393086766.8317499"/>
    <b v="0"/>
    <n v="132.697307304703"/>
    <b v="1"/>
    <s v="film &amp; video/shorts"/>
    <x v="156"/>
    <n v="99"/>
    <x v="0"/>
    <s v="shorts"/>
    <x v="638"/>
  </r>
  <r>
    <n v="639"/>
    <s v="Good 'Ol Trumpet"/>
    <s v="UCF short film about an old man, his love for music, and his misplaced trumpet.  "/>
    <n v="-120044.03575036601"/>
    <n v="13156.104033276901"/>
    <x v="0"/>
    <x v="0"/>
    <s v="USD"/>
    <n v="1396304398.0114501"/>
    <n v="1393068368.3433299"/>
    <b v="0"/>
    <n v="132.756621909877"/>
    <b v="1"/>
    <s v="film &amp; video/shorts"/>
    <x v="156"/>
    <n v="99"/>
    <x v="0"/>
    <s v="shorts"/>
    <x v="639"/>
  </r>
  <r>
    <n v="640"/>
    <s v="Single Parent Date Night-A Comedic Short Film"/>
    <s v="Single Parent Date Night is a comedic short film about two single parents trying to reentering the dating pool."/>
    <n v="-121062.01199961999"/>
    <n v="13162.3631989778"/>
    <x v="0"/>
    <x v="0"/>
    <s v="USD"/>
    <n v="1396286503.99845"/>
    <n v="1393049969.8548999"/>
    <b v="0"/>
    <n v="132.81593651505199"/>
    <b v="1"/>
    <s v="film &amp; video/shorts"/>
    <x v="156"/>
    <n v="99"/>
    <x v="0"/>
    <s v="shorts"/>
    <x v="640"/>
  </r>
  <r>
    <n v="641"/>
    <s v="LOST WEEKEND"/>
    <s v="A Boy. A Girl. A Car. A Serial Killer."/>
    <n v="-122079.988248874"/>
    <n v="13168.6223646788"/>
    <x v="0"/>
    <x v="0"/>
    <s v="USD"/>
    <n v="1396268609.98545"/>
    <n v="1393031571.3664801"/>
    <b v="0"/>
    <n v="132.87525112022601"/>
    <b v="1"/>
    <s v="film &amp; video/shorts"/>
    <x v="156"/>
    <n v="99"/>
    <x v="0"/>
    <s v="shorts"/>
    <x v="641"/>
  </r>
  <r>
    <n v="642"/>
    <s v="PRETTY LITTLE VICTIM - A Short Film by Paul Jones"/>
    <s v="PRETTY LITTLE VICTIM is a short film from the expanding community of independent Alaskan filmmakers, to be shot in Anchorage, AK"/>
    <n v="-123097.964498127"/>
    <n v="13174.8815303797"/>
    <x v="0"/>
    <x v="0"/>
    <s v="USD"/>
    <n v="1396250715.97245"/>
    <n v="1393013172.8780501"/>
    <b v="0"/>
    <n v="132.93456572540001"/>
    <b v="1"/>
    <s v="film &amp; video/shorts"/>
    <x v="156"/>
    <n v="99"/>
    <x v="0"/>
    <s v="shorts"/>
    <x v="642"/>
  </r>
  <r>
    <n v="643"/>
    <s v="GLASS: A Love Story"/>
    <s v="When a man can't find love, his Google GLASS does the searching for him. A short film shot with Google Glass."/>
    <n v="-124115.940747381"/>
    <n v="13181.1406960807"/>
    <x v="0"/>
    <x v="0"/>
    <s v="USD"/>
    <n v="1396232821.95946"/>
    <n v="1392994774.3896301"/>
    <b v="0"/>
    <n v="132.993880330574"/>
    <b v="1"/>
    <s v="film &amp; video/shorts"/>
    <x v="156"/>
    <n v="99"/>
    <x v="0"/>
    <s v="shorts"/>
    <x v="643"/>
  </r>
  <r>
    <n v="644"/>
    <s v="Dapper Dan - &quot;Fly As I Wanna&quot; Music Video"/>
    <s v="This video may be bigger than you and it may be bigger than me but, itâ€™s not bigger than you and me! Can you dig it?"/>
    <n v="-125133.916996634"/>
    <n v="13187.3998617816"/>
    <x v="0"/>
    <x v="0"/>
    <s v="USD"/>
    <n v="1396214927.94646"/>
    <n v="1392976375.9012001"/>
    <b v="0"/>
    <n v="133.05319493574899"/>
    <b v="1"/>
    <s v="film &amp; video/shorts"/>
    <x v="156"/>
    <n v="99"/>
    <x v="0"/>
    <s v="shorts"/>
    <x v="644"/>
  </r>
  <r>
    <n v="645"/>
    <s v="Earlids"/>
    <s v="Lee, an awkward teenager with sound-blocking earlids, must confront his self-isolation after a girl moves in next door."/>
    <n v="-126151.893245888"/>
    <n v="13193.659027482599"/>
    <x v="0"/>
    <x v="0"/>
    <s v="USD"/>
    <n v="1396197033.93346"/>
    <n v="1392957977.41278"/>
    <b v="0"/>
    <n v="133.11250954092301"/>
    <b v="1"/>
    <s v="film &amp; video/shorts"/>
    <x v="157"/>
    <n v="99"/>
    <x v="0"/>
    <s v="shorts"/>
    <x v="645"/>
  </r>
  <r>
    <n v="646"/>
    <s v="Judi Dench is Cool in Person"/>
    <s v="Two actors, one bookie and a very bad day.  Judi Dench is Cool in Person is fast, funny and only a little bit nasty."/>
    <n v="-127169.869495142"/>
    <n v="13199.918193183499"/>
    <x v="0"/>
    <x v="2"/>
    <s v="AUD"/>
    <n v="1396179139.92046"/>
    <n v="1392939578.92435"/>
    <b v="0"/>
    <n v="133.17182414609701"/>
    <b v="1"/>
    <s v="film &amp; video/shorts"/>
    <x v="157"/>
    <n v="99"/>
    <x v="0"/>
    <s v="shorts"/>
    <x v="646"/>
  </r>
  <r>
    <n v="647"/>
    <s v="MITOSIS | a short film"/>
    <s v="Only one choice can stop Anthony Oswald from fulfilling his destiny and saving millions of lives, and itâ€™s not his decision to make."/>
    <n v="-128187.845744395"/>
    <n v="13206.177358884501"/>
    <x v="0"/>
    <x v="0"/>
    <s v="USD"/>
    <n v="1396161245.90746"/>
    <n v="1392921180.43593"/>
    <b v="0"/>
    <n v="133.231138751272"/>
    <b v="1"/>
    <s v="film &amp; video/shorts"/>
    <x v="157"/>
    <n v="99"/>
    <x v="0"/>
    <s v="shorts"/>
    <x v="647"/>
  </r>
  <r>
    <n v="648"/>
    <s v="&quot;The First Day&quot; by Julia Othmer- Music Video"/>
    <s v="A living memorial for all those dealing with trauma, grief and loss."/>
    <n v="-129205.82199364901"/>
    <n v="13212.436524585401"/>
    <x v="0"/>
    <x v="0"/>
    <s v="USD"/>
    <n v="1396143351.89447"/>
    <n v="1392902781.9475"/>
    <b v="0"/>
    <n v="133.29045335644599"/>
    <b v="1"/>
    <s v="film &amp; video/shorts"/>
    <x v="157"/>
    <n v="99"/>
    <x v="0"/>
    <s v="shorts"/>
    <x v="648"/>
  </r>
  <r>
    <n v="649"/>
    <s v="l'esprit d'escalier-a senior film"/>
    <s v="This film explores the complicated nature that exists in all human relationships. A mother and a daughter seek to find happiness."/>
    <n v="-130223.798242902"/>
    <n v="13218.6956902864"/>
    <x v="0"/>
    <x v="0"/>
    <s v="USD"/>
    <n v="1396125457.88147"/>
    <n v="1392884383.45908"/>
    <b v="0"/>
    <n v="133.34976796161999"/>
    <b v="1"/>
    <s v="film &amp; video/shorts"/>
    <x v="157"/>
    <n v="99"/>
    <x v="0"/>
    <s v="shorts"/>
    <x v="649"/>
  </r>
  <r>
    <n v="650"/>
    <s v="The World's Greatest Lover"/>
    <s v="Never judge a book (or a lover) by their cover."/>
    <n v="-131241.77449215599"/>
    <n v="13224.9548559873"/>
    <x v="0"/>
    <x v="0"/>
    <s v="USD"/>
    <n v="1396107563.86847"/>
    <n v="1392865984.97065"/>
    <b v="0"/>
    <n v="133.40908256679401"/>
    <b v="1"/>
    <s v="film &amp; video/shorts"/>
    <x v="157"/>
    <n v="99"/>
    <x v="0"/>
    <s v="shorts"/>
    <x v="650"/>
  </r>
  <r>
    <n v="651"/>
    <s v="Villanelle"/>
    <s v="Villanelle is a feature film that blends elements of classic, hardboiled Film Noir, with classic Horror and tells a great story to boot"/>
    <n v="-132259.75074140899"/>
    <n v="13231.2140216883"/>
    <x v="0"/>
    <x v="0"/>
    <s v="USD"/>
    <n v="1396089669.8554699"/>
    <n v="1392847586.4822299"/>
    <b v="0"/>
    <n v="133.468397171969"/>
    <b v="1"/>
    <s v="film &amp; video/shorts"/>
    <x v="157"/>
    <n v="99"/>
    <x v="0"/>
    <s v="shorts"/>
    <x v="651"/>
  </r>
  <r>
    <n v="652"/>
    <s v="Funding for Production of Short Dramedy 'Six Women'"/>
    <s v="Joel is writing a novel when his fiancÃ©e Helena dies. Believing his writing suffers when he is not in love, Joel ends up dating very different women."/>
    <n v="-133277.72699066301"/>
    <n v="13237.4731873892"/>
    <x v="0"/>
    <x v="0"/>
    <s v="USD"/>
    <n v="1396071775.8424699"/>
    <n v="1392829187.9937999"/>
    <b v="0"/>
    <n v="133.527711777143"/>
    <b v="1"/>
    <s v="film &amp; video/shorts"/>
    <x v="157"/>
    <n v="99"/>
    <x v="0"/>
    <s v="shorts"/>
    <x v="652"/>
  </r>
  <r>
    <n v="653"/>
    <s v="DENOUNCED - A Short Film"/>
    <s v="When a ruthless hit-man is 'denounced' from the mafia, his old enemies declare war."/>
    <n v="-134295.703239917"/>
    <n v="13243.732353090199"/>
    <x v="0"/>
    <x v="0"/>
    <s v="USD"/>
    <n v="1396053881.8294699"/>
    <n v="1392810789.5053799"/>
    <b v="0"/>
    <n v="133.58702638231699"/>
    <b v="1"/>
    <s v="film &amp; video/shorts"/>
    <x v="157"/>
    <n v="99"/>
    <x v="0"/>
    <s v="shorts"/>
    <x v="653"/>
  </r>
  <r>
    <n v="654"/>
    <s v="Inspire CANCER survivors to tell their STORIES"/>
    <s v="This short film will inspire young adult cancer survivors to share with others the wisdom they have gained from their cancer journey."/>
    <n v="-135313.67948917"/>
    <n v="13249.991518791099"/>
    <x v="0"/>
    <x v="0"/>
    <s v="USD"/>
    <n v="1396035987.8164799"/>
    <n v="1392792391.0169499"/>
    <b v="0"/>
    <n v="133.64634098749099"/>
    <b v="1"/>
    <s v="film &amp; video/shorts"/>
    <x v="157"/>
    <n v="99"/>
    <x v="0"/>
    <s v="shorts"/>
    <x v="654"/>
  </r>
  <r>
    <n v="655"/>
    <s v="Time Live: A short film (Canceled)"/>
    <s v="Now, you can chat with people from the history, by our sport cam with the time machine. However, the girl had some trouble to use it."/>
    <n v="-136331.65573842399"/>
    <n v="13256.250684492101"/>
    <x v="1"/>
    <x v="7"/>
    <s v="HKD"/>
    <n v="1396018093.8034799"/>
    <n v="1392773992.5285299"/>
    <b v="0"/>
    <n v="133.70565559266601"/>
    <b v="0"/>
    <s v="film &amp; video/science fiction"/>
    <x v="157"/>
    <n v="99"/>
    <x v="0"/>
    <s v="science fiction"/>
    <x v="655"/>
  </r>
  <r>
    <n v="656"/>
    <s v="MICRO-MISSION"/>
    <s v="NAVY SEALS sent on a Area 51 Top-Secret rescue mission where they are shrunken and injected into an ET body, the immune system mutated."/>
    <n v="-137349.63198767701"/>
    <n v="13262.509850193001"/>
    <x v="1"/>
    <x v="0"/>
    <s v="USD"/>
    <n v="1396000199.7904799"/>
    <n v="1392755594.0401001"/>
    <b v="0"/>
    <n v="133.76497019784"/>
    <b v="0"/>
    <s v="film &amp; video/science fiction"/>
    <x v="157"/>
    <n v="99"/>
    <x v="0"/>
    <s v="science fiction"/>
    <x v="656"/>
  </r>
  <r>
    <n v="657"/>
    <s v="The Time Jumper (Canceled)"/>
    <s v="My ambition for this knows no bounds.  Seeing Sephoria in a live-action is a dream of mine."/>
    <n v="-138367.608236931"/>
    <n v="13268.769015894"/>
    <x v="1"/>
    <x v="0"/>
    <s v="USD"/>
    <n v="1395982305.7774799"/>
    <n v="1392737195.5516801"/>
    <b v="0"/>
    <n v="133.824284803014"/>
    <b v="0"/>
    <s v="film &amp; video/science fiction"/>
    <x v="157"/>
    <n v="99"/>
    <x v="0"/>
    <s v="science fiction"/>
    <x v="657"/>
  </r>
  <r>
    <n v="658"/>
    <s v="Sentient - The Web Series (Canceled)"/>
    <s v="A group of scientists stumble upon an extraterrestrial virus that is self aware. They must stop it's spread in order to save humanity."/>
    <n v="-139385.584486184"/>
    <n v="13275.0281815949"/>
    <x v="1"/>
    <x v="0"/>
    <s v="USD"/>
    <n v="1395964411.7644801"/>
    <n v="1392718797.0632501"/>
    <b v="0"/>
    <n v="133.88359940818901"/>
    <b v="0"/>
    <s v="film &amp; video/science fiction"/>
    <x v="157"/>
    <n v="99"/>
    <x v="0"/>
    <s v="science fiction"/>
    <x v="658"/>
  </r>
  <r>
    <n v="659"/>
    <s v="Blank Bodies - Post Production (Canceled)"/>
    <s v="An artificial man and woman discover love under the unsuspecting eyes of the four renowned artists who created them."/>
    <n v="-140403.56073543799"/>
    <n v="13281.2873472959"/>
    <x v="1"/>
    <x v="0"/>
    <s v="USD"/>
    <n v="1395946517.7514901"/>
    <n v="1392700398.5748301"/>
    <b v="0"/>
    <n v="133.94291401336301"/>
    <b v="0"/>
    <s v="film &amp; video/science fiction"/>
    <x v="158"/>
    <n v="99"/>
    <x v="0"/>
    <s v="science fiction"/>
    <x v="659"/>
  </r>
  <r>
    <n v="660"/>
    <s v="Star Wars Fan Film (Canceled)"/>
    <s v="Due to my little sister finally having recovered from her surgery we can finally make our movie if we can get even a little help to pay"/>
    <n v="-141421.53698469099"/>
    <n v="13287.5465129968"/>
    <x v="1"/>
    <x v="5"/>
    <s v="CAD"/>
    <n v="1395928623.7384901"/>
    <n v="1392682000.0864"/>
    <b v="0"/>
    <n v="134.002228618537"/>
    <b v="0"/>
    <s v="film &amp; video/science fiction"/>
    <x v="158"/>
    <n v="99"/>
    <x v="0"/>
    <s v="science fiction"/>
    <x v="660"/>
  </r>
  <r>
    <n v="661"/>
    <s v="SPECTRUM &quot;Adventures in Light&quot; (Canceled)"/>
    <s v="A man learns the undiscovered laws of nature hidden in acts of weather &amp; light phenomena. He soon realizes these acts can be harnessed."/>
    <n v="-142439.51323394501"/>
    <n v="13293.8056786978"/>
    <x v="1"/>
    <x v="0"/>
    <s v="USD"/>
    <n v="1395910729.7254901"/>
    <n v="1392663601.59798"/>
    <b v="0"/>
    <n v="134.061543223711"/>
    <b v="0"/>
    <s v="film &amp; video/science fiction"/>
    <x v="158"/>
    <n v="99"/>
    <x v="0"/>
    <s v="science fiction"/>
    <x v="661"/>
  </r>
  <r>
    <n v="662"/>
    <s v="Human Evolution (Canceled)"/>
    <s v="An ambitious Sci-Fi/Action film that will have a big-budget feel with stunning visuals &amp; stunts starring a casting of up and comers."/>
    <n v="-143457.489483199"/>
    <n v="13300.064844398699"/>
    <x v="1"/>
    <x v="0"/>
    <s v="USD"/>
    <n v="1395892835.7124901"/>
    <n v="1392645203.10956"/>
    <b v="0"/>
    <n v="134.12085782888599"/>
    <b v="0"/>
    <s v="film &amp; video/science fiction"/>
    <x v="158"/>
    <n v="99"/>
    <x v="0"/>
    <s v="science fiction"/>
    <x v="662"/>
  </r>
  <r>
    <n v="663"/>
    <s v="Ralphi3 (Canceled)"/>
    <s v="A Science Fiction film filled with entertainment and Excitement"/>
    <n v="-144475.46573245199"/>
    <n v="13306.324010099701"/>
    <x v="1"/>
    <x v="0"/>
    <s v="USD"/>
    <n v="1395874941.6994901"/>
    <n v="1392626804.62113"/>
    <b v="0"/>
    <n v="134.18017243406001"/>
    <b v="0"/>
    <s v="film &amp; video/science fiction"/>
    <x v="158"/>
    <n v="99"/>
    <x v="0"/>
    <s v="science fiction"/>
    <x v="663"/>
  </r>
  <r>
    <n v="664"/>
    <s v="JUSTICE LEAGUE ORIGINS (Canceled)"/>
    <s v="HEY!!! I'm David House, and I am currently working on a film called Justice League Origins!!! non-profit based on DC Comics Characters."/>
    <n v="-145493.44198170601"/>
    <n v="13312.583175800601"/>
    <x v="1"/>
    <x v="0"/>
    <s v="USD"/>
    <n v="1395857047.6865001"/>
    <n v="1392608406.13271"/>
    <b v="0"/>
    <n v="134.23948703923401"/>
    <b v="0"/>
    <s v="film &amp; video/science fiction"/>
    <x v="158"/>
    <n v="99"/>
    <x v="0"/>
    <s v="science fiction"/>
    <x v="664"/>
  </r>
  <r>
    <n v="665"/>
    <s v="Blue in the Green (Canceled)"/>
    <s v="A journey down the rabbit hole into the dark future. A mix of reality and dreams of a world dependant on an oppressed by technology."/>
    <n v="-146511.41823095901"/>
    <n v="13318.8423415016"/>
    <x v="1"/>
    <x v="1"/>
    <s v="GBP"/>
    <n v="1395839153.6735001"/>
    <n v="1392590007.64428"/>
    <b v="0"/>
    <n v="134.298801644408"/>
    <b v="0"/>
    <s v="film &amp; video/science fiction"/>
    <x v="158"/>
    <n v="99"/>
    <x v="0"/>
    <s v="science fiction"/>
    <x v="665"/>
  </r>
  <r>
    <n v="666"/>
    <s v="I (Canceled)"/>
    <s v="I"/>
    <n v="-147529.394480213"/>
    <n v="13325.1015072025"/>
    <x v="1"/>
    <x v="0"/>
    <s v="USD"/>
    <n v="1395821259.6605"/>
    <n v="1392571609.1558599"/>
    <b v="0"/>
    <n v="134.35811624958299"/>
    <b v="0"/>
    <s v="film &amp; video/science fiction"/>
    <x v="158"/>
    <n v="99"/>
    <x v="0"/>
    <s v="science fiction"/>
    <x v="666"/>
  </r>
  <r>
    <n v="667"/>
    <s v="The Message (Canceled)"/>
    <s v="An anime inspired sci-fi action short set in Tokyo, Japan by VFX veterans, Gerald Abraham, Kim Tran and sound engineer, Jeremy Corby."/>
    <n v="-148547.37072946699"/>
    <n v="13331.3606729035"/>
    <x v="1"/>
    <x v="0"/>
    <s v="USD"/>
    <n v="1395803365.6475"/>
    <n v="1392553210.6674299"/>
    <b v="0"/>
    <n v="134.41743085475699"/>
    <b v="0"/>
    <s v="film &amp; video/science fiction"/>
    <x v="158"/>
    <n v="99"/>
    <x v="0"/>
    <s v="science fiction"/>
    <x v="667"/>
  </r>
  <r>
    <n v="668"/>
    <s v="Demon Women from outer space (Canceled)"/>
    <s v="Invasion from outer space sights, to weird to imagine destruction too monstrous to escape"/>
    <n v="-149565.34697871999"/>
    <n v="13337.6198386044"/>
    <x v="1"/>
    <x v="0"/>
    <s v="USD"/>
    <n v="1395785471.6345"/>
    <n v="1392534812.1790099"/>
    <b v="0"/>
    <n v="134.47674545993101"/>
    <b v="0"/>
    <s v="film &amp; video/science fiction"/>
    <x v="158"/>
    <n v="99"/>
    <x v="0"/>
    <s v="science fiction"/>
    <x v="668"/>
  </r>
  <r>
    <n v="669"/>
    <s v="MARLEY'S GHOST (AMBASSADORS OF STEAM) (Canceled)"/>
    <s v="steampunk  remake of &quot;a Christmas carol&quot;"/>
    <n v="-150583.323227974"/>
    <n v="13343.8790043054"/>
    <x v="1"/>
    <x v="0"/>
    <s v="USD"/>
    <n v="1395767577.62151"/>
    <n v="1392516413.6905799"/>
    <b v="0"/>
    <n v="134.536060065106"/>
    <b v="0"/>
    <s v="film &amp; video/science fiction"/>
    <x v="158"/>
    <n v="99"/>
    <x v="0"/>
    <s v="science fiction"/>
    <x v="669"/>
  </r>
  <r>
    <n v="670"/>
    <s v="&quot;STUCK&quot; - Finishing Funds for a Sci-Fi Thriller Short Film"/>
    <s v="What would someone do if they suddenly discovered they could stop time? Join us on this clever sci-fi short film and find out!"/>
    <n v="-151601.299477227"/>
    <n v="13350.138170006299"/>
    <x v="1"/>
    <x v="0"/>
    <s v="USD"/>
    <n v="1395749683.60851"/>
    <n v="1392498015.2021599"/>
    <b v="0"/>
    <n v="134.59537467027999"/>
    <b v="0"/>
    <s v="film &amp; video/science fiction"/>
    <x v="158"/>
    <n v="99"/>
    <x v="0"/>
    <s v="science fiction"/>
    <x v="670"/>
  </r>
  <r>
    <n v="671"/>
    <s v="MICRO-MISSION (Canceled)"/>
    <s v="NAVY SEALS sent on a Area 51 Top-Secret rescue mission where they are shrunken and injected into an ET body, the immune system mutated."/>
    <n v="-152619.27572648099"/>
    <n v="13356.397335707299"/>
    <x v="1"/>
    <x v="0"/>
    <s v="USD"/>
    <n v="1395731789.59551"/>
    <n v="1392479616.7137301"/>
    <b v="0"/>
    <n v="134.65468927545399"/>
    <b v="0"/>
    <s v="film &amp; video/science fiction"/>
    <x v="158"/>
    <n v="99"/>
    <x v="0"/>
    <s v="science fiction"/>
    <x v="671"/>
  </r>
  <r>
    <n v="672"/>
    <s v="Predator : Repentance (Canceled)"/>
    <s v="An unofficial sequel to the independent 2015 fan film Predator: Dark ages. Set in 2141 we follow the crew of the cargoship Centurion"/>
    <n v="-153637.25197573399"/>
    <n v="13362.656501408201"/>
    <x v="1"/>
    <x v="8"/>
    <s v="DKK"/>
    <n v="1395713895.58251"/>
    <n v="1392461218.2253101"/>
    <b v="0"/>
    <n v="134.71400388062801"/>
    <b v="0"/>
    <s v="film &amp; video/science fiction"/>
    <x v="158"/>
    <n v="99"/>
    <x v="0"/>
    <s v="science fiction"/>
    <x v="672"/>
  </r>
  <r>
    <n v="673"/>
    <s v="Thr33 Days Dead: The Sequ3l (Canceled)"/>
    <s v="This movie will be the S3qu3l to Thr33 Days Dead, which premiered on SyFy and was the focus of SyFy's &quot;Town of the Living Dead&quot;."/>
    <n v="-154655.22822498801"/>
    <n v="13368.915667109201"/>
    <x v="1"/>
    <x v="0"/>
    <s v="USD"/>
    <n v="1395696001.56951"/>
    <n v="1392442819.7368801"/>
    <b v="0"/>
    <n v="134.773318485803"/>
    <b v="0"/>
    <s v="film &amp; video/science fiction"/>
    <x v="158"/>
    <n v="99"/>
    <x v="0"/>
    <s v="science fiction"/>
    <x v="673"/>
  </r>
  <r>
    <n v="674"/>
    <s v="Roman Dead (Canceled)"/>
    <s v="When  Rome is infected with a zombie plague, Lucius Agrippa and a small group fights for survival"/>
    <n v="-155673.204474242"/>
    <n v="13375.1748328101"/>
    <x v="1"/>
    <x v="0"/>
    <s v="USD"/>
    <n v="1395678107.55652"/>
    <n v="1392424421.2484601"/>
    <b v="0"/>
    <n v="134.832633090977"/>
    <b v="0"/>
    <s v="film &amp; video/science fiction"/>
    <x v="158"/>
    <n v="99"/>
    <x v="0"/>
    <s v="science fiction"/>
    <x v="674"/>
  </r>
  <r>
    <n v="675"/>
    <s v="Rome of the Dead (Canceled)"/>
    <s v="A Gladiator fights for his freedom to be reunited with his Family, he's one fight away, when Rome is infected with a Zombie Virus"/>
    <n v="-156691.180723495"/>
    <n v="13381.4339985111"/>
    <x v="1"/>
    <x v="0"/>
    <s v="USD"/>
    <n v="1395660213.54352"/>
    <n v="1392406022.76003"/>
    <b v="0"/>
    <n v="134.89194769615099"/>
    <b v="0"/>
    <s v="film &amp; video/science fiction"/>
    <x v="158"/>
    <n v="99"/>
    <x v="0"/>
    <s v="science fiction"/>
    <x v="675"/>
  </r>
  <r>
    <n v="676"/>
    <s v="Catherine Kimbridge Chronicles - Live-Action SciFi TV Series"/>
    <s v="Join us creating a Science Fiction TV Series based upon the popular novels -The Catherine Kimbridge Chronicles."/>
    <n v="-157709.15697274901"/>
    <n v="13387.693164212"/>
    <x v="1"/>
    <x v="0"/>
    <s v="USD"/>
    <n v="1395642319.53052"/>
    <n v="1392387624.27161"/>
    <b v="0"/>
    <n v="134.95126230132601"/>
    <b v="0"/>
    <s v="film &amp; video/science fiction"/>
    <x v="159"/>
    <n v="99"/>
    <x v="0"/>
    <s v="science fiction"/>
    <x v="676"/>
  </r>
  <r>
    <n v="677"/>
    <s v="SAMANTHA  SHADOW (Canceled)"/>
    <s v="A science fiction series about a women trying to stave off a mysterious appearance of monsters from getting out of a dark alley."/>
    <n v="-158727.13322200201"/>
    <n v="13393.952329913"/>
    <x v="1"/>
    <x v="0"/>
    <s v="USD"/>
    <n v="1395624425.51752"/>
    <n v="1392369225.78318"/>
    <b v="0"/>
    <n v="135.01057690650001"/>
    <b v="0"/>
    <s v="film &amp; video/science fiction"/>
    <x v="159"/>
    <n v="99"/>
    <x v="0"/>
    <s v="science fiction"/>
    <x v="677"/>
  </r>
  <r>
    <n v="678"/>
    <s v="CATTLE - AN AWESOME SCI-FI SHORT (Canceled)"/>
    <s v="A young woman learns she is one of few women left bred like cattle in order to control a deadly disease and the world populace"/>
    <n v="-159745.109471256"/>
    <n v="13400.211495613899"/>
    <x v="1"/>
    <x v="2"/>
    <s v="AUD"/>
    <n v="1395606531.5045199"/>
    <n v="1392350827.29476"/>
    <b v="0"/>
    <n v="135.069891511674"/>
    <b v="0"/>
    <s v="film &amp; video/science fiction"/>
    <x v="159"/>
    <n v="99"/>
    <x v="0"/>
    <s v="science fiction"/>
    <x v="678"/>
  </r>
  <r>
    <n v="679"/>
    <s v="The Great Fear - Post Production Funds (Canceled)"/>
    <s v="A film about a collapsing food industry, a lonely farmer and a lonely botanist needs your help to finish post-production!"/>
    <n v="-160763.085720509"/>
    <n v="13406.470661314899"/>
    <x v="1"/>
    <x v="5"/>
    <s v="CAD"/>
    <n v="1395588637.4915299"/>
    <n v="1392332428.80633"/>
    <b v="0"/>
    <n v="135.129206116848"/>
    <b v="0"/>
    <s v="film &amp; video/science fiction"/>
    <x v="159"/>
    <n v="99"/>
    <x v="0"/>
    <s v="science fiction"/>
    <x v="679"/>
  </r>
  <r>
    <n v="680"/>
    <s v="Threshold (Canceled)"/>
    <s v="Film-Makers Ricky Comuniello &amp; Ian Weeks are at it again - for the 1st time. We need your support for a modern Sci-Fiction short film"/>
    <n v="-161781.06196976299"/>
    <n v="13412.729827015801"/>
    <x v="1"/>
    <x v="0"/>
    <s v="USD"/>
    <n v="1395570743.4785299"/>
    <n v="1392314030.31791"/>
    <b v="0"/>
    <n v="135.18852072202299"/>
    <b v="0"/>
    <s v="film &amp; video/science fiction"/>
    <x v="159"/>
    <n v="99"/>
    <x v="0"/>
    <s v="science fiction"/>
    <x v="680"/>
  </r>
  <r>
    <n v="681"/>
    <s v="#CalExit...War of 2020 (Canceled)"/>
    <s v="California and the west have declared their refusal to support the election of a staunch conservative president. Will it be Civil War?"/>
    <n v="-162799.03821901701"/>
    <n v="13418.988992716801"/>
    <x v="1"/>
    <x v="0"/>
    <s v="USD"/>
    <n v="1395552849.4655299"/>
    <n v="1392295631.8294799"/>
    <b v="0"/>
    <n v="135.24783532719701"/>
    <b v="0"/>
    <s v="film &amp; video/science fiction"/>
    <x v="159"/>
    <n v="99"/>
    <x v="0"/>
    <s v="science fiction"/>
    <x v="681"/>
  </r>
  <r>
    <n v="682"/>
    <s v="Consumed (Static Air) (Canceled)"/>
    <s v="Film makers catch live footage beyond their wildest dreams."/>
    <n v="-163817.01446827"/>
    <n v="13425.2481584177"/>
    <x v="1"/>
    <x v="1"/>
    <s v="GBP"/>
    <n v="1395534955.4525299"/>
    <n v="1392277233.3410599"/>
    <b v="0"/>
    <n v="135.307149932371"/>
    <b v="0"/>
    <s v="film &amp; video/science fiction"/>
    <x v="159"/>
    <n v="99"/>
    <x v="0"/>
    <s v="science fiction"/>
    <x v="682"/>
  </r>
  <r>
    <n v="683"/>
    <s v="Space Gangstars (Canceled)"/>
    <s v="An aspiring pilot decides to take his Dad's ship for a joyride, and learns it was the biggest mistake of his life in this Sci-Fi comedy"/>
    <n v="-164834.99071752399"/>
    <n v="13431.5073241187"/>
    <x v="1"/>
    <x v="0"/>
    <s v="USD"/>
    <n v="1395517061.4395299"/>
    <n v="1392258834.8526299"/>
    <b v="0"/>
    <n v="135.366464537545"/>
    <b v="0"/>
    <s v="film &amp; video/science fiction"/>
    <x v="159"/>
    <n v="99"/>
    <x v="0"/>
    <s v="science fiction"/>
    <x v="683"/>
  </r>
  <r>
    <n v="684"/>
    <s v="Dichotomy (Canceled)"/>
    <s v="A provocatively mind-bending sci-fi thriller, this short film project examines opposites and the balance of the universe. #Dichotomy"/>
    <n v="-165852.96696677699"/>
    <n v="13437.7664898196"/>
    <x v="1"/>
    <x v="0"/>
    <s v="USD"/>
    <n v="1395499167.4265299"/>
    <n v="1392240436.3642099"/>
    <b v="0"/>
    <n v="135.42577914271999"/>
    <b v="0"/>
    <s v="film &amp; video/science fiction"/>
    <x v="159"/>
    <n v="99"/>
    <x v="0"/>
    <s v="science fiction"/>
    <x v="684"/>
  </r>
  <r>
    <n v="685"/>
    <s v="Star Trek First Frontier (Canceled)"/>
    <s v="The untold story of Captain Robert April and the first launching of the starship U.S.S. Enterprise,  NCC-1702"/>
    <n v="-166870.94321603101"/>
    <n v="13444.0256555206"/>
    <x v="1"/>
    <x v="0"/>
    <s v="USD"/>
    <n v="1395481273.4135399"/>
    <n v="1392222037.8757801"/>
    <b v="0"/>
    <n v="135.48509374789401"/>
    <b v="0"/>
    <s v="film &amp; video/science fiction"/>
    <x v="159"/>
    <n v="99"/>
    <x v="0"/>
    <s v="science fiction"/>
    <x v="685"/>
  </r>
  <r>
    <n v="686"/>
    <s v="THE ASCENDENCE SHIFT Feature Film (Canceled)"/>
    <s v="The age of a race to the finish between the higher &amp; lower dimensional realms, A fight for consciousness &amp; freedom,THE NEW HUMAN"/>
    <n v="-167888.91946528401"/>
    <n v="13450.284821221499"/>
    <x v="1"/>
    <x v="2"/>
    <s v="AUD"/>
    <n v="1395463379.4005401"/>
    <n v="1392203639.3873601"/>
    <b v="0"/>
    <n v="135.54440835306801"/>
    <b v="0"/>
    <s v="film &amp; video/science fiction"/>
    <x v="159"/>
    <n v="99"/>
    <x v="0"/>
    <s v="science fiction"/>
    <x v="686"/>
  </r>
  <r>
    <n v="687"/>
    <s v="The Great Dark (Canceled)"/>
    <s v="The Great Dark is a journey through the unimaginable...and un foreseeable..."/>
    <n v="-168906.895714538"/>
    <n v="13456.543986922499"/>
    <x v="1"/>
    <x v="0"/>
    <s v="USD"/>
    <n v="1395445485.3875401"/>
    <n v="1392185240.8989301"/>
    <b v="0"/>
    <n v="135.603722958243"/>
    <b v="0"/>
    <s v="film &amp; video/science fiction"/>
    <x v="159"/>
    <n v="99"/>
    <x v="0"/>
    <s v="science fiction"/>
    <x v="687"/>
  </r>
  <r>
    <n v="688"/>
    <s v="Awakening (Canceled)"/>
    <s v="What would you do if you face something beyond your understanding? If someone you loved disappeared without a trace?"/>
    <n v="-169924.87196379199"/>
    <n v="13462.803152623401"/>
    <x v="1"/>
    <x v="0"/>
    <s v="USD"/>
    <n v="1395427591.3745401"/>
    <n v="1392166842.4105101"/>
    <b v="0"/>
    <n v="135.66303756341699"/>
    <b v="0"/>
    <s v="film &amp; video/science fiction"/>
    <x v="159"/>
    <n v="99"/>
    <x v="0"/>
    <s v="science fiction"/>
    <x v="688"/>
  </r>
  <r>
    <n v="689"/>
    <s v="Quantum Alterations: Sci-fi, Stop Motion &amp; Fantasy Fan Film"/>
    <s v="Fiction Becomes Reality in this non-profit science fiction, stop motion, and fantasy fan film."/>
    <n v="-170942.84821304501"/>
    <n v="13469.062318324401"/>
    <x v="1"/>
    <x v="0"/>
    <s v="USD"/>
    <n v="1395409697.3615401"/>
    <n v="1392148443.92208"/>
    <b v="0"/>
    <n v="135.72235216859099"/>
    <b v="0"/>
    <s v="film &amp; video/science fiction"/>
    <x v="159"/>
    <n v="99"/>
    <x v="0"/>
    <s v="science fiction"/>
    <x v="689"/>
  </r>
  <r>
    <n v="690"/>
    <s v="The Last Armada (Canceled)"/>
    <s v="While a shadow of peace was on the horizon,humankind was being threatened by its past.Whispers of threat was being heard from the North"/>
    <n v="-171960.824462299"/>
    <n v="13475.3214840253"/>
    <x v="1"/>
    <x v="0"/>
    <s v="USD"/>
    <n v="1395391803.3485501"/>
    <n v="1392130045.43366"/>
    <b v="0"/>
    <n v="135.78166677376501"/>
    <b v="0"/>
    <s v="film &amp; video/science fiction"/>
    <x v="159"/>
    <n v="99"/>
    <x v="0"/>
    <s v="science fiction"/>
    <x v="690"/>
  </r>
  <r>
    <n v="691"/>
    <s v="Mosaics (Canceled)"/>
    <s v="A short science-fiction film about an underground network of human-animal hybrids &amp; their struggle with oppression &amp; marginalization."/>
    <n v="-172978.800711552"/>
    <n v="13481.5806497263"/>
    <x v="1"/>
    <x v="5"/>
    <s v="CAD"/>
    <n v="1395373909.3355501"/>
    <n v="1392111646.94523"/>
    <b v="0"/>
    <n v="135.84098137894"/>
    <b v="0"/>
    <s v="film &amp; video/science fiction"/>
    <x v="159"/>
    <n v="99"/>
    <x v="0"/>
    <s v="science fiction"/>
    <x v="691"/>
  </r>
  <r>
    <n v="692"/>
    <s v="Forever Man (short film) (Canceled)"/>
    <s v="Man's cryogenic chamber and his soulmate's time travel from the distant future allows them to meet in the middle."/>
    <n v="-173996.77696080599"/>
    <n v="13487.8398154272"/>
    <x v="1"/>
    <x v="0"/>
    <s v="USD"/>
    <n v="1395356015.3225501"/>
    <n v="1392093248.45681"/>
    <b v="0"/>
    <n v="135.900295984114"/>
    <b v="0"/>
    <s v="film &amp; video/science fiction"/>
    <x v="159"/>
    <n v="99"/>
    <x v="0"/>
    <s v="science fiction"/>
    <x v="692"/>
  </r>
  <r>
    <n v="693"/>
    <s v="In The Dark POST Production Fund Request (Canceled)"/>
    <s v="ITD a is thriller about a female college student house sitting for her boss &amp; encountering a dark evil force that dwells in the shadows"/>
    <n v="-175014.75321005899"/>
    <n v="13494.0989811282"/>
    <x v="1"/>
    <x v="0"/>
    <s v="USD"/>
    <n v="1395338121.30955"/>
    <n v="1392074849.96838"/>
    <b v="0"/>
    <n v="135.95961058928799"/>
    <b v="0"/>
    <s v="film &amp; video/science fiction"/>
    <x v="159"/>
    <n v="99"/>
    <x v="0"/>
    <s v="science fiction"/>
    <x v="693"/>
  </r>
  <r>
    <n v="694"/>
    <s v="Rosette: Sci-Fi/Action Feature Film to Cast Hollywood Talent"/>
    <s v="Love, Robots... and Time Travel._x000a_Rosette: A Sci-Fi/Action/Adventure Feature Film, set to cast three A-list Hollywood actors."/>
    <n v="-176032.72945931301"/>
    <n v="13500.358146829099"/>
    <x v="1"/>
    <x v="0"/>
    <s v="USD"/>
    <n v="1395320227.29655"/>
    <n v="1392056451.47996"/>
    <b v="0"/>
    <n v="136.01892519446201"/>
    <b v="0"/>
    <s v="film &amp; video/science fiction"/>
    <x v="159"/>
    <n v="99"/>
    <x v="0"/>
    <s v="science fiction"/>
    <x v="694"/>
  </r>
  <r>
    <n v="695"/>
    <s v="Con Todo mi Corazon: With all of my Heart."/>
    <s v="The title might seem cheesy, but my father says that to my mother every time they say I love you.     This story is dedicated to them."/>
    <n v="-177050.70570856699"/>
    <n v="13506.617312530099"/>
    <x v="2"/>
    <x v="0"/>
    <s v="USD"/>
    <n v="1395302333.28356"/>
    <n v="1392038052.9915299"/>
    <b v="0"/>
    <n v="136.078239799637"/>
    <b v="0"/>
    <s v="film &amp; video/drama"/>
    <x v="159"/>
    <n v="99"/>
    <x v="0"/>
    <s v="drama"/>
    <x v="695"/>
  </r>
  <r>
    <n v="696"/>
    <s v="Midway: The Turning Point"/>
    <s v="Step 1 (script editing) to produce a dramatic film about the air/sea battle of WWII that turned the tide of victory for the US."/>
    <n v="-178068.68195781999"/>
    <n v="13512.876478231001"/>
    <x v="2"/>
    <x v="0"/>
    <s v="USD"/>
    <n v="1395284439.27056"/>
    <n v="1392019654.5031099"/>
    <b v="0"/>
    <n v="136.137554404811"/>
    <b v="0"/>
    <s v="film &amp; video/drama"/>
    <x v="159"/>
    <n v="99"/>
    <x v="0"/>
    <s v="drama"/>
    <x v="696"/>
  </r>
  <r>
    <n v="697"/>
    <s v="See It My Way"/>
    <s v="This film follows a young man who has had only a troubled family life. He turns to all the wrong things and life falls apart."/>
    <n v="-179086.65820707401"/>
    <n v="13519.135643932001"/>
    <x v="2"/>
    <x v="0"/>
    <s v="USD"/>
    <n v="1395266545.25756"/>
    <n v="1392001256.0146799"/>
    <b v="0"/>
    <n v="136.19686900998499"/>
    <b v="0"/>
    <s v="film &amp; video/drama"/>
    <x v="159"/>
    <n v="99"/>
    <x v="0"/>
    <s v="drama"/>
    <x v="697"/>
  </r>
  <r>
    <n v="698"/>
    <s v="UNDIVIDED (Working Title)"/>
    <s v="Over 2.5 million Black men registered for the draft in World War II. _x000a_This will be the most comprehensive portrayal EVER of US. THEN."/>
    <n v="-180104.63445632701"/>
    <n v="13525.3948096329"/>
    <x v="2"/>
    <x v="0"/>
    <s v="USD"/>
    <n v="1395248651.24456"/>
    <n v="1391982857.5262599"/>
    <b v="0"/>
    <n v="136.25618361516001"/>
    <b v="0"/>
    <s v="film &amp; video/drama"/>
    <x v="159"/>
    <n v="99"/>
    <x v="0"/>
    <s v="drama"/>
    <x v="698"/>
  </r>
  <r>
    <n v="699"/>
    <s v="Angelix"/>
    <s v="Two cousins are caught up in the private war between warrior class angels and demons. You may be caught up too and not realize it yet."/>
    <n v="-181122.610705581"/>
    <n v="13531.6539753339"/>
    <x v="2"/>
    <x v="0"/>
    <s v="USD"/>
    <n v="1395230757.23156"/>
    <n v="1391964459.0378301"/>
    <b v="0"/>
    <n v="136.31549822033401"/>
    <b v="0"/>
    <s v="film &amp; video/drama"/>
    <x v="160"/>
    <n v="99"/>
    <x v="0"/>
    <s v="drama"/>
    <x v="699"/>
  </r>
  <r>
    <n v="700"/>
    <s v="NET"/>
    <s v="A teacher. A boy. The beach and a heatwave that drove them all insane."/>
    <n v="-182140.586954834"/>
    <n v="13537.9131410348"/>
    <x v="2"/>
    <x v="1"/>
    <s v="GBP"/>
    <n v="1395212863.21857"/>
    <n v="1391946060.5494101"/>
    <b v="0"/>
    <n v="136.374812825508"/>
    <b v="0"/>
    <s v="film &amp; video/drama"/>
    <x v="160"/>
    <n v="99"/>
    <x v="0"/>
    <s v="drama"/>
    <x v="700"/>
  </r>
  <r>
    <n v="701"/>
    <s v="Pressure"/>
    <s v="A young teen makes a bad decision after joining gang and the film expresses his choices that led him to that point."/>
    <n v="-183158.56320408799"/>
    <n v="13544.1723067358"/>
    <x v="2"/>
    <x v="0"/>
    <s v="USD"/>
    <n v="1395194969.20557"/>
    <n v="1391927662.0609801"/>
    <b v="0"/>
    <n v="136.434127430682"/>
    <b v="0"/>
    <s v="film &amp; video/drama"/>
    <x v="160"/>
    <n v="99"/>
    <x v="0"/>
    <s v="drama"/>
    <x v="701"/>
  </r>
  <r>
    <n v="702"/>
    <s v="Past"/>
    <s v="A young man experiences a tragedy and has the opportunity to go back and learn from his mistakes and find out his true self."/>
    <n v="-184176.539453342"/>
    <n v="13550.4314724367"/>
    <x v="2"/>
    <x v="0"/>
    <s v="USD"/>
    <n v="1395177075.19257"/>
    <n v="1391909263.5725601"/>
    <b v="0"/>
    <n v="136.49344203585699"/>
    <b v="0"/>
    <s v="film &amp; video/drama"/>
    <x v="160"/>
    <n v="99"/>
    <x v="0"/>
    <s v="drama"/>
    <x v="702"/>
  </r>
  <r>
    <n v="703"/>
    <s v="Moving On"/>
    <s v="A homeless Gulf War 2 vet, and Congressional Medal of Honor recipient fights for his sanity on the mean streets of Albuquerque."/>
    <n v="-185194.515702595"/>
    <n v="13556.690638137699"/>
    <x v="2"/>
    <x v="0"/>
    <s v="USD"/>
    <n v="1395159181.17957"/>
    <n v="1391890865.08413"/>
    <b v="0"/>
    <n v="136.55275664103101"/>
    <b v="0"/>
    <s v="film &amp; video/drama"/>
    <x v="160"/>
    <n v="99"/>
    <x v="0"/>
    <s v="drama"/>
    <x v="703"/>
  </r>
  <r>
    <n v="704"/>
    <s v="Family"/>
    <s v="Family is a short film about a father and son and two brothers who were separated by the Korean war and finally reunite after 60 years."/>
    <n v="-186212.49195184899"/>
    <n v="13562.949803838599"/>
    <x v="2"/>
    <x v="1"/>
    <s v="GBP"/>
    <n v="1395141287.1665699"/>
    <n v="1391872466.59571"/>
    <b v="0"/>
    <n v="136.61207124620501"/>
    <b v="0"/>
    <s v="film &amp; video/drama"/>
    <x v="160"/>
    <n v="99"/>
    <x v="0"/>
    <s v="drama"/>
    <x v="704"/>
  </r>
  <r>
    <n v="705"/>
    <s v="Letters to Daniel"/>
    <s v="Amy &amp; Missy survive Amy's bipolar disorder and go on to become award winning &amp; bestselling authors, screenwriters &amp; filmmakers"/>
    <n v="-187230.46820110199"/>
    <n v="13569.208969539601"/>
    <x v="2"/>
    <x v="0"/>
    <s v="USD"/>
    <n v="1395123393.15358"/>
    <n v="1391854068.10729"/>
    <b v="0"/>
    <n v="136.67138585137999"/>
    <b v="0"/>
    <s v="film &amp; video/drama"/>
    <x v="160"/>
    <n v="99"/>
    <x v="0"/>
    <s v="drama"/>
    <x v="705"/>
  </r>
  <r>
    <n v="706"/>
    <s v="IRL: Gamers Unite"/>
    <s v="Team Mayhem, a local small town gang of gamers who are enlisted   to save the world from the new great evil known as Prowler."/>
    <n v="-188248.44445035601"/>
    <n v="13575.4681352405"/>
    <x v="2"/>
    <x v="0"/>
    <s v="USD"/>
    <n v="1395105499.1405799"/>
    <n v="1391835669.61886"/>
    <b v="0"/>
    <n v="136.73070045655399"/>
    <b v="0"/>
    <s v="film &amp; video/drama"/>
    <x v="160"/>
    <n v="99"/>
    <x v="0"/>
    <s v="drama"/>
    <x v="706"/>
  </r>
  <r>
    <n v="707"/>
    <s v="The Blind Dolphin Story"/>
    <s v="A short film on the rarest mammal and the second most endangered freshwater river dolphin, in Pakistan."/>
    <n v="-189266.42069961"/>
    <n v="13581.7273009415"/>
    <x v="2"/>
    <x v="0"/>
    <s v="USD"/>
    <n v="1395087605.1275799"/>
    <n v="1391817271.13044"/>
    <b v="0"/>
    <n v="136.79001506172801"/>
    <b v="0"/>
    <s v="film &amp; video/drama"/>
    <x v="160"/>
    <n v="99"/>
    <x v="0"/>
    <s v="drama"/>
    <x v="707"/>
  </r>
  <r>
    <n v="708"/>
    <s v="8 Sins"/>
    <s v="This is a film inspired by Quentin Tarantino, I want to make a film thats entertaining yet gritty. 7 Sins is in pre-production."/>
    <n v="-190284.396948863"/>
    <n v="13587.9864666424"/>
    <x v="2"/>
    <x v="1"/>
    <s v="GBP"/>
    <n v="1395069711.1145799"/>
    <n v="1391798872.64201"/>
    <b v="0"/>
    <n v="136.84932966690201"/>
    <b v="0"/>
    <s v="film &amp; video/drama"/>
    <x v="160"/>
    <n v="99"/>
    <x v="0"/>
    <s v="drama"/>
    <x v="708"/>
  </r>
  <r>
    <n v="709"/>
    <s v="I Am Forgotten"/>
    <s v="An international short film project. It is about loneliness, wich is caused by the current compulsion to check your Facebook every day."/>
    <n v="-191302.37319811701"/>
    <n v="13594.2456323434"/>
    <x v="2"/>
    <x v="9"/>
    <s v="EUR"/>
    <n v="1395051817.1015799"/>
    <n v="1391780474.15359"/>
    <b v="0"/>
    <n v="136.908644272077"/>
    <b v="0"/>
    <s v="film &amp; video/drama"/>
    <x v="160"/>
    <n v="99"/>
    <x v="0"/>
    <s v="drama"/>
    <x v="709"/>
  </r>
  <r>
    <n v="710"/>
    <s v="Gooseberry Fool - Feature Film"/>
    <s v="To heal her scars Olivia must take a journey back to her roots, where an unresolved conflict stands between her and musical success."/>
    <n v="-192320.34944737001"/>
    <n v="13600.5047980443"/>
    <x v="2"/>
    <x v="1"/>
    <s v="GBP"/>
    <n v="1395033923.0885899"/>
    <n v="1391762075.6651599"/>
    <b v="0"/>
    <n v="136.96795887725099"/>
    <b v="0"/>
    <s v="film &amp; video/drama"/>
    <x v="160"/>
    <n v="99"/>
    <x v="0"/>
    <s v="drama"/>
    <x v="710"/>
  </r>
  <r>
    <n v="711"/>
    <s v="Silent Monster"/>
    <s v="I'm seeking funding to finish my short film, Silent Monster, to bring awareness to teenage bullying as well as teenage violence."/>
    <n v="-193338.325696624"/>
    <n v="13606.763963745299"/>
    <x v="2"/>
    <x v="0"/>
    <s v="USD"/>
    <n v="1395016029.0755899"/>
    <n v="1391743677.1767399"/>
    <b v="0"/>
    <n v="137.02727348242499"/>
    <b v="0"/>
    <s v="film &amp; video/drama"/>
    <x v="160"/>
    <n v="99"/>
    <x v="0"/>
    <s v="drama"/>
    <x v="711"/>
  </r>
  <r>
    <n v="712"/>
    <s v="The Good Samaritan"/>
    <s v="I'm making a modern day version of the bible story &quot; The Good Samaritan&quot;"/>
    <n v="-194356.301945877"/>
    <n v="13613.023129446199"/>
    <x v="2"/>
    <x v="0"/>
    <s v="USD"/>
    <n v="1394998135.0625899"/>
    <n v="1391725278.6883099"/>
    <b v="0"/>
    <n v="137.08658808759901"/>
    <b v="0"/>
    <s v="film &amp; video/drama"/>
    <x v="160"/>
    <n v="99"/>
    <x v="0"/>
    <s v="drama"/>
    <x v="712"/>
  </r>
  <r>
    <n v="713"/>
    <s v="El viaje de LucÃ­a"/>
    <s v="El viaje de LucÃ­a es un largometraje de ficciÃ³n con temÃ¡tica sobre el cÃ¡ncer infantil."/>
    <n v="-195374.27819513099"/>
    <n v="13619.282295147201"/>
    <x v="2"/>
    <x v="3"/>
    <s v="EUR"/>
    <n v="1394980241.0495901"/>
    <n v="1391706880.1998899"/>
    <b v="0"/>
    <n v="137.145902692774"/>
    <b v="0"/>
    <s v="film &amp; video/drama"/>
    <x v="160"/>
    <n v="99"/>
    <x v="0"/>
    <s v="drama"/>
    <x v="713"/>
  </r>
  <r>
    <n v="714"/>
    <s v="Sustain: A Film About Survival"/>
    <s v="A feature-length film about how three people survive in a diseased world."/>
    <n v="-196392.25444438399"/>
    <n v="13625.541460848101"/>
    <x v="2"/>
    <x v="0"/>
    <s v="USD"/>
    <n v="1394962347.0365901"/>
    <n v="1391688481.7114601"/>
    <b v="0"/>
    <n v="137.205217297948"/>
    <b v="0"/>
    <s v="film &amp; video/drama"/>
    <x v="160"/>
    <n v="99"/>
    <x v="0"/>
    <s v="drama"/>
    <x v="714"/>
  </r>
  <r>
    <n v="715"/>
    <s v="The Rest of Us Mini-Series"/>
    <s v="The Rest of Us follows a survivor of an outbreak that nearly destroyed the earth as he travels to find some form of humanity."/>
    <n v="-197410.230693638"/>
    <n v="13631.8006265491"/>
    <x v="2"/>
    <x v="1"/>
    <s v="GBP"/>
    <n v="1394944453.0235901"/>
    <n v="1391670083.2230401"/>
    <b v="0"/>
    <n v="137.26453190312199"/>
    <b v="0"/>
    <s v="film &amp; video/drama"/>
    <x v="160"/>
    <n v="99"/>
    <x v="0"/>
    <s v="drama"/>
    <x v="715"/>
  </r>
  <r>
    <n v="716"/>
    <s v="Immemorial"/>
    <s v="Christina has been suffering with flash backs and some very disturbing nightmares and realises that it is more than just nightmares."/>
    <n v="-198428.20694289199"/>
    <n v="13638.05979225"/>
    <x v="2"/>
    <x v="1"/>
    <s v="GBP"/>
    <n v="1394926559.0106001"/>
    <n v="1391651684.7346101"/>
    <b v="0"/>
    <n v="137.32384650829701"/>
    <b v="0"/>
    <s v="film &amp; video/drama"/>
    <x v="160"/>
    <n v="99"/>
    <x v="0"/>
    <s v="drama"/>
    <x v="716"/>
  </r>
  <r>
    <n v="717"/>
    <s v="ABU Pakistani Independent Feature Film"/>
    <s v="I'm Faraz, and I am raising money for my feature film called ABU. This one is for our parents, and our responsibilities towards them."/>
    <n v="-199446.18319214499"/>
    <n v="13644.318957951"/>
    <x v="2"/>
    <x v="0"/>
    <s v="USD"/>
    <n v="1394908664.9976001"/>
    <n v="1391633286.2461901"/>
    <b v="0"/>
    <n v="137.383161113471"/>
    <b v="0"/>
    <s v="film &amp; video/drama"/>
    <x v="160"/>
    <n v="99"/>
    <x v="0"/>
    <s v="drama"/>
    <x v="717"/>
  </r>
  <r>
    <n v="718"/>
    <s v="Three Little Words"/>
    <s v="Don't kill me until I meet my Dad"/>
    <n v="-200464.15944139901"/>
    <n v="13650.5781236519"/>
    <x v="2"/>
    <x v="1"/>
    <s v="GBP"/>
    <n v="1394890770.9846001"/>
    <n v="1391614887.75776"/>
    <b v="0"/>
    <n v="137.442475718645"/>
    <b v="0"/>
    <s v="film &amp; video/drama"/>
    <x v="160"/>
    <n v="99"/>
    <x v="0"/>
    <s v="drama"/>
    <x v="718"/>
  </r>
  <r>
    <n v="719"/>
    <s v="Lana - Short film"/>
    <s v="&quot;Lana&quot; is an horror/dramatic short film, written by myself, about a young woman fighting the darkness in her, but it might be too late."/>
    <n v="-201482.13569065201"/>
    <n v="13656.837289352899"/>
    <x v="2"/>
    <x v="5"/>
    <s v="CAD"/>
    <n v="1394872876.9716001"/>
    <n v="1391596489.26934"/>
    <b v="0"/>
    <n v="137.50179032381899"/>
    <b v="0"/>
    <s v="film &amp; video/drama"/>
    <x v="160"/>
    <n v="99"/>
    <x v="0"/>
    <s v="drama"/>
    <x v="719"/>
  </r>
  <r>
    <n v="720"/>
    <s v="BLANK Short Movie"/>
    <s v="Love has no boundaries!"/>
    <n v="-202500.111939906"/>
    <n v="13663.096455053799"/>
    <x v="2"/>
    <x v="10"/>
    <s v="NOK"/>
    <n v="1394854982.9586"/>
    <n v="1391578090.78091"/>
    <b v="0"/>
    <n v="137.56110492899401"/>
    <b v="0"/>
    <s v="film &amp; video/drama"/>
    <x v="160"/>
    <n v="99"/>
    <x v="0"/>
    <s v="drama"/>
    <x v="720"/>
  </r>
  <r>
    <n v="721"/>
    <s v="Feature Film: The Wolfes"/>
    <s v="My film is about a boy who discovers the truth about his fathers dissapearance through the dark secrets of his mothers past."/>
    <n v="-203518.088189159"/>
    <n v="13669.355620754801"/>
    <x v="2"/>
    <x v="0"/>
    <s v="USD"/>
    <n v="1394837088.94561"/>
    <n v="1391559692.29249"/>
    <b v="0"/>
    <n v="137.62041953416801"/>
    <b v="0"/>
    <s v="film &amp; video/drama"/>
    <x v="160"/>
    <n v="99"/>
    <x v="0"/>
    <s v="drama"/>
    <x v="721"/>
  </r>
  <r>
    <n v="722"/>
    <s v="The Imbalanced Heart of a Symmetric Mind (film)"/>
    <s v="A young man suffering from a severe case of OCD embarks on a road trip to find peace of mind."/>
    <n v="-204536.06443841301"/>
    <n v="13675.614786455701"/>
    <x v="2"/>
    <x v="0"/>
    <s v="USD"/>
    <n v="1394819194.93261"/>
    <n v="1391541293.80406"/>
    <b v="0"/>
    <n v="137.679734139342"/>
    <b v="0"/>
    <s v="film &amp; video/drama"/>
    <x v="160"/>
    <n v="99"/>
    <x v="0"/>
    <s v="drama"/>
    <x v="722"/>
  </r>
  <r>
    <n v="723"/>
    <s v="Mariano (A Screenplay)"/>
    <s v="Mariano Messini, an aspiring musician, indebted to the mafia must put his life on the line to escape their grasp and pursue his dream."/>
    <n v="-205554.040687667"/>
    <n v="13681.8739521567"/>
    <x v="2"/>
    <x v="0"/>
    <s v="USD"/>
    <n v="1394801300.91961"/>
    <n v="1391522895.31564"/>
    <b v="0"/>
    <n v="137.739048744516"/>
    <b v="0"/>
    <s v="film &amp; video/drama"/>
    <x v="160"/>
    <n v="99"/>
    <x v="0"/>
    <s v="drama"/>
    <x v="723"/>
  </r>
  <r>
    <n v="724"/>
    <s v="A GOOD MAN'S DECISION"/>
    <s v="Jack Barlow's wife and daughter shot in cold blood at a gun confiscation station in Texas, he sets out to save his family &amp; neighbors."/>
    <n v="-206572.01693692"/>
    <n v="13688.1331178576"/>
    <x v="2"/>
    <x v="0"/>
    <s v="USD"/>
    <n v="1394783406.90661"/>
    <n v="1391504496.8272099"/>
    <b v="0"/>
    <n v="137.79836334969099"/>
    <b v="0"/>
    <s v="film &amp; video/drama"/>
    <x v="160"/>
    <n v="99"/>
    <x v="0"/>
    <s v="drama"/>
    <x v="724"/>
  </r>
  <r>
    <n v="725"/>
    <s v="REGIONRAT, the movie"/>
    <s v="Because hope can be a 4 letter word"/>
    <n v="-207589.99318617399"/>
    <n v="13694.3922835586"/>
    <x v="2"/>
    <x v="0"/>
    <s v="USD"/>
    <n v="1394765512.89361"/>
    <n v="1391486098.3387899"/>
    <b v="0"/>
    <n v="137.85767795486501"/>
    <b v="0"/>
    <s v="film &amp; video/drama"/>
    <x v="160"/>
    <n v="99"/>
    <x v="0"/>
    <s v="drama"/>
    <x v="725"/>
  </r>
  <r>
    <n v="726"/>
    <s v="Trillion: Feature Film"/>
    <s v="A young boy passionate about Astronomy and Chemistry tracks down an astroid that scientists said would never hit earth."/>
    <n v="-208607.96943542699"/>
    <n v="13700.6514492595"/>
    <x v="2"/>
    <x v="2"/>
    <s v="AUD"/>
    <n v="1394747618.88062"/>
    <n v="1391467699.8503599"/>
    <b v="0"/>
    <n v="137.91699256003901"/>
    <b v="0"/>
    <s v="film &amp; video/drama"/>
    <x v="160"/>
    <n v="99"/>
    <x v="0"/>
    <s v="drama"/>
    <x v="726"/>
  </r>
  <r>
    <n v="727"/>
    <s v="&quot;SHADY BIZZNESS' The Eminem Movie Beyond 8 Mile&quot;"/>
    <s v="This Eminem Tell All details the good times, hardships, drug abuse, domestic violence, scandals, sex, near-death experiences and murder"/>
    <n v="-209625.94568468101"/>
    <n v="13706.9106149605"/>
    <x v="2"/>
    <x v="0"/>
    <s v="USD"/>
    <n v="1394729724.86762"/>
    <n v="1391449301.3619399"/>
    <b v="0"/>
    <n v="137.976307165214"/>
    <b v="0"/>
    <s v="film &amp; video/drama"/>
    <x v="160"/>
    <n v="99"/>
    <x v="0"/>
    <s v="drama"/>
    <x v="727"/>
  </r>
  <r>
    <n v="728"/>
    <s v="Help Towards a New PC for Editing Media College Productions!"/>
    <s v="I am in need of a new PC for my Media Production course so i can pursue my dream of creating CGI based sci-fi productions for everyone"/>
    <n v="-210643.92193393499"/>
    <n v="13713.169780661399"/>
    <x v="2"/>
    <x v="1"/>
    <s v="GBP"/>
    <n v="1394711830.85462"/>
    <n v="1391430902.8735099"/>
    <b v="0"/>
    <n v="138.03562177038799"/>
    <b v="0"/>
    <s v="film &amp; video/drama"/>
    <x v="160"/>
    <n v="99"/>
    <x v="0"/>
    <s v="drama"/>
    <x v="728"/>
  </r>
  <r>
    <n v="729"/>
    <s v="Desperation Short Film"/>
    <s v="Northern Irish Original Short Film based on the desperation of love and survival and taking a risk that may change everything."/>
    <n v="-211661.89818318799"/>
    <n v="13719.428946362401"/>
    <x v="2"/>
    <x v="1"/>
    <s v="GBP"/>
    <n v="1394693936.84162"/>
    <n v="1391412504.3850901"/>
    <b v="0"/>
    <n v="138.09493637556201"/>
    <b v="0"/>
    <s v="film &amp; video/drama"/>
    <x v="161"/>
    <n v="99"/>
    <x v="0"/>
    <s v="drama"/>
    <x v="729"/>
  </r>
  <r>
    <n v="730"/>
    <s v="38 U.S. Navy Sailors Murdered, an American story"/>
    <s v="A film project based on my auto-biography, a military conflict with no media attention, this story depicts war and its aftermath."/>
    <n v="-212679.87443244201"/>
    <n v="13725.688112063301"/>
    <x v="2"/>
    <x v="0"/>
    <s v="USD"/>
    <n v="1394676042.82862"/>
    <n v="1391394105.8966601"/>
    <b v="0"/>
    <n v="138.15425098073601"/>
    <b v="0"/>
    <s v="film &amp; video/drama"/>
    <x v="161"/>
    <n v="99"/>
    <x v="0"/>
    <s v="drama"/>
    <x v="730"/>
  </r>
  <r>
    <n v="731"/>
    <s v="Thunder Under Control"/>
    <s v="A moving short film about a retired female boxer who develops a relationship with a young journalist who idolises her"/>
    <n v="-213697.85068169501"/>
    <n v="13731.9472777643"/>
    <x v="2"/>
    <x v="1"/>
    <s v="GBP"/>
    <n v="1394658148.81563"/>
    <n v="1391375707.4082401"/>
    <b v="0"/>
    <n v="138.213565585911"/>
    <b v="0"/>
    <s v="film &amp; video/drama"/>
    <x v="161"/>
    <n v="99"/>
    <x v="0"/>
    <s v="drama"/>
    <x v="731"/>
  </r>
  <r>
    <n v="732"/>
    <s v="Cole - A Short Film."/>
    <s v="â€œAfter a terrifying ordeal, a young woman is left in a depressive state and abandoned to cope with a distressing account of revengeâ€"/>
    <n v="-214715.826930949"/>
    <n v="13738.2064434652"/>
    <x v="2"/>
    <x v="1"/>
    <s v="GBP"/>
    <n v="1394640254.8026299"/>
    <n v="1391357308.9198101"/>
    <b v="0"/>
    <n v="138.27288019108499"/>
    <b v="0"/>
    <s v="film &amp; video/drama"/>
    <x v="161"/>
    <n v="99"/>
    <x v="0"/>
    <s v="drama"/>
    <x v="732"/>
  </r>
  <r>
    <n v="733"/>
    <s v="Nine Lives"/>
    <s v="Nine Lives is a story of one woman's survival of EIGHT near deaths and her love for one man as an influence to fight for the NINTH."/>
    <n v="-215733.803180202"/>
    <n v="13744.4656091662"/>
    <x v="2"/>
    <x v="0"/>
    <s v="USD"/>
    <n v="1394622360.7896299"/>
    <n v="1391338910.43139"/>
    <b v="0"/>
    <n v="138.33219479625899"/>
    <b v="0"/>
    <s v="film &amp; video/drama"/>
    <x v="161"/>
    <n v="99"/>
    <x v="0"/>
    <s v="drama"/>
    <x v="733"/>
  </r>
  <r>
    <n v="734"/>
    <s v="Independent Feature Film for Film Festivals &quot;BLUE&quot;"/>
    <s v="We're filming a feature film that we can put in numerous film festivals across the country. My dream is to compete in every single one."/>
    <n v="-216751.77942945599"/>
    <n v="13750.7247748671"/>
    <x v="2"/>
    <x v="0"/>
    <s v="USD"/>
    <n v="1394604466.7766299"/>
    <n v="1391320511.94296"/>
    <b v="0"/>
    <n v="138.39150940143401"/>
    <b v="0"/>
    <s v="film &amp; video/drama"/>
    <x v="161"/>
    <n v="99"/>
    <x v="0"/>
    <s v="drama"/>
    <x v="734"/>
  </r>
  <r>
    <n v="735"/>
    <s v="The Crossing Shore"/>
    <s v="A film dedicated to an AAF Pilot's struggle to survive behind enemy lines during WWII."/>
    <n v="-217769.75567871"/>
    <n v="13756.9839405681"/>
    <x v="2"/>
    <x v="0"/>
    <s v="USD"/>
    <n v="1394586572.7636299"/>
    <n v="1391302113.45454"/>
    <b v="0"/>
    <n v="138.450824006608"/>
    <b v="0"/>
    <s v="film &amp; video/drama"/>
    <x v="161"/>
    <n v="99"/>
    <x v="0"/>
    <s v="drama"/>
    <x v="735"/>
  </r>
  <r>
    <n v="736"/>
    <s v="Life of Change"/>
    <s v="Everyone has a choice. Can two college students get past their differences to save the life of a man whom they've never met before?"/>
    <n v="-218787.731927963"/>
    <n v="13763.243106268999"/>
    <x v="2"/>
    <x v="0"/>
    <s v="USD"/>
    <n v="1394568678.7506399"/>
    <n v="1391283714.96611"/>
    <b v="0"/>
    <n v="138.510138611782"/>
    <b v="0"/>
    <s v="film &amp; video/drama"/>
    <x v="161"/>
    <n v="99"/>
    <x v="0"/>
    <s v="drama"/>
    <x v="736"/>
  </r>
  <r>
    <n v="737"/>
    <s v="Modern Gangsters"/>
    <s v="new web series created by jonney terry"/>
    <n v="-219805.70817721699"/>
    <n v="13769.502271969999"/>
    <x v="2"/>
    <x v="0"/>
    <s v="USD"/>
    <n v="1394550784.7376399"/>
    <n v="1391265316.47769"/>
    <b v="0"/>
    <n v="138.56945321695599"/>
    <b v="0"/>
    <s v="film &amp; video/drama"/>
    <x v="161"/>
    <n v="99"/>
    <x v="0"/>
    <s v="drama"/>
    <x v="737"/>
  </r>
  <r>
    <n v="738"/>
    <s v="TheM"/>
    <s v="We are aiming to make a Web Series based on Youth Culture and the misrepresentation of socially stereotyped people."/>
    <n v="-220823.68442646999"/>
    <n v="13775.761437670901"/>
    <x v="2"/>
    <x v="1"/>
    <s v="GBP"/>
    <n v="1394532890.7246399"/>
    <n v="1391246917.98926"/>
    <b v="0"/>
    <n v="138.62876782213101"/>
    <b v="0"/>
    <s v="film &amp; video/drama"/>
    <x v="161"/>
    <n v="99"/>
    <x v="0"/>
    <s v="drama"/>
    <x v="738"/>
  </r>
  <r>
    <n v="739"/>
    <s v="WHERE IS DANIEL? The feature film"/>
    <s v="A feature film based on the true story of Bruce and Denise Morcombe and their battle for justice for their missing son Daniel."/>
    <n v="-221841.66067572401"/>
    <n v="13782.020603371901"/>
    <x v="2"/>
    <x v="2"/>
    <s v="AUD"/>
    <n v="1394514996.7116399"/>
    <n v="1391228519.5008399"/>
    <b v="0"/>
    <n v="138.68808242730501"/>
    <b v="0"/>
    <s v="film &amp; video/drama"/>
    <x v="161"/>
    <n v="99"/>
    <x v="0"/>
    <s v="drama"/>
    <x v="739"/>
  </r>
  <r>
    <n v="740"/>
    <s v="KISS ME GOODBYE - A REFRESHING VOICE IN INDIE FILMMAKING"/>
    <s v="A martyr faces execution at the hands of the State, while enduring the horrors and alienation of a new world order."/>
    <n v="-222859.63692497701"/>
    <n v="13788.2797690728"/>
    <x v="2"/>
    <x v="0"/>
    <s v="USD"/>
    <n v="1394497102.6986401"/>
    <n v="1391210121.0124099"/>
    <b v="0"/>
    <n v="138.747397032479"/>
    <b v="0"/>
    <s v="film &amp; video/drama"/>
    <x v="161"/>
    <n v="99"/>
    <x v="0"/>
    <s v="drama"/>
    <x v="740"/>
  </r>
  <r>
    <n v="741"/>
    <s v="Blood Bond Movie Development"/>
    <s v="A love story featuring adoption,struggle,dysfunction,grace, healing, and restoration."/>
    <n v="-223877.613174231"/>
    <n v="13794.5389347738"/>
    <x v="2"/>
    <x v="0"/>
    <s v="USD"/>
    <n v="1394479208.6856401"/>
    <n v="1391191722.5239899"/>
    <b v="0"/>
    <n v="138.806711637653"/>
    <b v="0"/>
    <s v="film &amp; video/drama"/>
    <x v="161"/>
    <n v="99"/>
    <x v="0"/>
    <s v="drama"/>
    <x v="741"/>
  </r>
  <r>
    <n v="742"/>
    <s v="M39 - Action film / Drama"/>
    <s v="To avoid bankruptcy, Vincent, a passionate young entrepreneur embarks  on an illicit affair in order to save his dream business."/>
    <n v="-224895.58942348501"/>
    <n v="13800.7981004747"/>
    <x v="2"/>
    <x v="5"/>
    <s v="CAD"/>
    <n v="1394461314.6726501"/>
    <n v="1391173324.0355599"/>
    <b v="0"/>
    <n v="138.86602624282801"/>
    <b v="0"/>
    <s v="film &amp; video/drama"/>
    <x v="161"/>
    <n v="99"/>
    <x v="0"/>
    <s v="drama"/>
    <x v="742"/>
  </r>
  <r>
    <n v="743"/>
    <s v="OLIVIA"/>
    <s v="A young woman's journey from Africa to Australia where she finds heaven on earth, love and tragedy. Within her tragedy she saves lives."/>
    <n v="-225913.56567273801"/>
    <n v="13807.0572661757"/>
    <x v="2"/>
    <x v="2"/>
    <s v="AUD"/>
    <n v="1394443420.6596501"/>
    <n v="1391154925.5471399"/>
    <b v="0"/>
    <n v="138.92534084800201"/>
    <b v="0"/>
    <s v="film &amp; video/drama"/>
    <x v="161"/>
    <n v="99"/>
    <x v="0"/>
    <s v="drama"/>
    <x v="743"/>
  </r>
  <r>
    <n v="744"/>
    <s v="&quot;A Brighter Day&quot;"/>
    <s v="&quot;A Brighter Day&quot; is the first episode of a television series about an ex-hustler that becomes a school teacher to help at risk youth."/>
    <n v="-226931.541921992"/>
    <n v="13813.316431876599"/>
    <x v="2"/>
    <x v="0"/>
    <s v="USD"/>
    <n v="1394425526.6466501"/>
    <n v="1391136527.0587101"/>
    <b v="0"/>
    <n v="138.984655453176"/>
    <b v="0"/>
    <s v="film &amp; video/drama"/>
    <x v="161"/>
    <n v="99"/>
    <x v="0"/>
    <s v="drama"/>
    <x v="744"/>
  </r>
  <r>
    <n v="745"/>
    <s v="Like Son, Like Father"/>
    <s v="A tender short film about a young man who needs advice from  someone he had no intention of ever meeting, his biological father."/>
    <n v="-227949.518171245"/>
    <n v="13819.575597577599"/>
    <x v="2"/>
    <x v="0"/>
    <s v="USD"/>
    <n v="1394407632.6336501"/>
    <n v="1391118128.5702901"/>
    <b v="0"/>
    <n v="139.04397005835099"/>
    <b v="0"/>
    <s v="film &amp; video/drama"/>
    <x v="161"/>
    <n v="99"/>
    <x v="0"/>
    <s v="drama"/>
    <x v="745"/>
  </r>
  <r>
    <n v="746"/>
    <s v="Pre-production - The Heart of A Woman &amp; The Heart of A Man"/>
    <s v="The Heart of a Woman and The Heart of a Man is a feature film written by Jennie Marie Pacelli, based on real people and true events"/>
    <n v="-228967.49442049899"/>
    <n v="13825.834763278501"/>
    <x v="2"/>
    <x v="0"/>
    <s v="USD"/>
    <n v="1394389738.6206501"/>
    <n v="1391099730.0818601"/>
    <b v="0"/>
    <n v="139.10328466352499"/>
    <b v="0"/>
    <s v="film &amp; video/drama"/>
    <x v="161"/>
    <n v="99"/>
    <x v="0"/>
    <s v="drama"/>
    <x v="746"/>
  </r>
  <r>
    <n v="747"/>
    <s v="The Ecstasy of Vengeance - Feature Length Film"/>
    <s v="This film is a fictional crime drama following the events of a heist that ended in bloodshed."/>
    <n v="-229985.47066975199"/>
    <n v="13832.093928979501"/>
    <x v="2"/>
    <x v="0"/>
    <s v="USD"/>
    <n v="1394371844.6076601"/>
    <n v="1391081331.5934401"/>
    <b v="0"/>
    <n v="139.16259926869901"/>
    <b v="0"/>
    <s v="film &amp; video/drama"/>
    <x v="161"/>
    <n v="99"/>
    <x v="0"/>
    <s v="drama"/>
    <x v="747"/>
  </r>
  <r>
    <n v="748"/>
    <s v="Hart Blvd. A feature film by Andrew Greve"/>
    <s v="A family dramedy about a grandfather  and grandson who are both on their path to redemption."/>
    <n v="-231003.446919006"/>
    <n v="13838.3530946804"/>
    <x v="2"/>
    <x v="0"/>
    <s v="USD"/>
    <n v="1394353950.59466"/>
    <n v="1391062933.10502"/>
    <b v="0"/>
    <n v="139.22191387387301"/>
    <b v="0"/>
    <s v="film &amp; video/drama"/>
    <x v="161"/>
    <n v="99"/>
    <x v="0"/>
    <s v="drama"/>
    <x v="748"/>
  </r>
  <r>
    <n v="749"/>
    <s v="The Man Who Loved Dinosaurs. Based on a true story."/>
    <s v="A screenplay based upon the true story of a man with Asperger Syndrome who falls through the cracks of the criminal justice system."/>
    <n v="-232021.42316825999"/>
    <n v="13844.6122603814"/>
    <x v="2"/>
    <x v="0"/>
    <s v="USD"/>
    <n v="1394336056.58166"/>
    <n v="1391044534.61659"/>
    <b v="0"/>
    <n v="139.281228479048"/>
    <b v="0"/>
    <s v="film &amp; video/drama"/>
    <x v="161"/>
    <n v="99"/>
    <x v="0"/>
    <s v="drama"/>
    <x v="749"/>
  </r>
  <r>
    <n v="750"/>
    <s v="Invisible Scars"/>
    <s v="A short drama based on a true events. Story of a British Soldier who comes back home suffering from Post Traumatic Stress Disorder."/>
    <n v="-233039.39941751299"/>
    <n v="13850.8714260823"/>
    <x v="2"/>
    <x v="1"/>
    <s v="GBP"/>
    <n v="1394318162.56866"/>
    <n v="1391026136.12817"/>
    <b v="0"/>
    <n v="139.34054308422199"/>
    <b v="0"/>
    <s v="film &amp; video/drama"/>
    <x v="161"/>
    <n v="99"/>
    <x v="0"/>
    <s v="drama"/>
    <x v="750"/>
  </r>
  <r>
    <n v="751"/>
    <s v="Another Brick In The Wall - Feature Film"/>
    <s v="A nostalgic film about the unorthodox teacher we all wish we had, the girl we all fell for, and the friend we didn't expect to make."/>
    <n v="-234057.37566676701"/>
    <n v="13857.1305917833"/>
    <x v="2"/>
    <x v="0"/>
    <s v="USD"/>
    <n v="1394300268.55566"/>
    <n v="1391007737.63974"/>
    <b v="0"/>
    <n v="139.39985768939599"/>
    <b v="0"/>
    <s v="film &amp; video/drama"/>
    <x v="161"/>
    <n v="99"/>
    <x v="0"/>
    <s v="drama"/>
    <x v="751"/>
  </r>
  <r>
    <n v="752"/>
    <s v="Bitch"/>
    <s v="A roadmovie by paw"/>
    <n v="-235075.35191602001"/>
    <n v="13863.389757484199"/>
    <x v="2"/>
    <x v="11"/>
    <s v="SEK"/>
    <n v="1394282374.54267"/>
    <n v="1390989339.15132"/>
    <b v="0"/>
    <n v="139.45917229457001"/>
    <b v="0"/>
    <s v="film &amp; video/drama"/>
    <x v="161"/>
    <n v="99"/>
    <x v="0"/>
    <s v="drama"/>
    <x v="752"/>
  </r>
  <r>
    <n v="753"/>
    <s v="Charmaine (Daughter of Charlotte)"/>
    <s v="A sassy talking spider named Charmaine, joins forces with an abused young boy.  She stages off bullies and help fight an abusive father"/>
    <n v="-236093.328165274"/>
    <n v="13869.648923185199"/>
    <x v="2"/>
    <x v="0"/>
    <s v="USD"/>
    <n v="1394264480.52967"/>
    <n v="1390970940.66289"/>
    <b v="0"/>
    <n v="139.518486899745"/>
    <b v="0"/>
    <s v="film &amp; video/drama"/>
    <x v="161"/>
    <n v="99"/>
    <x v="0"/>
    <s v="drama"/>
    <x v="753"/>
  </r>
  <r>
    <n v="754"/>
    <s v="True Colors"/>
    <s v="An hour-long pilot about a group of suburban LGBT teens coming of age in the early 90's."/>
    <n v="-237111.304414527"/>
    <n v="13875.908088886101"/>
    <x v="2"/>
    <x v="0"/>
    <s v="USD"/>
    <n v="1394246586.51667"/>
    <n v="1390952542.1744699"/>
    <b v="0"/>
    <n v="139.57780150491899"/>
    <b v="0"/>
    <s v="film &amp; video/drama"/>
    <x v="161"/>
    <n v="99"/>
    <x v="0"/>
    <s v="drama"/>
    <x v="754"/>
  </r>
  <r>
    <n v="755"/>
    <s v="LA VIE"/>
    <s v="A Freelancer abandons everything to chase after his dream of being &quot;great&quot; escape to Bangkok and return to his home-world."/>
    <n v="-238129.28066378101"/>
    <n v="13882.167254587101"/>
    <x v="2"/>
    <x v="0"/>
    <s v="USD"/>
    <n v="1394228692.50367"/>
    <n v="1390934143.6860399"/>
    <b v="0"/>
    <n v="139.63711611009299"/>
    <b v="0"/>
    <s v="film &amp; video/drama"/>
    <x v="161"/>
    <n v="99"/>
    <x v="0"/>
    <s v="drama"/>
    <x v="755"/>
  </r>
  <r>
    <n v="756"/>
    <s v="Archetypes"/>
    <s v="Film about Schizophrenia with Surreal Twists!"/>
    <n v="-239147.256913035"/>
    <n v="13888.426420288"/>
    <x v="2"/>
    <x v="0"/>
    <s v="USD"/>
    <n v="1394210798.49067"/>
    <n v="1390915745.1976199"/>
    <b v="0"/>
    <n v="139.69643071526801"/>
    <b v="0"/>
    <s v="film &amp; video/drama"/>
    <x v="161"/>
    <n v="99"/>
    <x v="0"/>
    <s v="drama"/>
    <x v="756"/>
  </r>
  <r>
    <n v="757"/>
    <s v="SICKNESS 2014 Build Killian's Bike"/>
    <s v="Killian leader of an outlaw bike gang doesnâ€™t have a bike yet and here is your chance to help design and build his machine."/>
    <n v="-240165.233162288"/>
    <n v="13894.685585989"/>
    <x v="2"/>
    <x v="0"/>
    <s v="USD"/>
    <n v="1394192904.47768"/>
    <n v="1390897346.7091899"/>
    <b v="0"/>
    <n v="139.755745320442"/>
    <b v="0"/>
    <s v="film &amp; video/drama"/>
    <x v="161"/>
    <n v="99"/>
    <x v="0"/>
    <s v="drama"/>
    <x v="757"/>
  </r>
  <r>
    <n v="758"/>
    <s v="The Pass"/>
    <s v="An old man, a U.S Marine Corps veteran remembers his combat experience in the battle of Toktong Pass 1950, during the Korean War."/>
    <n v="-241183.20941154199"/>
    <n v="13900.9447516899"/>
    <x v="2"/>
    <x v="0"/>
    <s v="USD"/>
    <n v="1394175010.46468"/>
    <n v="1390878948.2207699"/>
    <b v="0"/>
    <n v="139.815059925616"/>
    <b v="0"/>
    <s v="film &amp; video/drama"/>
    <x v="161"/>
    <n v="99"/>
    <x v="0"/>
    <s v="drama"/>
    <x v="758"/>
  </r>
  <r>
    <n v="759"/>
    <s v="Legend of the Stolen Guitar -- (Zimbabwe film)"/>
    <s v="African Hollywood production, from the people who brought you Spiderman 1&amp;2, Star Trek 1&amp;2, Mission Impossible 3&amp;4 and Star Wars Ep8"/>
    <n v="-242201.18566079499"/>
    <n v="13907.2039173909"/>
    <x v="2"/>
    <x v="2"/>
    <s v="AUD"/>
    <n v="1394157116.4516799"/>
    <n v="1390860549.7323401"/>
    <b v="0"/>
    <n v="139.87437453078999"/>
    <b v="0"/>
    <s v="film &amp; video/drama"/>
    <x v="161"/>
    <n v="99"/>
    <x v="0"/>
    <s v="drama"/>
    <x v="759"/>
  </r>
  <r>
    <n v="760"/>
    <s v="Backpage Shawty"/>
    <s v="I'm creating a &quot;Lifetime&quot; type drama film about a girl who uses backpage for money, but trying to turn her life around."/>
    <n v="-243219.16191004901"/>
    <n v="13913.463083091799"/>
    <x v="2"/>
    <x v="0"/>
    <s v="USD"/>
    <n v="1394139222.4386799"/>
    <n v="1390842151.2439201"/>
    <b v="0"/>
    <n v="139.93368913596501"/>
    <b v="0"/>
    <s v="film &amp; video/drama"/>
    <x v="161"/>
    <n v="99"/>
    <x v="0"/>
    <s v="drama"/>
    <x v="760"/>
  </r>
  <r>
    <n v="761"/>
    <s v="MAGGIE Film"/>
    <s v="A TRUE STORY OF DOMESTIC VILOLENCE THAT SEEKS TO OFFER THE VIEWER OUTLEST OF SUPPORT."/>
    <n v="-244237.13815930299"/>
    <n v="13919.722248792799"/>
    <x v="2"/>
    <x v="1"/>
    <s v="GBP"/>
    <n v="1394121328.4256799"/>
    <n v="1390823752.7554901"/>
    <b v="0"/>
    <n v="139.99300374113901"/>
    <b v="0"/>
    <s v="film &amp; video/drama"/>
    <x v="161"/>
    <n v="99"/>
    <x v="0"/>
    <s v="drama"/>
    <x v="761"/>
  </r>
  <r>
    <n v="762"/>
    <s v="The Chance of Freedom Short Film"/>
    <s v="Imagine your life is full is nothing but pain and darkness. One day, you had the chance to be free from it all. Would you take it?"/>
    <n v="-245255.11440855599"/>
    <n v="13925.981414493701"/>
    <x v="2"/>
    <x v="0"/>
    <s v="USD"/>
    <n v="1394103434.4126899"/>
    <n v="1390805354.2670701"/>
    <b v="0"/>
    <n v="140.052318346313"/>
    <b v="0"/>
    <s v="film &amp; video/drama"/>
    <x v="161"/>
    <n v="99"/>
    <x v="0"/>
    <s v="drama"/>
    <x v="762"/>
  </r>
  <r>
    <n v="763"/>
    <s v="Facets of a Geek life"/>
    <s v="I am making a film from one one of my books called facets of a Geek life."/>
    <n v="-246273.09065781001"/>
    <n v="13932.240580194701"/>
    <x v="2"/>
    <x v="1"/>
    <s v="GBP"/>
    <n v="1394085540.3996899"/>
    <n v="1390786955.77864"/>
    <b v="0"/>
    <n v="140.11163295148799"/>
    <b v="0"/>
    <s v="film &amp; video/drama"/>
    <x v="161"/>
    <n v="99"/>
    <x v="0"/>
    <s v="drama"/>
    <x v="763"/>
  </r>
  <r>
    <n v="764"/>
    <s v="The Perfect Plan"/>
    <s v="I teenage girl that wants to go around the system. She does all she can to cheat and finds herself in a bad position when she messesup"/>
    <n v="-247291.06690706301"/>
    <n v="13938.4997458957"/>
    <x v="2"/>
    <x v="12"/>
    <s v="EUR"/>
    <n v="1394067646.3866899"/>
    <n v="1390768557.29022"/>
    <b v="0"/>
    <n v="140.17094755666199"/>
    <b v="0"/>
    <s v="film &amp; video/drama"/>
    <x v="161"/>
    <n v="99"/>
    <x v="0"/>
    <s v="drama"/>
    <x v="764"/>
  </r>
  <r>
    <n v="765"/>
    <s v="In Love There's War"/>
    <s v="In Love There's War is a spicy web series that will have viewers at the edge of their seats as deception and hidden secrecies unravel."/>
    <n v="-248309.043156317"/>
    <n v="13944.7589115966"/>
    <x v="2"/>
    <x v="0"/>
    <s v="USD"/>
    <n v="1394049752.3736899"/>
    <n v="1390750158.80179"/>
    <b v="0"/>
    <n v="140.23026216183601"/>
    <b v="0"/>
    <s v="film &amp; video/drama"/>
    <x v="161"/>
    <n v="99"/>
    <x v="0"/>
    <s v="drama"/>
    <x v="765"/>
  </r>
  <r>
    <n v="766"/>
    <s v="FAREWELL TO FREEDOM a modern day western by Anita Waggoner"/>
    <s v="Farewell to Freedom the screenplay portrays  a vulnerable divorce'  who falls for a hard-luck cowboy she meets in Las Vegas."/>
    <n v="-249327.01940557"/>
    <n v="13951.0180772976"/>
    <x v="2"/>
    <x v="0"/>
    <s v="USD"/>
    <n v="1394031858.3606901"/>
    <n v="1390731760.31337"/>
    <b v="0"/>
    <n v="140.28957676701"/>
    <b v="0"/>
    <s v="film &amp; video/drama"/>
    <x v="161"/>
    <n v="99"/>
    <x v="0"/>
    <s v="drama"/>
    <x v="766"/>
  </r>
  <r>
    <n v="767"/>
    <s v="#noblurredlines"/>
    <s v="A high-impact, high-quality resource to address, for young people and youth-related professionals, the issue of sexual consent."/>
    <n v="-250344.99565482399"/>
    <n v="13957.2772429985"/>
    <x v="2"/>
    <x v="1"/>
    <s v="GBP"/>
    <n v="1394013964.3477001"/>
    <n v="1390713361.82494"/>
    <b v="0"/>
    <n v="140.34889137218499"/>
    <b v="0"/>
    <s v="film &amp; video/drama"/>
    <x v="161"/>
    <n v="99"/>
    <x v="0"/>
    <s v="drama"/>
    <x v="767"/>
  </r>
  <r>
    <n v="768"/>
    <s v="Area 4 - The Film"/>
    <s v="â€œArea 4â€ revolves around Frank Hammond, a counselor at a high school, who discovers the scandals that took place."/>
    <n v="-251362.97190407701"/>
    <n v="13963.5364086995"/>
    <x v="2"/>
    <x v="0"/>
    <s v="USD"/>
    <n v="1393996070.3347001"/>
    <n v="1390694963.33652"/>
    <b v="0"/>
    <n v="140.40820597735899"/>
    <b v="0"/>
    <s v="film &amp; video/drama"/>
    <x v="161"/>
    <n v="99"/>
    <x v="0"/>
    <s v="drama"/>
    <x v="768"/>
  </r>
  <r>
    <n v="769"/>
    <s v="The Interviewer (Charity Movie)"/>
    <s v="The Interviewer is a dramatic short film about second chances. If a murderer can get a second chance then uneducated children can too."/>
    <n v="-252380.948153331"/>
    <n v="13969.795574400399"/>
    <x v="2"/>
    <x v="0"/>
    <s v="USD"/>
    <n v="1393978176.3217001"/>
    <n v="1390676564.8480899"/>
    <b v="0"/>
    <n v="140.46752058253301"/>
    <b v="0"/>
    <s v="film &amp; video/drama"/>
    <x v="161"/>
    <n v="99"/>
    <x v="0"/>
    <s v="drama"/>
    <x v="769"/>
  </r>
  <r>
    <n v="770"/>
    <s v="Film about help homeless child to live a better life."/>
    <s v="Taking people on a deep emotional trip with a story about sometimes those who have less, give more."/>
    <n v="-253398.92440258499"/>
    <n v="13976.054740101399"/>
    <x v="2"/>
    <x v="0"/>
    <s v="USD"/>
    <n v="1393960282.3087001"/>
    <n v="1390658166.3596699"/>
    <b v="0"/>
    <n v="140.52683518770701"/>
    <b v="0"/>
    <s v="film &amp; video/drama"/>
    <x v="161"/>
    <n v="99"/>
    <x v="0"/>
    <s v="drama"/>
    <x v="770"/>
  </r>
  <r>
    <n v="771"/>
    <s v="NYPD Internal Affairs bureau (IAB)(pilot) tv drama"/>
    <s v="Real cases from IAB investigations. Good cops taking down the bad cops. Police misconduct, obsessive force, drug trafficking etc."/>
    <n v="-254416.90065183799"/>
    <n v="13982.313905802301"/>
    <x v="2"/>
    <x v="0"/>
    <s v="USD"/>
    <n v="1393942388.2957001"/>
    <n v="1390639767.8712399"/>
    <b v="0"/>
    <n v="140.586149792882"/>
    <b v="0"/>
    <s v="film &amp; video/drama"/>
    <x v="162"/>
    <n v="99"/>
    <x v="0"/>
    <s v="drama"/>
    <x v="771"/>
  </r>
  <r>
    <n v="772"/>
    <s v="Making The Choice"/>
    <s v="Making The Choice is a christian short film series."/>
    <n v="-255434.87690109201"/>
    <n v="13988.573071503301"/>
    <x v="2"/>
    <x v="0"/>
    <s v="USD"/>
    <n v="1393924494.2827001"/>
    <n v="1390621369.3828199"/>
    <b v="0"/>
    <n v="140.64546439805599"/>
    <b v="0"/>
    <s v="film &amp; video/drama"/>
    <x v="162"/>
    <n v="99"/>
    <x v="0"/>
    <s v="drama"/>
    <x v="772"/>
  </r>
  <r>
    <n v="773"/>
    <s v="Within The Threshold"/>
    <s v="A film to stop society from judging others and get along. Life is not about discrimination! Donate for this Thrilling Drama Series!!!!"/>
    <n v="-256452.85315034501"/>
    <n v="13994.8322372042"/>
    <x v="2"/>
    <x v="0"/>
    <s v="USD"/>
    <n v="1393906600.2697101"/>
    <n v="1390602970.8943901"/>
    <b v="0"/>
    <n v="140.70477900322999"/>
    <b v="0"/>
    <s v="film &amp; video/drama"/>
    <x v="162"/>
    <n v="99"/>
    <x v="0"/>
    <s v="drama"/>
    <x v="773"/>
  </r>
  <r>
    <n v="774"/>
    <s v="Filthy - Short Film"/>
    <s v="Lovers Clint and Eli convey their conflicting perspectives of guilt and remorse while in the desolate Australian bush."/>
    <n v="-257470.829399599"/>
    <n v="14001.0914029052"/>
    <x v="2"/>
    <x v="2"/>
    <s v="AUD"/>
    <n v="1393888706.2567101"/>
    <n v="1390584572.4059701"/>
    <b v="0"/>
    <n v="140.76409360840501"/>
    <b v="0"/>
    <s v="film &amp; video/drama"/>
    <x v="162"/>
    <n v="99"/>
    <x v="0"/>
    <s v="drama"/>
    <x v="774"/>
  </r>
  <r>
    <n v="775"/>
    <s v="Hackers in Uganda: A Documentary"/>
    <s v="&quot;Hackers in Uganda&quot; is the story of a group of humanitarian computer hackers providing technological education and services in Uganda."/>
    <n v="-258488.80564885199"/>
    <n v="14007.3505686061"/>
    <x v="0"/>
    <x v="0"/>
    <s v="USD"/>
    <n v="1393870812.24371"/>
    <n v="1390566173.9175401"/>
    <b v="1"/>
    <n v="140.823408213579"/>
    <b v="1"/>
    <s v="film &amp; video/documentary"/>
    <x v="162"/>
    <n v="99"/>
    <x v="0"/>
    <s v="documentary"/>
    <x v="775"/>
  </r>
  <r>
    <n v="776"/>
    <s v="&quot;LESLIE&quot;"/>
    <s v="&quot;LESLIE&quot; explores the unapologetic life of Leslie Cochran, the thong-clad homeless man turned cultural icon in the heart of Texas."/>
    <n v="-259506.78189810601"/>
    <n v="14013.6097343071"/>
    <x v="0"/>
    <x v="0"/>
    <s v="USD"/>
    <n v="1393852918.23071"/>
    <n v="1390547775.4291201"/>
    <b v="1"/>
    <n v="140.882722818753"/>
    <b v="1"/>
    <s v="film &amp; video/documentary"/>
    <x v="162"/>
    <n v="99"/>
    <x v="0"/>
    <s v="documentary"/>
    <x v="776"/>
  </r>
  <r>
    <n v="777"/>
    <s v="Hardwater"/>
    <s v="An unprecedented feature-length documentary film about Maine's tribal, oft-misunderstood ice fishing sub-culture."/>
    <n v="-260524.75814736"/>
    <n v="14019.868900007999"/>
    <x v="0"/>
    <x v="0"/>
    <s v="USD"/>
    <n v="1393835024.21771"/>
    <n v="1390529376.94069"/>
    <b v="1"/>
    <n v="140.94203742392699"/>
    <b v="1"/>
    <s v="film &amp; video/documentary"/>
    <x v="162"/>
    <n v="99"/>
    <x v="0"/>
    <s v="documentary"/>
    <x v="777"/>
  </r>
  <r>
    <n v="778"/>
    <s v="Following Boruch"/>
    <s v="A Hasidic man reaches a turning point in his recovery from mental illness and addiction, and is determined to start a new life."/>
    <n v="-261542.734396613"/>
    <n v="14026.128065708999"/>
    <x v="0"/>
    <x v="0"/>
    <s v="USD"/>
    <n v="1393817130.20472"/>
    <n v="1390510978.45227"/>
    <b v="1"/>
    <n v="141.00135202910201"/>
    <b v="1"/>
    <s v="film &amp; video/documentary"/>
    <x v="162"/>
    <n v="99"/>
    <x v="0"/>
    <s v="documentary"/>
    <x v="778"/>
  </r>
  <r>
    <n v="779"/>
    <d v="2008-11-05T00:00:00"/>
    <s v="A transmedia-project to amass a library of footage shot the day Obama was elected, for (1) a feature documentary, (2) an interactive web history"/>
    <n v="-262560.71064586699"/>
    <n v="14032.387231409901"/>
    <x v="0"/>
    <x v="0"/>
    <s v="USD"/>
    <n v="1393799236.19172"/>
    <n v="1390492579.96384"/>
    <b v="1"/>
    <n v="141.060666634276"/>
    <b v="1"/>
    <s v="film &amp; video/documentary"/>
    <x v="162"/>
    <n v="99"/>
    <x v="0"/>
    <s v="documentary"/>
    <x v="779"/>
  </r>
  <r>
    <n v="780"/>
    <s v="We Lived Alone: The Connie Converse Documentary"/>
    <s v="&quot;Human society fascinates me &amp; awes me &amp; fills me with grief &amp; joy; I just can't find my place to plug into it.&quot; - C. Converse, 8/10/75"/>
    <n v="-263578.68689512002"/>
    <n v="14038.646397110901"/>
    <x v="0"/>
    <x v="0"/>
    <s v="USD"/>
    <n v="1393781342.17872"/>
    <n v="1390474181.47542"/>
    <b v="1"/>
    <n v="141.11998123945"/>
    <b v="1"/>
    <s v="film &amp; video/documentary"/>
    <x v="162"/>
    <n v="99"/>
    <x v="0"/>
    <s v="documentary"/>
    <x v="780"/>
  </r>
  <r>
    <n v="781"/>
    <s v="LEAVING ATLANTA THE FILM"/>
    <s v="From 1979 to 1981 twenty-nine Black children in Atlanta were murdered and the others terrified. This is our story..."/>
    <n v="-264596.66314437398"/>
    <n v="14044.9055628118"/>
    <x v="0"/>
    <x v="0"/>
    <s v="USD"/>
    <n v="1393763448.16572"/>
    <n v="1390455782.98699"/>
    <b v="1"/>
    <n v="141.17929584462399"/>
    <b v="1"/>
    <s v="film &amp; video/documentary"/>
    <x v="162"/>
    <n v="99"/>
    <x v="0"/>
    <s v="documentary"/>
    <x v="781"/>
  </r>
  <r>
    <n v="782"/>
    <s v="Deja-Vu: Dissecting Memory on Camera"/>
    <s v="A young neuroscientist attempts to reconnect with his ailing father by obsessively studying old family footage._x000a_"/>
    <n v="-265614.639393627"/>
    <n v="14051.1647285128"/>
    <x v="0"/>
    <x v="0"/>
    <s v="USD"/>
    <n v="1393745554.15272"/>
    <n v="1390437384.49857"/>
    <b v="1"/>
    <n v="141.23861044979901"/>
    <b v="1"/>
    <s v="film &amp; video/documentary"/>
    <x v="162"/>
    <n v="99"/>
    <x v="0"/>
    <s v="documentary"/>
    <x v="782"/>
  </r>
  <r>
    <n v="783"/>
    <s v="Far Out Isn't Far Enough: The Tomi Ungerer Story"/>
    <s v="FAR OUT ISN'T FAR ENOUGH depicts one man's wild, lifelong adventure of testing societal boundaries through his use of subversive art."/>
    <n v="-266632.61564288102"/>
    <n v="14057.4238942137"/>
    <x v="0"/>
    <x v="0"/>
    <s v="USD"/>
    <n v="1393727660.13973"/>
    <n v="1390418986.0101399"/>
    <b v="1"/>
    <n v="141.29792505497301"/>
    <b v="1"/>
    <s v="film &amp; video/documentary"/>
    <x v="162"/>
    <n v="99"/>
    <x v="0"/>
    <s v="documentary"/>
    <x v="783"/>
  </r>
  <r>
    <n v="784"/>
    <s v="Bee the Change National Campaign - Vanishing of the Bees documentary"/>
    <s v="Bee The Change Campaign utilizes the documentary Vanishing of the Bees to raise awareness about bees and our environment, inspiring people into action"/>
    <n v="-267650.59189213498"/>
    <n v="14063.6830599147"/>
    <x v="0"/>
    <x v="0"/>
    <s v="USD"/>
    <n v="1393709766.12673"/>
    <n v="1390400587.5217199"/>
    <b v="1"/>
    <n v="141.357239660147"/>
    <b v="1"/>
    <s v="film &amp; video/documentary"/>
    <x v="162"/>
    <n v="99"/>
    <x v="0"/>
    <s v="documentary"/>
    <x v="784"/>
  </r>
  <r>
    <n v="785"/>
    <s v="BOONE- THE DOCUMENTARY"/>
    <s v="Three young farmers risk land and friendship to stand up to the USDA. An experiential film about living a life of self reliance."/>
    <n v="-268668.56814138801"/>
    <n v="14069.942225615599"/>
    <x v="0"/>
    <x v="0"/>
    <s v="USD"/>
    <n v="1393691872.11373"/>
    <n v="1390382189.0332899"/>
    <b v="1"/>
    <n v="141.41655426532199"/>
    <b v="1"/>
    <s v="film &amp; video/documentary"/>
    <x v="162"/>
    <n v="99"/>
    <x v="0"/>
    <s v="documentary"/>
    <x v="785"/>
  </r>
  <r>
    <n v="786"/>
    <s v="The Way Back to Yarasquin: A Coffee Pilgrimage"/>
    <s v="Remarkably devoted, Mayra is single-handedly sourcing small farm, single-origin coffee from her rural village in Honduras."/>
    <n v="-269686.54439064203"/>
    <n v="14076.201391316599"/>
    <x v="0"/>
    <x v="0"/>
    <s v="USD"/>
    <n v="1393673978.1007299"/>
    <n v="1390363790.5448699"/>
    <b v="1"/>
    <n v="141.47586887049599"/>
    <b v="1"/>
    <s v="film &amp; video/documentary"/>
    <x v="162"/>
    <n v="99"/>
    <x v="0"/>
    <s v="documentary"/>
    <x v="786"/>
  </r>
  <r>
    <n v="787"/>
    <s v="Good Grief: Making CARTOON COLLEGE - a documentary about comics"/>
    <s v="The definitive story of indie comics and the foremost institution of higher learning for those who draw them."/>
    <n v="-270704.520639895"/>
    <n v="14082.460557017501"/>
    <x v="0"/>
    <x v="0"/>
    <s v="USD"/>
    <n v="1393656084.0877299"/>
    <n v="1390345392.0564401"/>
    <b v="1"/>
    <n v="141.53518347567001"/>
    <b v="1"/>
    <s v="film &amp; video/documentary"/>
    <x v="162"/>
    <n v="99"/>
    <x v="0"/>
    <s v="documentary"/>
    <x v="787"/>
  </r>
  <r>
    <n v="788"/>
    <s v="Leon Claxton's HARLEM IN HAVANA"/>
    <s v="A so-called â€œJig Showâ€ innovates music and theatre and gives birth to entertainment icons that would one day write American pop culture"/>
    <n v="-271722.49688914901"/>
    <n v="14088.719722718501"/>
    <x v="0"/>
    <x v="0"/>
    <s v="USD"/>
    <n v="1393638190.0747399"/>
    <n v="1390326993.5680201"/>
    <b v="1"/>
    <n v="141.59449808084401"/>
    <b v="1"/>
    <s v="film &amp; video/documentary"/>
    <x v="162"/>
    <n v="100"/>
    <x v="0"/>
    <s v="documentary"/>
    <x v="788"/>
  </r>
  <r>
    <n v="789"/>
    <s v="&quot;I Clown You&quot; Documentary"/>
    <s v="&quot;I Clown You&quot; is a documentary about Israeli medical clowns and clowning as an art of challenging the norm."/>
    <n v="-272740.47313840297"/>
    <n v="14094.9788884194"/>
    <x v="0"/>
    <x v="0"/>
    <s v="USD"/>
    <n v="1393620296.0617399"/>
    <n v="1390308595.0796001"/>
    <b v="1"/>
    <n v="141.65381268601899"/>
    <b v="1"/>
    <s v="film &amp; video/documentary"/>
    <x v="162"/>
    <n v="100"/>
    <x v="0"/>
    <s v="documentary"/>
    <x v="789"/>
  </r>
  <r>
    <n v="790"/>
    <s v="xoxosms: a documentary about love in the 21st century"/>
    <s v="xoxosms is a documentary about first love, long distance and Skype."/>
    <n v="-273758.449387656"/>
    <n v="14101.2380541204"/>
    <x v="0"/>
    <x v="0"/>
    <s v="USD"/>
    <n v="1393602402.0487399"/>
    <n v="1390290196.5911701"/>
    <b v="1"/>
    <n v="141.71312729119299"/>
    <b v="1"/>
    <s v="film &amp; video/documentary"/>
    <x v="162"/>
    <n v="100"/>
    <x v="0"/>
    <s v="documentary"/>
    <x v="790"/>
  </r>
  <r>
    <n v="791"/>
    <s v="POW WOW: Share the arts community of Hawaii"/>
    <s v="Help share the art and community of Pow Wow, a contemporary art movement in Hawaii, with the rest of the world. #powwowhawaii"/>
    <n v="-274776.42563691002"/>
    <n v="14107.4972198213"/>
    <x v="0"/>
    <x v="0"/>
    <s v="USD"/>
    <n v="1393584508.0357399"/>
    <n v="1390271798.1027501"/>
    <b v="1"/>
    <n v="141.77244189636701"/>
    <b v="1"/>
    <s v="film &amp; video/documentary"/>
    <x v="162"/>
    <n v="100"/>
    <x v="0"/>
    <s v="documentary"/>
    <x v="791"/>
  </r>
  <r>
    <n v="792"/>
    <s v="Mother to Earth - A Documentary about Earthbound Beginnings"/>
    <s v="A documentary about a formerly Japan-only Nintendo game, its international release, and the secret black market of unreleased games."/>
    <n v="-275794.40188616299"/>
    <n v="14113.7563855223"/>
    <x v="0"/>
    <x v="0"/>
    <s v="USD"/>
    <n v="1393566614.0227399"/>
    <n v="1390253399.61432"/>
    <b v="1"/>
    <n v="141.831756501542"/>
    <b v="1"/>
    <s v="film &amp; video/documentary"/>
    <x v="162"/>
    <n v="100"/>
    <x v="0"/>
    <s v="documentary"/>
    <x v="792"/>
  </r>
  <r>
    <n v="793"/>
    <s v="HOW TO START A REVOLUTION a new documentary film"/>
    <s v="This film reveals the story of the modern revolution, the power of people to change their world and the man behind it all, Gene Sharp."/>
    <n v="-276812.37813541701"/>
    <n v="14120.0155512232"/>
    <x v="0"/>
    <x v="0"/>
    <s v="USD"/>
    <n v="1393548720.0097499"/>
    <n v="1390235001.1259"/>
    <b v="1"/>
    <n v="141.891071106716"/>
    <b v="1"/>
    <s v="film &amp; video/documentary"/>
    <x v="162"/>
    <n v="100"/>
    <x v="0"/>
    <s v="documentary"/>
    <x v="793"/>
  </r>
  <r>
    <n v="794"/>
    <s v="The Colossus Of Destiny - A Melvins Tale"/>
    <s v="A tale about a band who have journeyed through time, dodging hype and mediocrity, and still managed to survive even stronger than ever."/>
    <n v="-277830.35438466998"/>
    <n v="14126.274716924199"/>
    <x v="0"/>
    <x v="0"/>
    <s v="USD"/>
    <n v="1393530825.9967501"/>
    <n v="1390216602.63747"/>
    <b v="1"/>
    <n v="141.95038571188999"/>
    <b v="1"/>
    <s v="film &amp; video/documentary"/>
    <x v="162"/>
    <n v="100"/>
    <x v="0"/>
    <s v="documentary"/>
    <x v="794"/>
  </r>
  <r>
    <n v="795"/>
    <s v="Escaramuza: Riding from the Heart (a feature documentary)"/>
    <s v="In the traditional world of Mexican Rodeo, a team of first-generation California girls does it their way."/>
    <n v="-278848.33063392399"/>
    <n v="14132.533882625101"/>
    <x v="0"/>
    <x v="0"/>
    <s v="USD"/>
    <n v="1393512931.9837501"/>
    <n v="1390198204.14905"/>
    <b v="1"/>
    <n v="142.00970031706399"/>
    <b v="1"/>
    <s v="film &amp; video/documentary"/>
    <x v="162"/>
    <n v="100"/>
    <x v="0"/>
    <s v="documentary"/>
    <x v="795"/>
  </r>
  <r>
    <n v="796"/>
    <s v="Empires: The Film"/>
    <s v="Empires explores the impact of networks on histories and philosophies of political thought."/>
    <n v="-279866.30688317801"/>
    <n v="14138.793048326101"/>
    <x v="0"/>
    <x v="0"/>
    <s v="USD"/>
    <n v="1393495037.9707501"/>
    <n v="1390179805.66062"/>
    <b v="1"/>
    <n v="142.06901492223901"/>
    <b v="1"/>
    <s v="film &amp; video/documentary"/>
    <x v="162"/>
    <n v="100"/>
    <x v="0"/>
    <s v="documentary"/>
    <x v="796"/>
  </r>
  <r>
    <n v="797"/>
    <s v="The Last Cosmonaut"/>
    <s v="He can never die. He will live forever. He is the last cosmonaut, and this is his story."/>
    <n v="-280884.28313243098"/>
    <n v="14145.052214027"/>
    <x v="0"/>
    <x v="0"/>
    <s v="USD"/>
    <n v="1393477143.9577501"/>
    <n v="1390161407.1722"/>
    <b v="1"/>
    <n v="142.128329527413"/>
    <b v="1"/>
    <s v="film &amp; video/documentary"/>
    <x v="162"/>
    <n v="100"/>
    <x v="0"/>
    <s v="documentary"/>
    <x v="797"/>
  </r>
  <r>
    <n v="798"/>
    <s v="AMERICAN WINTER: A Documentary Film"/>
    <s v="We need $75,000 to finish this film on families struggling in the worst_x000a_economy in 80 years, while facing huge cuts to social services."/>
    <n v="-281902.259381685"/>
    <n v="14151.311379728"/>
    <x v="0"/>
    <x v="0"/>
    <s v="USD"/>
    <n v="1393459249.9447601"/>
    <n v="1390143008.6837699"/>
    <b v="1"/>
    <n v="142.187644132587"/>
    <b v="1"/>
    <s v="film &amp; video/documentary"/>
    <x v="162"/>
    <n v="100"/>
    <x v="0"/>
    <s v="documentary"/>
    <x v="798"/>
  </r>
  <r>
    <n v="799"/>
    <s v="A Moment in Her Story,  1970s Boston Women's Movement"/>
    <s v="The U.S. women's movement changed the social and cultural dialog_x000a_in this country and Boston was one of the centers of this movement."/>
    <n v="-282920.23563093803"/>
    <n v="14157.5705454289"/>
    <x v="0"/>
    <x v="0"/>
    <s v="USD"/>
    <n v="1393441355.9317601"/>
    <n v="1390124610.1953499"/>
    <b v="1"/>
    <n v="142.24695873776099"/>
    <b v="1"/>
    <s v="film &amp; video/documentary"/>
    <x v="162"/>
    <n v="100"/>
    <x v="0"/>
    <s v="documentary"/>
    <x v="799"/>
  </r>
  <r>
    <n v="800"/>
    <s v="The Garden Summer"/>
    <s v="A documentary: a summer garden and communities of local food exchange. The integration of old and new, beauty and function, growth and sustainability."/>
    <n v="-283938.21188019199"/>
    <n v="14163.8297111299"/>
    <x v="0"/>
    <x v="0"/>
    <s v="USD"/>
    <n v="1393423461.9187601"/>
    <n v="1390106211.7069199"/>
    <b v="1"/>
    <n v="142.30627334293601"/>
    <b v="1"/>
    <s v="film &amp; video/documentary"/>
    <x v="162"/>
    <n v="100"/>
    <x v="0"/>
    <s v="documentary"/>
    <x v="800"/>
  </r>
  <r>
    <n v="801"/>
    <s v="The Eventful Life of Al Hawkes"/>
    <s v="The Eventful Life of Al Hawkes is a documentary film about New England country music, told through the story of a Maine record label and its founder."/>
    <n v="-284956.18812944501"/>
    <n v="14170.0888768308"/>
    <x v="0"/>
    <x v="0"/>
    <s v="USD"/>
    <n v="1393405567.90576"/>
    <n v="1390087813.2184999"/>
    <b v="1"/>
    <n v="142.36558794811"/>
    <b v="1"/>
    <s v="film &amp; video/documentary"/>
    <x v="162"/>
    <n v="100"/>
    <x v="0"/>
    <s v="documentary"/>
    <x v="801"/>
  </r>
  <r>
    <n v="802"/>
    <s v="Uncharted Amazon"/>
    <s v="A visually stunning, feature length film chronicling life's challenges in the remote depths of the Amazon rainforest."/>
    <n v="-285974.16437869897"/>
    <n v="14176.348042531799"/>
    <x v="0"/>
    <x v="1"/>
    <s v="GBP"/>
    <n v="1393387673.89276"/>
    <n v="1390069414.7300701"/>
    <b v="1"/>
    <n v="142.424902553284"/>
    <b v="1"/>
    <s v="film &amp; video/documentary"/>
    <x v="162"/>
    <n v="100"/>
    <x v="0"/>
    <s v="documentary"/>
    <x v="802"/>
  </r>
  <r>
    <n v="803"/>
    <s v="La Tierra de los Adioses"/>
    <s v="Help us finish a documentary about four teens coming-of-age in a small, rural Mexican town that has suffered 50% migration to the U.S."/>
    <n v="-286992.140627952"/>
    <n v="14182.607208232699"/>
    <x v="0"/>
    <x v="0"/>
    <s v="USD"/>
    <n v="1393369779.87976"/>
    <n v="1390051016.2416501"/>
    <b v="1"/>
    <n v="142.48421715845899"/>
    <b v="1"/>
    <s v="film &amp; video/documentary"/>
    <x v="162"/>
    <n v="100"/>
    <x v="0"/>
    <s v="documentary"/>
    <x v="803"/>
  </r>
  <r>
    <n v="804"/>
    <s v="Islam and the Future of Tolerance: The Movie"/>
    <s v="This documentary tells the story of an unlikely conversation on a topic of grave importance, and how it changed two foes into friends."/>
    <n v="-288010.11687720602"/>
    <n v="14188.866373933701"/>
    <x v="0"/>
    <x v="2"/>
    <s v="AUD"/>
    <n v="1393351885.86677"/>
    <n v="1390032617.7532201"/>
    <b v="1"/>
    <n v="142.54353176363301"/>
    <b v="1"/>
    <s v="film &amp; video/documentary"/>
    <x v="162"/>
    <n v="100"/>
    <x v="0"/>
    <s v="documentary"/>
    <x v="804"/>
  </r>
  <r>
    <n v="805"/>
    <s v="rock on: inside the archive of an unlikely rock photographer"/>
    <s v="Journey behind the lens of the legendary Jini Dellaccio, one of the first women rock â€˜nâ€™ roll photographers."/>
    <n v="-289028.09312645998"/>
    <n v="14195.1255396346"/>
    <x v="0"/>
    <x v="0"/>
    <s v="USD"/>
    <n v="1393333991.85377"/>
    <n v="1390014219.2648001"/>
    <b v="1"/>
    <n v="142.60284636880701"/>
    <b v="1"/>
    <s v="film &amp; video/documentary"/>
    <x v="162"/>
    <n v="100"/>
    <x v="0"/>
    <s v="documentary"/>
    <x v="805"/>
  </r>
  <r>
    <n v="806"/>
    <s v="The Mathare Project"/>
    <s v="A documentary shot over 12 years about the hopes and dreams of five orphans struggling to reach adulthood in Kenya's Mathare slum."/>
    <n v="-290046.06937571301"/>
    <n v="14201.3847053356"/>
    <x v="0"/>
    <x v="0"/>
    <s v="USD"/>
    <n v="1393316097.84077"/>
    <n v="1389995820.77637"/>
    <b v="1"/>
    <n v="142.662160973981"/>
    <b v="1"/>
    <s v="film &amp; video/documentary"/>
    <x v="162"/>
    <n v="100"/>
    <x v="0"/>
    <s v="documentary"/>
    <x v="806"/>
  </r>
  <r>
    <n v="807"/>
    <s v="Do It Again... Promoting the Film About My Irrational Quest to Reunite the Kinks"/>
    <s v="We made 'Do It Again,' a film about my quest to reunite the '60s rock band, The Kinks. Now we need help to show the film off at festivals."/>
    <n v="-291064.04562496702"/>
    <n v="14207.6438710365"/>
    <x v="0"/>
    <x v="0"/>
    <s v="USD"/>
    <n v="1393298203.82777"/>
    <n v="1389977422.28795"/>
    <b v="1"/>
    <n v="142.72147557915599"/>
    <b v="1"/>
    <s v="film &amp; video/documentary"/>
    <x v="162"/>
    <n v="100"/>
    <x v="0"/>
    <s v="documentary"/>
    <x v="807"/>
  </r>
  <r>
    <n v="808"/>
    <s v="The Man Who Ate New Orleans (and rebuilt it too!)"/>
    <s v="Man vs. Food meets Extreme Home Makeover! A celebration of the food, music, and rebuilding of New Orleans, and a history-making quest."/>
    <n v="-292082.02187421999"/>
    <n v="14213.9030367375"/>
    <x v="0"/>
    <x v="0"/>
    <s v="USD"/>
    <n v="1393280309.81477"/>
    <n v="1389959023.79952"/>
    <b v="1"/>
    <n v="142.78079018432999"/>
    <b v="1"/>
    <s v="film &amp; video/documentary"/>
    <x v="162"/>
    <n v="100"/>
    <x v="0"/>
    <s v="documentary"/>
    <x v="808"/>
  </r>
  <r>
    <n v="809"/>
    <s v="In Search of Nabad (Documentary Film)"/>
    <s v="An intimate documentary sharing the powerful voices of Seattle's Somali refugees and their search for peace in their new home."/>
    <n v="-293099.99812347401"/>
    <n v="14220.1622024384"/>
    <x v="0"/>
    <x v="0"/>
    <s v="USD"/>
    <n v="1393262415.80178"/>
    <n v="1389940625.3111"/>
    <b v="1"/>
    <n v="142.84010478950401"/>
    <b v="1"/>
    <s v="film &amp; video/documentary"/>
    <x v="162"/>
    <n v="100"/>
    <x v="0"/>
    <s v="documentary"/>
    <x v="809"/>
  </r>
  <r>
    <n v="810"/>
    <s v="Finding the Funk"/>
    <s v="A journey through the origins and influence of funk music from James Brown to D'Angelo we are FINDING THE FUNK!"/>
    <n v="-294117.97437272797"/>
    <n v="14226.421368139399"/>
    <x v="0"/>
    <x v="0"/>
    <s v="USD"/>
    <n v="1393244521.78878"/>
    <n v="1389922226.82267"/>
    <b v="1"/>
    <n v="142.89941939467801"/>
    <b v="1"/>
    <s v="film &amp; video/documentary"/>
    <x v="162"/>
    <n v="100"/>
    <x v="0"/>
    <s v="documentary"/>
    <x v="810"/>
  </r>
  <r>
    <n v="811"/>
    <s v="Abalimi"/>
    <s v="A film about Xhosa women in townships of South Africa micro-farming to fight extreme poverty, gain health, and create food security."/>
    <n v="-295135.950621981"/>
    <n v="14232.680533840299"/>
    <x v="0"/>
    <x v="0"/>
    <s v="USD"/>
    <n v="1393226627.77578"/>
    <n v="1389903828.33425"/>
    <b v="1"/>
    <n v="142.958733999853"/>
    <b v="1"/>
    <s v="film &amp; video/documentary"/>
    <x v="162"/>
    <n v="100"/>
    <x v="0"/>
    <s v="documentary"/>
    <x v="811"/>
  </r>
  <r>
    <n v="812"/>
    <s v="Pressing On: The Letterpress Film"/>
    <s v="A documentary about the survival of letterpress and the remarkable printers who preserve the history and knowledge of the craft."/>
    <n v="-296153.92687123502"/>
    <n v="14238.939699541301"/>
    <x v="0"/>
    <x v="0"/>
    <s v="USD"/>
    <n v="1393208733.76278"/>
    <n v="1389885429.84582"/>
    <b v="1"/>
    <n v="143.01804860502699"/>
    <b v="1"/>
    <s v="film &amp; video/documentary"/>
    <x v="162"/>
    <n v="100"/>
    <x v="0"/>
    <s v="documentary"/>
    <x v="812"/>
  </r>
  <r>
    <n v="813"/>
    <s v="The Babushkas of Chernobyl"/>
    <s v="An unlikely story of spirit, defiance and beauty from the most contaminated place on Earth"/>
    <n v="-297171.90312048799"/>
    <n v="14245.198865242201"/>
    <x v="0"/>
    <x v="0"/>
    <s v="USD"/>
    <n v="1393190839.7497799"/>
    <n v="1389867031.3573999"/>
    <b v="1"/>
    <n v="143.07736321020101"/>
    <b v="1"/>
    <s v="film &amp; video/documentary"/>
    <x v="162"/>
    <n v="100"/>
    <x v="0"/>
    <s v="documentary"/>
    <x v="813"/>
  </r>
  <r>
    <n v="814"/>
    <s v="Instructions on Parting"/>
    <s v="This documentary film is an intimate portrait of love and loss that observes family and nature undergoing the cycle of birth to death."/>
    <n v="-298189.879369742"/>
    <n v="14251.4580309432"/>
    <x v="0"/>
    <x v="0"/>
    <s v="USD"/>
    <n v="1393172945.7367899"/>
    <n v="1389848632.8689699"/>
    <b v="1"/>
    <n v="143.136677815376"/>
    <b v="1"/>
    <s v="film &amp; video/documentary"/>
    <x v="162"/>
    <n v="100"/>
    <x v="0"/>
    <s v="documentary"/>
    <x v="814"/>
  </r>
  <r>
    <n v="815"/>
    <s v="Korengal Theatrical Release"/>
    <s v="My latest film Korengal, takes us back to the same valley with the same troops as in my Academy AwardÂ® nominated film Restrepo."/>
    <n v="-299207.85561899497"/>
    <n v="14257.7171966441"/>
    <x v="0"/>
    <x v="0"/>
    <s v="USD"/>
    <n v="1393155051.7237899"/>
    <n v="1389830234.3805499"/>
    <b v="1"/>
    <n v="143.19599242055"/>
    <b v="1"/>
    <s v="film &amp; video/documentary"/>
    <x v="162"/>
    <n v="100"/>
    <x v="0"/>
    <s v="documentary"/>
    <x v="815"/>
  </r>
  <r>
    <n v="816"/>
    <s v="Do It Again: One Man's Quest to Reunite the Kinks"/>
    <s v="Last May, I created my mission: To reunite the brilliant but (in my opinion) under-appreciated band, the Kinks. I decided to make..."/>
    <n v="-300225.83186824899"/>
    <n v="14263.9763623451"/>
    <x v="0"/>
    <x v="0"/>
    <s v="USD"/>
    <n v="1393137157.7107899"/>
    <n v="1389811835.8921199"/>
    <b v="1"/>
    <n v="143.25530702572399"/>
    <b v="1"/>
    <s v="film &amp; video/documentary"/>
    <x v="162"/>
    <n v="100"/>
    <x v="0"/>
    <s v="documentary"/>
    <x v="816"/>
  </r>
  <r>
    <n v="817"/>
    <s v="Greenlight the PATROL BASE JAKER Movie"/>
    <s v="See US Marines make counter-insurgency work in Helmand Province--the Taliban's stronghold in Afghanistan."/>
    <n v="-301243.80811750301"/>
    <n v="14270.235528046"/>
    <x v="0"/>
    <x v="0"/>
    <s v="USD"/>
    <n v="1393119263.6977899"/>
    <n v="1389793437.4037001"/>
    <b v="1"/>
    <n v="143.31462163089799"/>
    <b v="1"/>
    <s v="film &amp; video/documentary"/>
    <x v="162"/>
    <n v="100"/>
    <x v="0"/>
    <s v="documentary"/>
    <x v="817"/>
  </r>
  <r>
    <n v="818"/>
    <s v="SOLE SURVIVOR"/>
    <s v="What is the impact of survivorship on the human condition?"/>
    <n v="-302261.78436675598"/>
    <n v="14276.494693746999"/>
    <x v="0"/>
    <x v="0"/>
    <s v="USD"/>
    <n v="1393101369.6847899"/>
    <n v="1389775038.9152701"/>
    <b v="1"/>
    <n v="143.37393623607301"/>
    <b v="1"/>
    <s v="film &amp; video/documentary"/>
    <x v="162"/>
    <n v="100"/>
    <x v="0"/>
    <s v="documentary"/>
    <x v="818"/>
  </r>
  <r>
    <n v="819"/>
    <s v="Wisconsin Rising"/>
    <s v="A film documenting WI Gov.Scott Walker's attack on working families and how it is reanimating the American labor movement."/>
    <n v="-303279.76061601"/>
    <n v="14282.753859447899"/>
    <x v="0"/>
    <x v="0"/>
    <s v="USD"/>
    <n v="1393083475.6717999"/>
    <n v="1389756640.4268501"/>
    <b v="1"/>
    <n v="143.433250841247"/>
    <b v="1"/>
    <s v="film &amp; video/documentary"/>
    <x v="162"/>
    <n v="100"/>
    <x v="0"/>
    <s v="documentary"/>
    <x v="819"/>
  </r>
  <r>
    <n v="820"/>
    <s v="The Phantom Tollbooth: Beyond Expectations - Final Push"/>
    <s v="A documentary about the classic children's book, its creators, and the lasting impact over half a century and beyond."/>
    <n v="-304297.73686526302"/>
    <n v="14289.013025148901"/>
    <x v="0"/>
    <x v="0"/>
    <s v="USD"/>
    <n v="1393065581.6587999"/>
    <n v="1389738241.9384201"/>
    <b v="1"/>
    <n v="143.492565446421"/>
    <b v="1"/>
    <s v="film &amp; video/documentary"/>
    <x v="162"/>
    <n v="100"/>
    <x v="0"/>
    <s v="documentary"/>
    <x v="820"/>
  </r>
  <r>
    <n v="821"/>
    <s v="George Tice: Seeing Beyond the Moment"/>
    <s v="A documentary film on the life of legendary photographer George Tice by Peter Bosco, Bruce Wodder and Douglas Underdahl."/>
    <n v="-305315.71311451698"/>
    <n v="14295.272190849801"/>
    <x v="0"/>
    <x v="0"/>
    <s v="USD"/>
    <n v="1393047687.6458001"/>
    <n v="1389719843.45"/>
    <b v="1"/>
    <n v="143.55188005159499"/>
    <b v="1"/>
    <s v="film &amp; video/documentary"/>
    <x v="162"/>
    <n v="100"/>
    <x v="0"/>
    <s v="documentary"/>
    <x v="821"/>
  </r>
  <r>
    <n v="822"/>
    <s v="In Country: A Documentary Film (POSTPRODUCTION)"/>
    <s v="War is hell. Why would anyone want to spend their weekends there?"/>
    <n v="-306333.689363771"/>
    <n v="14301.5313565508"/>
    <x v="0"/>
    <x v="0"/>
    <s v="USD"/>
    <n v="1393029793.6328001"/>
    <n v="1389701444.96157"/>
    <b v="1"/>
    <n v="143.61119465677001"/>
    <b v="1"/>
    <s v="film &amp; video/documentary"/>
    <x v="162"/>
    <n v="100"/>
    <x v="0"/>
    <s v="documentary"/>
    <x v="822"/>
  </r>
  <r>
    <n v="823"/>
    <s v="Oxyana - A Feature Documentary Directed by Sean Dunne"/>
    <s v="A portrait of Oceana, WV, an old coal mining town that has become the epicenter of the Oxycontin epidemic, earning the nickname Oxyana."/>
    <n v="-307351.66561302397"/>
    <n v="14307.7905222517"/>
    <x v="0"/>
    <x v="0"/>
    <s v="USD"/>
    <n v="1393011899.6198001"/>
    <n v="1389683046.47315"/>
    <b v="1"/>
    <n v="143.67050926194401"/>
    <b v="1"/>
    <s v="film &amp; video/documentary"/>
    <x v="162"/>
    <n v="100"/>
    <x v="0"/>
    <s v="documentary"/>
    <x v="823"/>
  </r>
  <r>
    <n v="824"/>
    <s v="Audience Unlock: &quot;The UK Gold&quot;"/>
    <s v="A campaign to unlock an award winning film that exposes for the first time the modern British Empire ... and it's terrible cost."/>
    <n v="-308369.64186227799"/>
    <n v="14314.0496879527"/>
    <x v="0"/>
    <x v="1"/>
    <s v="GBP"/>
    <n v="1392994005.6068101"/>
    <n v="1389664647.98472"/>
    <b v="1"/>
    <n v="143.729823867118"/>
    <b v="1"/>
    <s v="film &amp; video/documentary"/>
    <x v="162"/>
    <n v="100"/>
    <x v="0"/>
    <s v="documentary"/>
    <x v="824"/>
  </r>
  <r>
    <n v="825"/>
    <s v="INTOTHEWOODS.TV â€“ Music Media from the Pacific Northwest"/>
    <s v="Help INTOTHEWOODS.TV purchase audio and video gear, lighting and BACK UP HARD DRIVES"/>
    <n v="-309387.61811153102"/>
    <n v="14320.3088536536"/>
    <x v="0"/>
    <x v="0"/>
    <s v="USD"/>
    <n v="1392976111.5938101"/>
    <n v="1389646249.4963"/>
    <b v="1"/>
    <n v="143.78913847229299"/>
    <b v="1"/>
    <s v="film &amp; video/documentary"/>
    <x v="162"/>
    <n v="100"/>
    <x v="0"/>
    <s v="documentary"/>
    <x v="825"/>
  </r>
  <r>
    <n v="826"/>
    <s v="Zoe Goes Running - The Film: Running The Tour De France"/>
    <s v="ZoÃ« Romano will be the first person to RUN the route of the Tour de France. I will join her to document that adventure."/>
    <n v="-310405.59436078498"/>
    <n v="14326.5680193546"/>
    <x v="0"/>
    <x v="0"/>
    <s v="USD"/>
    <n v="1392958217.5808101"/>
    <n v="1389627851.00787"/>
    <b v="1"/>
    <n v="143.84845307746701"/>
    <b v="1"/>
    <s v="film &amp; video/documentary"/>
    <x v="162"/>
    <n v="100"/>
    <x v="0"/>
    <s v="documentary"/>
    <x v="826"/>
  </r>
  <r>
    <n v="827"/>
    <s v="The Undocumented"/>
    <s v="THE UNDOCUMENTED is a 90 cinema verite documentary that exposes a little known consequence of current U. S. immigration policy."/>
    <n v="-311423.570610038"/>
    <n v="14332.827185055499"/>
    <x v="0"/>
    <x v="0"/>
    <s v="USD"/>
    <n v="1392940323.5678101"/>
    <n v="1389609452.5194499"/>
    <b v="1"/>
    <n v="143.90776768264101"/>
    <b v="1"/>
    <s v="film &amp; video/documentary"/>
    <x v="162"/>
    <n v="100"/>
    <x v="0"/>
    <s v="documentary"/>
    <x v="827"/>
  </r>
  <r>
    <n v="828"/>
    <s v="NELL SHIPMAN:GIRL FROM GOD'S COUNTRY FILM"/>
    <s v="The untold story of the first action-adventure heroine who left Hollywood with 70 abused animal actors to make  her films in Idaho"/>
    <n v="-312441.54685929202"/>
    <n v="14339.086350756501"/>
    <x v="0"/>
    <x v="0"/>
    <s v="USD"/>
    <n v="1392922429.55481"/>
    <n v="1389591054.0310199"/>
    <b v="1"/>
    <n v="143.967082287815"/>
    <b v="1"/>
    <s v="film &amp; video/documentary"/>
    <x v="162"/>
    <n v="100"/>
    <x v="0"/>
    <s v="documentary"/>
    <x v="828"/>
  </r>
  <r>
    <n v="829"/>
    <s v="Spectacular Movements documentary film"/>
    <s v="An amazing journey in Bolivia in a theater-truck._x000a_The creative soul of social movements re-imagined._x000a_The art of the youth of Teatro Trono in action."/>
    <n v="-313459.52310854499"/>
    <n v="14345.345516457401"/>
    <x v="0"/>
    <x v="0"/>
    <s v="USD"/>
    <n v="1392904535.54182"/>
    <n v="1389572655.5425999"/>
    <b v="1"/>
    <n v="144.02639689298999"/>
    <b v="1"/>
    <s v="film &amp; video/documentary"/>
    <x v="162"/>
    <n v="100"/>
    <x v="0"/>
    <s v="documentary"/>
    <x v="829"/>
  </r>
  <r>
    <n v="830"/>
    <s v="Rocky Horror Saved My Life - A Fan Documentary"/>
    <s v="A documentary on the fans, collectors, and live performers of &quot;The Rocky Horror Picture Show&quot;, as the film nears its 40th Anniversary."/>
    <n v="-314477.49935779901"/>
    <n v="14351.6046821584"/>
    <x v="0"/>
    <x v="0"/>
    <s v="USD"/>
    <n v="1392886641.52882"/>
    <n v="1389554257.0541699"/>
    <b v="1"/>
    <n v="144.08571149816399"/>
    <b v="1"/>
    <s v="film &amp; video/documentary"/>
    <x v="162"/>
    <n v="100"/>
    <x v="0"/>
    <s v="documentary"/>
    <x v="830"/>
  </r>
  <r>
    <n v="831"/>
    <s v="Bel Borba Is Here!"/>
    <s v="Bel Borba is Here is a feature film about the most inspiring Brazilian artist you've never heard of... until now."/>
    <n v="-315495.47560705303"/>
    <n v="14357.8638478593"/>
    <x v="0"/>
    <x v="0"/>
    <s v="USD"/>
    <n v="1392868747.51582"/>
    <n v="1389535858.5657499"/>
    <b v="1"/>
    <n v="144.14502610333801"/>
    <b v="1"/>
    <s v="film &amp; video/documentary"/>
    <x v="162"/>
    <n v="100"/>
    <x v="0"/>
    <s v="documentary"/>
    <x v="831"/>
  </r>
  <r>
    <n v="832"/>
    <s v="Who Owns Yoga?"/>
    <s v="Who Owns Yoga? is a feature length documentary film that explores the changing nature of yoga in the modern world."/>
    <n v="-316513.451856306"/>
    <n v="14364.1230135603"/>
    <x v="0"/>
    <x v="0"/>
    <s v="USD"/>
    <n v="1392850853.50282"/>
    <n v="1389517460.0773301"/>
    <b v="1"/>
    <n v="144.204340708513"/>
    <b v="1"/>
    <s v="film &amp; video/documentary"/>
    <x v="162"/>
    <n v="100"/>
    <x v="0"/>
    <s v="documentary"/>
    <x v="832"/>
  </r>
  <r>
    <n v="833"/>
    <s v="DisHonesty - A Documentary Feature Film"/>
    <s v="The truth is, we all lie - and by &quot;we,&quot; we mean everyone!"/>
    <n v="-317531.42810556001"/>
    <n v="14370.3821792612"/>
    <x v="0"/>
    <x v="0"/>
    <s v="USD"/>
    <n v="1392832959.48982"/>
    <n v="1389499061.5889001"/>
    <b v="1"/>
    <n v="144.263655313687"/>
    <b v="1"/>
    <s v="film &amp; video/documentary"/>
    <x v="162"/>
    <n v="100"/>
    <x v="0"/>
    <s v="documentary"/>
    <x v="833"/>
  </r>
  <r>
    <n v="834"/>
    <s v="ReMade: The Rebirth of the Maker Movement"/>
    <s v="We are currently filming a documentary called ReMade that explores the state and direction of the DIY and Hackerspace movement in America."/>
    <n v="-318549.40435481298"/>
    <n v="14376.6413449622"/>
    <x v="0"/>
    <x v="0"/>
    <s v="USD"/>
    <n v="1392815065.47682"/>
    <n v="1389480663.1004801"/>
    <b v="1"/>
    <n v="144.32296991886099"/>
    <b v="1"/>
    <s v="film &amp; video/documentary"/>
    <x v="162"/>
    <n v="100"/>
    <x v="0"/>
    <s v="documentary"/>
    <x v="834"/>
  </r>
  <r>
    <n v="835"/>
    <s v="The Bus "/>
    <s v="THE BUS is a feature-length documentary film celebrating one of the most iconic and beloved vehicles ever produced, the Volkswagen Bus."/>
    <n v="-319567.380604067"/>
    <n v="14382.900510663099"/>
    <x v="0"/>
    <x v="0"/>
    <s v="USD"/>
    <n v="1392797171.46383"/>
    <n v="1389462264.6120501"/>
    <b v="1"/>
    <n v="144.38228452403499"/>
    <b v="1"/>
    <s v="film &amp; video/documentary"/>
    <x v="162"/>
    <n v="100"/>
    <x v="0"/>
    <s v="documentary"/>
    <x v="835"/>
  </r>
  <r>
    <n v="836"/>
    <s v="WORLD FAIR"/>
    <s v="A film about personal memory, amateur cinematography, and visions of the future at the 1939 New York World's Fair."/>
    <n v="-320585.35685331997"/>
    <n v="14389.159676364099"/>
    <x v="0"/>
    <x v="0"/>
    <s v="USD"/>
    <n v="1392779277.45083"/>
    <n v="1389443866.12363"/>
    <b v="1"/>
    <n v="144.44159912921"/>
    <b v="1"/>
    <s v="film &amp; video/documentary"/>
    <x v="163"/>
    <n v="100"/>
    <x v="0"/>
    <s v="documentary"/>
    <x v="836"/>
  </r>
  <r>
    <n v="837"/>
    <s v="(UN)CUT"/>
    <s v="(UN)CUT explores circumcisionâ€™s medical, sexual &amp; religious complexities against the backdrop of San Franciscoâ€™s latest ban controversy"/>
    <n v="-321603.33310257399"/>
    <n v="14395.418842065001"/>
    <x v="0"/>
    <x v="0"/>
    <s v="USD"/>
    <n v="1392761383.43783"/>
    <n v="1389425467.6352"/>
    <b v="1"/>
    <n v="144.500913734384"/>
    <b v="1"/>
    <s v="film &amp; video/documentary"/>
    <x v="163"/>
    <n v="100"/>
    <x v="0"/>
    <s v="documentary"/>
    <x v="837"/>
  </r>
  <r>
    <n v="838"/>
    <s v="The Forest for the Trees"/>
    <s v="The story of Jadab Payeng, an Indian man who single handedly planted nearly 1400 acres of forest to save his island, Majuli."/>
    <n v="-322621.30935182801"/>
    <n v="14401.678007766001"/>
    <x v="0"/>
    <x v="0"/>
    <s v="USD"/>
    <n v="1392743489.42483"/>
    <n v="1389407069.14678"/>
    <b v="1"/>
    <n v="144.56022833955799"/>
    <b v="1"/>
    <s v="film &amp; video/documentary"/>
    <x v="163"/>
    <n v="100"/>
    <x v="0"/>
    <s v="documentary"/>
    <x v="838"/>
  </r>
  <r>
    <n v="839"/>
    <s v="Beyond Iconic: Distribution for film on Dennis Stock"/>
    <s v="A portrait of a life fully realized and a look at what it takes to make great photography."/>
    <n v="-323639.28560108098"/>
    <n v="14407.9371734669"/>
    <x v="0"/>
    <x v="0"/>
    <s v="USD"/>
    <n v="1392725595.4118299"/>
    <n v="1389388670.65835"/>
    <b v="1"/>
    <n v="144.61954294473199"/>
    <b v="1"/>
    <s v="film &amp; video/documentary"/>
    <x v="163"/>
    <n v="100"/>
    <x v="0"/>
    <s v="documentary"/>
    <x v="839"/>
  </r>
  <r>
    <n v="840"/>
    <s v="My Friend Mott-ly"/>
    <s v="A documentary that I am making about the difficult, but inspiring, life of a late friend of mine."/>
    <n v="-324657.26185033499"/>
    <n v="14414.1963391679"/>
    <x v="0"/>
    <x v="0"/>
    <s v="USD"/>
    <n v="1392707701.39884"/>
    <n v="1389370272.16993"/>
    <b v="1"/>
    <n v="144.67885754990701"/>
    <b v="1"/>
    <s v="film &amp; video/documentary"/>
    <x v="163"/>
    <n v="100"/>
    <x v="0"/>
    <s v="documentary"/>
    <x v="840"/>
  </r>
  <r>
    <n v="841"/>
    <s v="Escape/Artist: The Jason Escape Documentary"/>
    <s v="A feature-length documentary on the life of Boston escape artist Jason Escape."/>
    <n v="-325675.23809958802"/>
    <n v="14420.4555048688"/>
    <x v="0"/>
    <x v="0"/>
    <s v="USD"/>
    <n v="1392689807.3858399"/>
    <n v="1389351873.6815"/>
    <b v="1"/>
    <n v="144.738172155081"/>
    <b v="1"/>
    <s v="film &amp; video/documentary"/>
    <x v="163"/>
    <n v="100"/>
    <x v="0"/>
    <s v="documentary"/>
    <x v="841"/>
  </r>
  <r>
    <n v="842"/>
    <s v="Grammar Revolution"/>
    <s v="Why is grammar important?"/>
    <n v="-326693.21434884198"/>
    <n v="14426.7146705698"/>
    <x v="0"/>
    <x v="0"/>
    <s v="USD"/>
    <n v="1392671913.3728399"/>
    <n v="1389333475.1930799"/>
    <b v="1"/>
    <n v="144.797486760255"/>
    <b v="1"/>
    <s v="film &amp; video/documentary"/>
    <x v="163"/>
    <n v="100"/>
    <x v="0"/>
    <s v="documentary"/>
    <x v="842"/>
  </r>
  <r>
    <n v="843"/>
    <s v="Before Us - a Feature Length Documentary about Adoption"/>
    <s v="A documentary about discovering my two older sisters who were born on a CA commune in the 60's and placed for adoption."/>
    <n v="-327711.190598096"/>
    <n v="14432.973836270699"/>
    <x v="0"/>
    <x v="0"/>
    <s v="USD"/>
    <n v="1392654019.3598399"/>
    <n v="1389315076.7046499"/>
    <b v="1"/>
    <n v="144.85680136542999"/>
    <b v="1"/>
    <s v="film &amp; video/documentary"/>
    <x v="163"/>
    <n v="100"/>
    <x v="0"/>
    <s v="documentary"/>
    <x v="843"/>
  </r>
  <r>
    <n v="844"/>
    <s v="SOLE SURVIVOR FILM - Finishing Funds"/>
    <s v="A first glimpse into the lives of sole survivors of commercial plane crashes as they struggle to understand their perplexing fate."/>
    <n v="-328729.16684734903"/>
    <n v="14439.233001971699"/>
    <x v="0"/>
    <x v="0"/>
    <s v="USD"/>
    <n v="1392636125.3468399"/>
    <n v="1389296678.2162299"/>
    <b v="1"/>
    <n v="144.91611597060401"/>
    <b v="1"/>
    <s v="film &amp; video/documentary"/>
    <x v="163"/>
    <n v="100"/>
    <x v="0"/>
    <s v="documentary"/>
    <x v="844"/>
  </r>
  <r>
    <n v="845"/>
    <s v="Feels Like Coming Home Tour"/>
    <s v="31 day tour to release a compilation CD with 16 original songs about hometowns.  Webisodes and documentary to follow."/>
    <n v="-329747.14309660299"/>
    <n v="14445.492167672601"/>
    <x v="0"/>
    <x v="0"/>
    <s v="USD"/>
    <n v="1392618231.3338499"/>
    <n v="1389278279.7277999"/>
    <b v="1"/>
    <n v="144.97543057577801"/>
    <b v="1"/>
    <s v="film &amp; video/documentary"/>
    <x v="163"/>
    <n v="100"/>
    <x v="0"/>
    <s v="documentary"/>
    <x v="845"/>
  </r>
  <r>
    <n v="846"/>
    <s v="The Sticking Place Interactive Documentary"/>
    <s v="An imaginative interactive documentary about Leah Callahan, a freestyle wrestler and Olympic hopeful."/>
    <n v="-330765.11934585602"/>
    <n v="14451.751333373601"/>
    <x v="0"/>
    <x v="0"/>
    <s v="USD"/>
    <n v="1392600337.3208499"/>
    <n v="1389259881.2393799"/>
    <b v="1"/>
    <n v="145.034745180952"/>
    <b v="1"/>
    <s v="film &amp; video/documentary"/>
    <x v="163"/>
    <n v="100"/>
    <x v="0"/>
    <s v="documentary"/>
    <x v="846"/>
  </r>
  <r>
    <n v="847"/>
    <s v="SparkTruck: stories from a cross-country maker journey"/>
    <s v="The Kickstarter-funded SparkTruck has completed its 15,323 mile roadtrip. Now itâ€™s time to share the story through a short documentary."/>
    <n v="-331783.09559510997"/>
    <n v="14458.0104990745"/>
    <x v="0"/>
    <x v="0"/>
    <s v="USD"/>
    <n v="1392582443.3078499"/>
    <n v="1389241482.7509501"/>
    <b v="1"/>
    <n v="145.09405978612699"/>
    <b v="1"/>
    <s v="film &amp; video/documentary"/>
    <x v="163"/>
    <n v="100"/>
    <x v="0"/>
    <s v="documentary"/>
    <x v="847"/>
  </r>
  <r>
    <n v="848"/>
    <s v="DEVIL MAY CARE"/>
    <s v="Most people have heard Bob Dorough's music over the past 50 years without knowing it. Until now. A story for every artist who refuses to give up."/>
    <n v="-332801.071844363"/>
    <n v="14464.2696647755"/>
    <x v="0"/>
    <x v="0"/>
    <s v="USD"/>
    <n v="1392564549.2948501"/>
    <n v="1389223084.2625301"/>
    <b v="1"/>
    <n v="145.15337439130101"/>
    <b v="1"/>
    <s v="film &amp; video/documentary"/>
    <x v="163"/>
    <n v="100"/>
    <x v="0"/>
    <s v="documentary"/>
    <x v="848"/>
  </r>
  <r>
    <n v="849"/>
    <s v="Making Mail: A Documentary"/>
    <s v="A documentary about artists who embrace the antiquated postal service and use it to send beautiful pieces of mail art across the globe."/>
    <n v="-333819.04809361702"/>
    <n v="14470.5288304764"/>
    <x v="0"/>
    <x v="0"/>
    <s v="USD"/>
    <n v="1392546655.2818501"/>
    <n v="1389204685.7741001"/>
    <b v="1"/>
    <n v="145.21268899647501"/>
    <b v="1"/>
    <s v="film &amp; video/documentary"/>
    <x v="163"/>
    <n v="100"/>
    <x v="0"/>
    <s v="documentary"/>
    <x v="849"/>
  </r>
  <r>
    <n v="850"/>
    <s v="Arias With A Twist: The Docufantasy"/>
    <s v="A documentary that explores  the magical collaboration between performance artist Joey Arias and puppeteer Basil Twist."/>
    <n v="-334837.02434287098"/>
    <n v="14476.7879961774"/>
    <x v="0"/>
    <x v="0"/>
    <s v="USD"/>
    <n v="1392528761.2688601"/>
    <n v="1389186287.2856801"/>
    <b v="1"/>
    <n v="145.272003601649"/>
    <b v="1"/>
    <s v="film &amp; video/documentary"/>
    <x v="163"/>
    <n v="100"/>
    <x v="0"/>
    <s v="documentary"/>
    <x v="850"/>
  </r>
  <r>
    <n v="851"/>
    <s v="THE SECRET TRIAL 5 - GRASSROOTS CROSS-CANADA TOUR"/>
    <s v="Award winning documentary The Secret Trial 5 needs your help for a Cross-Canada Tour!"/>
    <n v="-335855.00059212401"/>
    <n v="14483.047161878299"/>
    <x v="0"/>
    <x v="5"/>
    <s v="CAD"/>
    <n v="1392510867.2558601"/>
    <n v="1389167888.79725"/>
    <b v="1"/>
    <n v="145.33131820682399"/>
    <b v="1"/>
    <s v="film &amp; video/documentary"/>
    <x v="163"/>
    <n v="100"/>
    <x v="0"/>
    <s v="documentary"/>
    <x v="851"/>
  </r>
  <r>
    <n v="852"/>
    <s v="Good Men, Bad Men, and a Few Rowdy Ladies"/>
    <s v="The story of a cowboy town with a prison problem, and the colorful characters who call it home."/>
    <n v="-336872.97684137803"/>
    <n v="14489.306327579299"/>
    <x v="0"/>
    <x v="0"/>
    <s v="USD"/>
    <n v="1392492973.2428601"/>
    <n v="1389149490.30883"/>
    <b v="1"/>
    <n v="145.39063281199799"/>
    <b v="1"/>
    <s v="film &amp; video/documentary"/>
    <x v="163"/>
    <n v="100"/>
    <x v="0"/>
    <s v="documentary"/>
    <x v="852"/>
  </r>
  <r>
    <n v="853"/>
    <s v="Friend Request: Accepted"/>
    <s v="Photographer, Ty Morin, pays a visit to every single one of his Facebook friends to take their portrait...all 788 of them."/>
    <n v="-337890.953090631"/>
    <n v="14495.565493280201"/>
    <x v="0"/>
    <x v="0"/>
    <s v="USD"/>
    <n v="1392475079.2298601"/>
    <n v="1389131091.8204"/>
    <b v="1"/>
    <n v="145.44994741717201"/>
    <b v="1"/>
    <s v="film &amp; video/documentary"/>
    <x v="163"/>
    <n v="100"/>
    <x v="0"/>
    <s v="documentary"/>
    <x v="853"/>
  </r>
  <r>
    <n v="854"/>
    <s v="EDIBLE CITY - a movie in the making"/>
    <s v="A journey through the Bay Area food movement following farmers, cooks, activists, and educators who are fighting for food justice in their communities"/>
    <n v="-338908.92933988501"/>
    <n v="14501.824658981201"/>
    <x v="0"/>
    <x v="0"/>
    <s v="USD"/>
    <n v="1392457185.2168601"/>
    <n v="1389112693.33198"/>
    <b v="1"/>
    <n v="145.509262022347"/>
    <b v="1"/>
    <s v="film &amp; video/documentary"/>
    <x v="163"/>
    <n v="100"/>
    <x v="0"/>
    <s v="documentary"/>
    <x v="854"/>
  </r>
  <r>
    <n v="855"/>
    <s v="FOREVER PURE: A team spiralling out of control. DOCUMENTARY"/>
    <s v="Two Muslim football players transfer to the Jewish oriented Beitar Jerusalem F.C. leading to the most racist campaign in Israeli sport"/>
    <n v="-339926.90558913798"/>
    <n v="14508.0838246821"/>
    <x v="0"/>
    <x v="1"/>
    <s v="GBP"/>
    <n v="1392439291.2038701"/>
    <n v="1389094294.84355"/>
    <b v="1"/>
    <n v="145.568576627521"/>
    <b v="1"/>
    <s v="film &amp; video/documentary"/>
    <x v="163"/>
    <n v="100"/>
    <x v="0"/>
    <s v="documentary"/>
    <x v="855"/>
  </r>
  <r>
    <n v="856"/>
    <s v="An Impossible Project"/>
    <s v="The more digital the world, the more analog our dreams._x000a_A feature documentary shot on 35mm film."/>
    <n v="-340944.881838392"/>
    <n v="14514.3429903831"/>
    <x v="0"/>
    <x v="12"/>
    <s v="EUR"/>
    <n v="1392421397.19087"/>
    <n v="1389075896.35513"/>
    <b v="1"/>
    <n v="145.62789123269499"/>
    <b v="1"/>
    <s v="film &amp; video/documentary"/>
    <x v="163"/>
    <n v="100"/>
    <x v="0"/>
    <s v="documentary"/>
    <x v="856"/>
  </r>
  <r>
    <n v="857"/>
    <s v="Last of the Big Tuskers"/>
    <s v="A documentary film about the largest elephants on earth and what is being done to ensure their survival."/>
    <n v="-341962.85808764602"/>
    <n v="14520.602156084"/>
    <x v="0"/>
    <x v="0"/>
    <s v="USD"/>
    <n v="1392403503.17787"/>
    <n v="1389057497.8666999"/>
    <b v="1"/>
    <n v="145.68720583786899"/>
    <b v="1"/>
    <s v="film &amp; video/documentary"/>
    <x v="163"/>
    <n v="100"/>
    <x v="0"/>
    <s v="documentary"/>
    <x v="857"/>
  </r>
  <r>
    <n v="858"/>
    <s v="White Ravens: A feature-length documentary film"/>
    <s v="A documentary focusing on the Haida Nation's resurgence in the wake of colonization and Canada's Indian Residential Schools."/>
    <n v="-342980.83433689899"/>
    <n v="14526.861321785"/>
    <x v="0"/>
    <x v="0"/>
    <s v="USD"/>
    <n v="1392385609.16487"/>
    <n v="1389039099.3782799"/>
    <b v="1"/>
    <n v="145.74652044304401"/>
    <b v="1"/>
    <s v="film &amp; video/documentary"/>
    <x v="163"/>
    <n v="100"/>
    <x v="0"/>
    <s v="documentary"/>
    <x v="858"/>
  </r>
  <r>
    <n v="859"/>
    <s v="KEEP MOVING FORWARD - Documentary Film"/>
    <s v="A documentary about a Vietnam veteran who finds peace from his PTSD through Disney, rather than medication."/>
    <n v="-343998.81058615301"/>
    <n v="14533.1204874859"/>
    <x v="0"/>
    <x v="0"/>
    <s v="USD"/>
    <n v="1392367715.15187"/>
    <n v="1389020700.8898499"/>
    <b v="1"/>
    <n v="145.805835048218"/>
    <b v="1"/>
    <s v="film &amp; video/documentary"/>
    <x v="163"/>
    <n v="100"/>
    <x v="0"/>
    <s v="documentary"/>
    <x v="859"/>
  </r>
  <r>
    <n v="860"/>
    <s v="NETIZENS - a documentary about women and online harassment"/>
    <s v="NETIZENS follows targets of online harassment as they confront digital abuse and strive for equality and justice online."/>
    <n v="-345016.78683540598"/>
    <n v="14539.379653186899"/>
    <x v="0"/>
    <x v="0"/>
    <s v="USD"/>
    <n v="1392349821.13888"/>
    <n v="1389002302.4014299"/>
    <b v="1"/>
    <n v="145.865149653392"/>
    <b v="1"/>
    <s v="film &amp; video/documentary"/>
    <x v="163"/>
    <n v="100"/>
    <x v="0"/>
    <s v="documentary"/>
    <x v="860"/>
  </r>
  <r>
    <n v="861"/>
    <s v="Love Letters for My Children - The Maggie Doyne Documentary."/>
    <s v="An inspiring story of love and resilience after tragedy strikes humanitarian Maggie Doyne, mother to 49 Nepali children."/>
    <n v="-346034.76308465999"/>
    <n v="14545.638818887801"/>
    <x v="0"/>
    <x v="0"/>
    <s v="USD"/>
    <n v="1392331927.12588"/>
    <n v="1388983903.9130001"/>
    <b v="1"/>
    <n v="145.92446425856701"/>
    <b v="1"/>
    <s v="film &amp; video/documentary"/>
    <x v="163"/>
    <n v="100"/>
    <x v="0"/>
    <s v="documentary"/>
    <x v="861"/>
  </r>
  <r>
    <n v="862"/>
    <s v="Finding Beauty In the Rubble"/>
    <s v="A short film documenting the inspirational life of Mrs. Fukuoka, a tsunami survivor helping to bring hope back to her community."/>
    <n v="-347052.73933391302"/>
    <n v="14551.897984588801"/>
    <x v="0"/>
    <x v="0"/>
    <s v="USD"/>
    <n v="1392314033.11288"/>
    <n v="1388965505.4245801"/>
    <b v="1"/>
    <n v="145.98377886374101"/>
    <b v="1"/>
    <s v="film &amp; video/documentary"/>
    <x v="163"/>
    <n v="100"/>
    <x v="0"/>
    <s v="documentary"/>
    <x v="862"/>
  </r>
  <r>
    <n v="863"/>
    <s v="Edgar Allan Poe: Buried Alive"/>
    <s v="A documentary that tells the real story of the misunderstood author, and explores the iconic status he still commands today."/>
    <n v="-348070.71558316698"/>
    <n v="14558.1571502897"/>
    <x v="0"/>
    <x v="0"/>
    <s v="USD"/>
    <n v="1392296139.09988"/>
    <n v="1388947106.9361501"/>
    <b v="1"/>
    <n v="146.043093468915"/>
    <b v="1"/>
    <s v="film &amp; video/documentary"/>
    <x v="163"/>
    <n v="100"/>
    <x v="0"/>
    <s v="documentary"/>
    <x v="863"/>
  </r>
  <r>
    <n v="864"/>
    <s v="Struggle &amp; Hope - Documentary Film Music Soundtrack"/>
    <s v="Our documentary about Oklahoma's all-black towns needs a soundtrack that is authentic. Help us make it happen."/>
    <n v="-349088.691832421"/>
    <n v="14564.4163159907"/>
    <x v="0"/>
    <x v="0"/>
    <s v="USD"/>
    <n v="1392278245.08688"/>
    <n v="1388928708.4477301"/>
    <b v="1"/>
    <n v="146.102408074089"/>
    <b v="1"/>
    <s v="film &amp; video/documentary"/>
    <x v="163"/>
    <n v="100"/>
    <x v="0"/>
    <s v="documentary"/>
    <x v="864"/>
  </r>
  <r>
    <n v="865"/>
    <s v="The Power of Place"/>
    <s v="A film project that will compel decision makers to conserve iconic NH landscapes at risk due to an electricity transmission project."/>
    <n v="-350106.66808167403"/>
    <n v="14570.6754816916"/>
    <x v="0"/>
    <x v="0"/>
    <s v="USD"/>
    <n v="1392260351.07388"/>
    <n v="1388910309.9593"/>
    <b v="1"/>
    <n v="146.16172267926399"/>
    <b v="1"/>
    <s v="film &amp; video/documentary"/>
    <x v="163"/>
    <n v="100"/>
    <x v="0"/>
    <s v="documentary"/>
    <x v="865"/>
  </r>
  <r>
    <n v="866"/>
    <s v="Living On Soul: The Family Daptone"/>
    <s v="A hybrid music documentary/concert film featuring Sharon Jones, Charles Bradley and the rest of the Daptone Records family."/>
    <n v="-351124.64433092799"/>
    <n v="14576.9346473926"/>
    <x v="0"/>
    <x v="0"/>
    <s v="USD"/>
    <n v="1392242457.06089"/>
    <n v="1388891911.47088"/>
    <b v="1"/>
    <n v="146.22103728443801"/>
    <b v="1"/>
    <s v="film &amp; video/documentary"/>
    <x v="163"/>
    <n v="100"/>
    <x v="0"/>
    <s v="documentary"/>
    <x v="866"/>
  </r>
  <r>
    <n v="867"/>
    <s v="Changing of the Gods"/>
    <s v="A groundbreaking new film by Kenny Ausubel &amp; Louie Schwartzberg, featuring John Cleese, based on the work of Richard Tarnas."/>
    <n v="-352142.62058018101"/>
    <n v="14583.1938130935"/>
    <x v="0"/>
    <x v="0"/>
    <s v="USD"/>
    <n v="1392224563.0478899"/>
    <n v="1388873512.98245"/>
    <b v="1"/>
    <n v="146.28035188961201"/>
    <b v="1"/>
    <s v="film &amp; video/documentary"/>
    <x v="163"/>
    <n v="100"/>
    <x v="0"/>
    <s v="documentary"/>
    <x v="867"/>
  </r>
  <r>
    <n v="868"/>
    <s v="CUBAN FOOD STORIES - A Feature Documentary"/>
    <s v="Enter a unique world of flavors, passion, resourcefulness and breathtaking locations. Join us on this unprecedented journey!"/>
    <n v="-353160.59682943497"/>
    <n v="14589.452978794499"/>
    <x v="0"/>
    <x v="0"/>
    <s v="USD"/>
    <n v="1392206669.0348899"/>
    <n v="1388855114.49403"/>
    <b v="1"/>
    <n v="146.339666494786"/>
    <b v="1"/>
    <s v="film &amp; video/documentary"/>
    <x v="163"/>
    <n v="100"/>
    <x v="0"/>
    <s v="documentary"/>
    <x v="868"/>
  </r>
  <r>
    <n v="869"/>
    <s v="The Little Girl with the Big Voice"/>
    <s v="An unapologetic portrait of the iconic, pioneering entertainer Mary Small whose voice comforted millions through the Depression &amp; WWII"/>
    <n v="-354178.573078688"/>
    <n v="14595.712144495399"/>
    <x v="0"/>
    <x v="0"/>
    <s v="USD"/>
    <n v="1392188775.0218899"/>
    <n v="1388836716.0056"/>
    <b v="1"/>
    <n v="146.39898109996099"/>
    <b v="1"/>
    <s v="film &amp; video/documentary"/>
    <x v="163"/>
    <n v="100"/>
    <x v="0"/>
    <s v="documentary"/>
    <x v="869"/>
  </r>
  <r>
    <n v="870"/>
    <s v="New Mo' Cut: David Peoples' lost film of Moe's Books"/>
    <s v="Oscar-nominated screenwriter David Peoples' lost film of Moe's Books is recycled into the hands of Moe's daughter, fifty years later."/>
    <n v="-355196.54932794202"/>
    <n v="14601.971310196401"/>
    <x v="0"/>
    <x v="0"/>
    <s v="USD"/>
    <n v="1392170881.0088899"/>
    <n v="1388818317.51718"/>
    <b v="1"/>
    <n v="146.45829570513499"/>
    <b v="1"/>
    <s v="film &amp; video/documentary"/>
    <x v="163"/>
    <n v="100"/>
    <x v="0"/>
    <s v="documentary"/>
    <x v="870"/>
  </r>
  <r>
    <n v="871"/>
    <s v="Celluloid Wizards in the Video Wasteland"/>
    <s v="An epic documentary about the dramatic rise and fall of Empire Pictures, the most ambitious B-movie studio of the 1980â€™s."/>
    <n v="-356214.52557719598"/>
    <n v="14608.2304758973"/>
    <x v="0"/>
    <x v="0"/>
    <s v="USD"/>
    <n v="1392152986.9958999"/>
    <n v="1388799919.0287499"/>
    <b v="1"/>
    <n v="146.51761031030901"/>
    <b v="1"/>
    <s v="film &amp; video/documentary"/>
    <x v="163"/>
    <n v="100"/>
    <x v="0"/>
    <s v="documentary"/>
    <x v="871"/>
  </r>
  <r>
    <n v="872"/>
    <s v="Slingers - A Documentary about Small Town Beekeepers."/>
    <s v="A documentary that tells the story of local beekeepers. Specifically one family who turns their annual harvest into a community event."/>
    <n v="-357232.50182644901"/>
    <n v="14614.4896415983"/>
    <x v="0"/>
    <x v="0"/>
    <s v="USD"/>
    <n v="1392135092.9828999"/>
    <n v="1388781520.5403299"/>
    <b v="1"/>
    <n v="146.576924915484"/>
    <b v="1"/>
    <s v="film &amp; video/documentary"/>
    <x v="163"/>
    <n v="100"/>
    <x v="0"/>
    <s v="documentary"/>
    <x v="872"/>
  </r>
  <r>
    <n v="873"/>
    <s v="Queer Genius"/>
    <s v="&quot;Queer Genius&quot; explores the lives of four visionary queer artists: Eileen Myles, Barbara Hammer, Jibz Cameron and Shannon Funchess"/>
    <n v="-358250.47807570302"/>
    <n v="14620.7488072992"/>
    <x v="0"/>
    <x v="0"/>
    <s v="USD"/>
    <n v="1392117198.9698999"/>
    <n v="1388763122.0518999"/>
    <b v="1"/>
    <n v="146.63623952065799"/>
    <b v="1"/>
    <s v="film &amp; video/documentary"/>
    <x v="163"/>
    <n v="100"/>
    <x v="0"/>
    <s v="documentary"/>
    <x v="873"/>
  </r>
  <r>
    <n v="874"/>
    <s v="A Man, A Plan, A Palindrome (Feature)"/>
    <s v="A documentary film following the world's greatest palindromists leading up to the 2017 World Palindrome Championship."/>
    <n v="-359268.45432495599"/>
    <n v="14627.0079730002"/>
    <x v="0"/>
    <x v="0"/>
    <s v="USD"/>
    <n v="1392099304.9568999"/>
    <n v="1388744723.5634799"/>
    <b v="1"/>
    <n v="146.69555412583199"/>
    <b v="1"/>
    <s v="film &amp; video/documentary"/>
    <x v="163"/>
    <n v="100"/>
    <x v="0"/>
    <s v="documentary"/>
    <x v="874"/>
  </r>
  <r>
    <n v="875"/>
    <s v="Somaliland: The Abaarso Story"/>
    <s v="Feature-length documentary about five Somali Muslim students pursuing dreams of education in America"/>
    <n v="-360286.43057421001"/>
    <n v="14633.2671387011"/>
    <x v="0"/>
    <x v="0"/>
    <s v="USD"/>
    <n v="1392081410.9439001"/>
    <n v="1388726325.0750599"/>
    <b v="1"/>
    <n v="146.75486873100601"/>
    <b v="1"/>
    <s v="film &amp; video/documentary"/>
    <x v="163"/>
    <n v="100"/>
    <x v="0"/>
    <s v="documentary"/>
    <x v="875"/>
  </r>
  <r>
    <n v="876"/>
    <s v="Video of Connections: A Mural"/>
    <s v="Documentary: Creation of large-scale outdoor mural by young artists. Time lapse. From blank concrete wall to colorful, visual story."/>
    <n v="-361304.40682346298"/>
    <n v="14639.526304402099"/>
    <x v="0"/>
    <x v="0"/>
    <s v="USD"/>
    <n v="1392063516.9309101"/>
    <n v="1388707926.5866301"/>
    <b v="1"/>
    <n v="146.814183336181"/>
    <b v="1"/>
    <s v="film &amp; video/documentary"/>
    <x v="163"/>
    <n v="100"/>
    <x v="0"/>
    <s v="documentary"/>
    <x v="876"/>
  </r>
  <r>
    <n v="877"/>
    <s v="BREAKING A MONSTER a film about the band Unlocking The Truth"/>
    <s v="BREAKING A MONSTER needs your help to play in THEATERS!"/>
    <n v="-362322.383072717"/>
    <n v="14645.785470102999"/>
    <x v="0"/>
    <x v="0"/>
    <s v="USD"/>
    <n v="1392045622.9179101"/>
    <n v="1388689528.0982101"/>
    <b v="1"/>
    <n v="146.873497941355"/>
    <b v="1"/>
    <s v="film &amp; video/documentary"/>
    <x v="163"/>
    <n v="100"/>
    <x v="0"/>
    <s v="documentary"/>
    <x v="877"/>
  </r>
  <r>
    <n v="878"/>
    <s v="Royalty Free: The Music of Kevin MacLeod"/>
    <s v="A documentary on a composer who releases his music for free and ended up in millions of videos, thousands of films, &amp; many odd places."/>
    <n v="-363340.35932197102"/>
    <n v="14652.044635804001"/>
    <x v="0"/>
    <x v="0"/>
    <s v="USD"/>
    <n v="1392027728.9049101"/>
    <n v="1388671129.6097801"/>
    <b v="1"/>
    <n v="146.93281254652899"/>
    <b v="1"/>
    <s v="film &amp; video/documentary"/>
    <x v="163"/>
    <n v="100"/>
    <x v="0"/>
    <s v="documentary"/>
    <x v="878"/>
  </r>
  <r>
    <n v="879"/>
    <s v="AMONG WOLVES â€¢ Doc film about wild horses &amp; bikers"/>
    <s v="In the mountains where they once fought, Bosnian veterans defend a herd of wild horses and find a new kind of freedom for themselves."/>
    <n v="-364358.33557122399"/>
    <n v="14658.303801504901"/>
    <x v="0"/>
    <x v="0"/>
    <s v="USD"/>
    <n v="1392009834.8919101"/>
    <n v="1388652731.1213601"/>
    <b v="1"/>
    <n v="146.99212715170299"/>
    <b v="1"/>
    <s v="film &amp; video/documentary"/>
    <x v="163"/>
    <n v="100"/>
    <x v="0"/>
    <s v="documentary"/>
    <x v="879"/>
  </r>
  <r>
    <n v="880"/>
    <s v="Red Wolf Revival: An Uncertain Tomorrow"/>
    <s v="With the fate of the red wolves at stake, we explore if they can still survive in their last wild home in North Carolina."/>
    <n v="-365376.311820478"/>
    <n v="14664.5629672059"/>
    <x v="0"/>
    <x v="0"/>
    <s v="USD"/>
    <n v="1391991940.8789101"/>
    <n v="1388634332.63293"/>
    <b v="1"/>
    <n v="147.05144175687801"/>
    <b v="1"/>
    <s v="film &amp; video/documentary"/>
    <x v="163"/>
    <n v="100"/>
    <x v="0"/>
    <s v="documentary"/>
    <x v="880"/>
  </r>
  <r>
    <n v="881"/>
    <s v="THE ABILITY EXCHANGE - a documentary"/>
    <s v="Engineering students and adults with cerebral palsy learn to communicate, connect and cultivate their abilities by making movies."/>
    <n v="-366394.28806973097"/>
    <n v="14670.8221329068"/>
    <x v="0"/>
    <x v="0"/>
    <s v="USD"/>
    <n v="1391974046.8659201"/>
    <n v="1388615934.14451"/>
    <b v="1"/>
    <n v="147.110756362052"/>
    <b v="1"/>
    <s v="film &amp; video/documentary"/>
    <x v="163"/>
    <n v="100"/>
    <x v="0"/>
    <s v="documentary"/>
    <x v="881"/>
  </r>
  <r>
    <n v="882"/>
    <s v="&quot;Getting Naked: A Burlesque Story&quot;"/>
    <s v="&quot;Getting Naked&quot; tells the story of current-day burlesque in New York City through the on and off-stage lives of several performers."/>
    <n v="-367412.26431898499"/>
    <n v="14677.0812986078"/>
    <x v="0"/>
    <x v="0"/>
    <s v="USD"/>
    <n v="1391956152.8529201"/>
    <n v="1388597535.65608"/>
    <b v="1"/>
    <n v="147.170070967226"/>
    <b v="1"/>
    <s v="film &amp; video/documentary"/>
    <x v="163"/>
    <n v="100"/>
    <x v="0"/>
    <s v="documentary"/>
    <x v="882"/>
  </r>
  <r>
    <n v="883"/>
    <s v="Priced Out: Gentrification beyond black and white"/>
    <s v="Documentary about the complexities and contradictions of gentrification as one woman grapples with life after &quot;the Ghetto.&quot;"/>
    <n v="-368430.24056823802"/>
    <n v="14683.3404643087"/>
    <x v="0"/>
    <x v="0"/>
    <s v="USD"/>
    <n v="1391938258.83992"/>
    <n v="1388579137.16766"/>
    <b v="1"/>
    <n v="147.22938557240099"/>
    <b v="1"/>
    <s v="film &amp; video/documentary"/>
    <x v="163"/>
    <n v="100"/>
    <x v="0"/>
    <s v="documentary"/>
    <x v="883"/>
  </r>
  <r>
    <n v="884"/>
    <s v="Strangers To Peace: A Documentary"/>
    <s v="After 52 years of war, FARC guerrilla soldiers rejoin Colombian society to forge new lives of peace."/>
    <n v="-369448.21681749198"/>
    <n v="14689.599630009699"/>
    <x v="0"/>
    <x v="0"/>
    <s v="USD"/>
    <n v="1391920364.82692"/>
    <n v="1388560738.67923"/>
    <b v="1"/>
    <n v="147.28870017757501"/>
    <b v="1"/>
    <s v="film &amp; video/documentary"/>
    <x v="163"/>
    <n v="100"/>
    <x v="0"/>
    <s v="documentary"/>
    <x v="884"/>
  </r>
  <r>
    <n v="885"/>
    <s v="Mr. Chibbs (Documentary about NBA great Kenny Anderson)"/>
    <s v="NBA All-Star Kenny Anderson's mid-life crisis prompts him to examine his past, as he searches for relevancy in his future."/>
    <n v="-370466.193066746"/>
    <n v="14695.858795710599"/>
    <x v="0"/>
    <x v="0"/>
    <s v="USD"/>
    <n v="1391902470.81392"/>
    <n v="1388542340.19081"/>
    <b v="1"/>
    <n v="147.348014782749"/>
    <b v="1"/>
    <s v="film &amp; video/documentary"/>
    <x v="163"/>
    <n v="100"/>
    <x v="0"/>
    <s v="documentary"/>
    <x v="885"/>
  </r>
  <r>
    <n v="886"/>
    <s v="YO GALGO â€œA documentary film about the Spanish sighthoundâ€"/>
    <s v="A documentary film about the glory and misfortunes of the Spanish sighthound, the Galgo. Probably the most mistreated dog of all."/>
    <n v="-371484.16931599902"/>
    <n v="14702.117961411601"/>
    <x v="0"/>
    <x v="3"/>
    <s v="EUR"/>
    <n v="1391884576.80093"/>
    <n v="1388523941.7023799"/>
    <b v="1"/>
    <n v="147.407329387923"/>
    <b v="1"/>
    <s v="film &amp; video/documentary"/>
    <x v="163"/>
    <n v="100"/>
    <x v="0"/>
    <s v="documentary"/>
    <x v="886"/>
  </r>
  <r>
    <n v="887"/>
    <s v="Art Therapy: The Movie - The Final Push"/>
    <s v="An epic journey around the world, exploring the power of the human spirit and how art can be used to inspire a lifetime."/>
    <n v="-372502.14556525298"/>
    <n v="14708.377127112501"/>
    <x v="0"/>
    <x v="0"/>
    <s v="USD"/>
    <n v="1391866682.78793"/>
    <n v="1388505543.2139599"/>
    <b v="1"/>
    <n v="147.46664399309799"/>
    <b v="1"/>
    <s v="film &amp; video/documentary"/>
    <x v="163"/>
    <n v="100"/>
    <x v="0"/>
    <s v="documentary"/>
    <x v="887"/>
  </r>
  <r>
    <n v="888"/>
    <s v="The S Word - a film that changes how we talk about suicide"/>
    <s v="A suicide attempt survivor is on a mission to find fellow survivors and document their stories of unguarded courage, insight and humor."/>
    <n v="-373520.12181450601"/>
    <n v="14714.6362928135"/>
    <x v="0"/>
    <x v="0"/>
    <s v="USD"/>
    <n v="1391848788.77493"/>
    <n v="1388487144.7255299"/>
    <b v="1"/>
    <n v="147.52595859827201"/>
    <b v="1"/>
    <s v="film &amp; video/documentary"/>
    <x v="163"/>
    <n v="100"/>
    <x v="0"/>
    <s v="documentary"/>
    <x v="888"/>
  </r>
  <r>
    <n v="889"/>
    <s v="The Carousel - 2016 Tribeca Film Festival Official Selection"/>
    <s v="A carousel has spun since 1925 in a small town in NY. It once inspired Rod Serling and has since become a portal into the Twilight Zone"/>
    <n v="-374538.09806375997"/>
    <n v="14720.8954585144"/>
    <x v="0"/>
    <x v="0"/>
    <s v="USD"/>
    <n v="1391830894.76193"/>
    <n v="1388468746.2371099"/>
    <b v="1"/>
    <n v="147.58527320344601"/>
    <b v="1"/>
    <s v="film &amp; video/documentary"/>
    <x v="163"/>
    <n v="100"/>
    <x v="0"/>
    <s v="documentary"/>
    <x v="889"/>
  </r>
  <r>
    <n v="890"/>
    <s v="REZA ABDOH -Theatre Visionary"/>
    <s v="A documentary film about the late REZA ABDOH and his performance company DAR A LUZ."/>
    <n v="-375556.074313013"/>
    <n v="14727.1546242154"/>
    <x v="0"/>
    <x v="0"/>
    <s v="USD"/>
    <n v="1391813000.74893"/>
    <n v="1388450347.7486801"/>
    <b v="1"/>
    <n v="147.644587808621"/>
    <b v="1"/>
    <s v="film &amp; video/documentary"/>
    <x v="163"/>
    <n v="100"/>
    <x v="0"/>
    <s v="documentary"/>
    <x v="890"/>
  </r>
  <r>
    <n v="891"/>
    <s v="44 and 80"/>
    <s v="A documentary about halibut conservation and how it impacts communities of Southeast Alaska."/>
    <n v="-376574.05056226702"/>
    <n v="14733.4137899163"/>
    <x v="0"/>
    <x v="0"/>
    <s v="USD"/>
    <n v="1391795106.73593"/>
    <n v="1388431949.2602601"/>
    <b v="1"/>
    <n v="147.70390241379499"/>
    <b v="1"/>
    <s v="film &amp; video/documentary"/>
    <x v="163"/>
    <n v="100"/>
    <x v="0"/>
    <s v="documentary"/>
    <x v="891"/>
  </r>
  <r>
    <n v="892"/>
    <s v="JOURNEY OM: Into the Heart of India â€¢ A Cinematic Pilgrimage"/>
    <s v="The last few hours to be part of this immersive film that touches the eternal. We have stretched our goal for editing and sound design."/>
    <n v="-377592.02681152098"/>
    <n v="14739.6729556173"/>
    <x v="0"/>
    <x v="0"/>
    <s v="USD"/>
    <n v="1391777212.72294"/>
    <n v="1388413550.7718301"/>
    <b v="1"/>
    <n v="147.76321701896899"/>
    <b v="1"/>
    <s v="film &amp; video/documentary"/>
    <x v="163"/>
    <n v="100"/>
    <x v="0"/>
    <s v="documentary"/>
    <x v="892"/>
  </r>
  <r>
    <n v="893"/>
    <s v="Nobody Knows Anything (except William Goldman)"/>
    <s v="Screenwriter. Novelist. Playwright. The inside story of famed writer William Goldman. As only he can tell it."/>
    <n v="-378610.003060774"/>
    <n v="14745.932121318199"/>
    <x v="0"/>
    <x v="0"/>
    <s v="USD"/>
    <n v="1391759318.70994"/>
    <n v="1388395152.2834101"/>
    <b v="1"/>
    <n v="147.82253162414301"/>
    <b v="1"/>
    <s v="film &amp; video/documentary"/>
    <x v="163"/>
    <n v="100"/>
    <x v="0"/>
    <s v="documentary"/>
    <x v="893"/>
  </r>
  <r>
    <n v="894"/>
    <s v="Us, Naked: Trixie &amp; Monkey â€” World Premiere"/>
    <s v="Circus burlesque innovators, Trixie and Monkey seek to balance love and life while pursuing new creative heights."/>
    <n v="-379627.97931002802"/>
    <n v="14752.191287019201"/>
    <x v="0"/>
    <x v="0"/>
    <s v="USD"/>
    <n v="1391741424.6969399"/>
    <n v="1388376753.79498"/>
    <b v="1"/>
    <n v="147.881846229318"/>
    <b v="1"/>
    <s v="film &amp; video/documentary"/>
    <x v="163"/>
    <n v="100"/>
    <x v="0"/>
    <s v="documentary"/>
    <x v="894"/>
  </r>
  <r>
    <n v="895"/>
    <s v="Faith: A Documentary"/>
    <s v="A brave woman takes her wife and son from New York to visit her hometown in Kenya, where she was persecuted for being a lesbian."/>
    <n v="-380645.95555928099"/>
    <n v="14758.450452720101"/>
    <x v="0"/>
    <x v="0"/>
    <s v="USD"/>
    <n v="1391723530.6839399"/>
    <n v="1388358355.30656"/>
    <b v="0"/>
    <n v="147.941160834492"/>
    <b v="1"/>
    <s v="film &amp; video/documentary"/>
    <x v="163"/>
    <n v="100"/>
    <x v="0"/>
    <s v="documentary"/>
    <x v="895"/>
  </r>
  <r>
    <n v="896"/>
    <s v="Bleeding Audio: A Doc About The Matches &amp; The Music Industry"/>
    <s v="An indie documentary seeking production funds to capture The Matches reunion tour &amp; interviews with music industry professionals."/>
    <n v="-381663.93180853501"/>
    <n v="14764.7096184211"/>
    <x v="0"/>
    <x v="0"/>
    <s v="USD"/>
    <n v="1391705636.6709399"/>
    <n v="1388339956.81813"/>
    <b v="0"/>
    <n v="148.00047543966599"/>
    <b v="1"/>
    <s v="film &amp; video/documentary"/>
    <x v="163"/>
    <n v="100"/>
    <x v="0"/>
    <s v="documentary"/>
    <x v="896"/>
  </r>
  <r>
    <n v="897"/>
    <s v="THE RIDGE: TEN FOR THIRTY"/>
    <s v="A SHORT FILM celebrating ONE RACE: the Bridger Ridge Run. TEN RUNNERS: the movie-stars. THIRTY YEARS: running wild in the mountains."/>
    <n v="-382681.90805778798"/>
    <n v="14770.968784122"/>
    <x v="0"/>
    <x v="0"/>
    <s v="USD"/>
    <n v="1391687742.6579499"/>
    <n v="1388321558.32971"/>
    <b v="0"/>
    <n v="148.05979004484001"/>
    <b v="1"/>
    <s v="film &amp; video/documentary"/>
    <x v="163"/>
    <n v="100"/>
    <x v="0"/>
    <s v="documentary"/>
    <x v="897"/>
  </r>
  <r>
    <n v="898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-383699.884307042"/>
    <n v="14777.227949823"/>
    <x v="0"/>
    <x v="0"/>
    <s v="USD"/>
    <n v="1391669848.6449499"/>
    <n v="1388303159.84128"/>
    <b v="0"/>
    <n v="148.119104650015"/>
    <b v="1"/>
    <s v="film &amp; video/documentary"/>
    <x v="163"/>
    <n v="100"/>
    <x v="0"/>
    <s v="documentary"/>
    <x v="898"/>
  </r>
  <r>
    <n v="899"/>
    <s v="Wild Familyâ€”Connecting to Your Calling in Your Family Life."/>
    <s v="This family-focused documentary explores the ways parents connect with the wild inside themselves and their kids. Ow-ow-oWoo!"/>
    <n v="-384717.86055629601"/>
    <n v="14783.4871155239"/>
    <x v="0"/>
    <x v="0"/>
    <s v="USD"/>
    <n v="1391651954.6319499"/>
    <n v="1388284761.35286"/>
    <b v="0"/>
    <n v="148.178419255189"/>
    <b v="1"/>
    <s v="film &amp; video/documentary"/>
    <x v="163"/>
    <n v="100"/>
    <x v="0"/>
    <s v="documentary"/>
    <x v="899"/>
  </r>
  <r>
    <n v="900"/>
    <s v="A QUEER COUNTRY"/>
    <s v="Please help us finish this documentary about how Tel Aviv in Israel became a gay friendly liberal hub in a religious state"/>
    <n v="-385735.83680554898"/>
    <n v="14789.7462812249"/>
    <x v="0"/>
    <x v="1"/>
    <s v="GBP"/>
    <n v="1391634060.6189499"/>
    <n v="1388266362.86443"/>
    <b v="0"/>
    <n v="148.23773386036299"/>
    <b v="1"/>
    <s v="film &amp; video/documentary"/>
    <x v="163"/>
    <n v="100"/>
    <x v="0"/>
    <s v="documentary"/>
    <x v="900"/>
  </r>
  <r>
    <n v="901"/>
    <s v="A BUSHMAN ODYSSEY"/>
    <s v="One Bushman familyâ€™s struggle to survive genocide, dispossession and post-apartheid freedom in South Africa."/>
    <n v="-386753.813054803"/>
    <n v="14796.005446925799"/>
    <x v="0"/>
    <x v="0"/>
    <s v="USD"/>
    <n v="1391616166.6059501"/>
    <n v="1388247964.3760099"/>
    <b v="0"/>
    <n v="148.29704846553801"/>
    <b v="1"/>
    <s v="film &amp; video/documentary"/>
    <x v="163"/>
    <n v="100"/>
    <x v="0"/>
    <s v="documentary"/>
    <x v="901"/>
  </r>
  <r>
    <n v="902"/>
    <s v="Game Changer: Lithuania's Nonviolent Revolution"/>
    <s v="This film relates how one country's burning desire for independence unified a diverse nation into a successful nonviolent revolution."/>
    <n v="-387771.78930405597"/>
    <n v="14802.264612626799"/>
    <x v="0"/>
    <x v="0"/>
    <s v="USD"/>
    <n v="1391598272.5929599"/>
    <n v="1388229565.8875799"/>
    <b v="0"/>
    <n v="148.35636307071201"/>
    <b v="1"/>
    <s v="film &amp; video/documentary"/>
    <x v="163"/>
    <n v="100"/>
    <x v="0"/>
    <s v="documentary"/>
    <x v="902"/>
  </r>
  <r>
    <n v="903"/>
    <s v="Swimming with Byron: A Documentary Film"/>
    <s v="Were the Romantics the first backpackers? This film follows them and explores the huge part geography played in their lives and works."/>
    <n v="-388789.76555330999"/>
    <n v="14808.523778327701"/>
    <x v="0"/>
    <x v="0"/>
    <s v="USD"/>
    <n v="1391580378.5799601"/>
    <n v="1388211167.3991599"/>
    <b v="0"/>
    <n v="148.415677675886"/>
    <b v="1"/>
    <s v="film &amp; video/documentary"/>
    <x v="163"/>
    <n v="100"/>
    <x v="0"/>
    <s v="documentary"/>
    <x v="903"/>
  </r>
  <r>
    <n v="904"/>
    <s v="Alpine Zone"/>
    <s v="A documentary of one woman's attempt at solo hiking 2,000 miles, in an effort to understand herself and societal expectations."/>
    <n v="-389807.74180256401"/>
    <n v="14814.782944028701"/>
    <x v="0"/>
    <x v="0"/>
    <s v="USD"/>
    <n v="1391562484.5669601"/>
    <n v="1388192768.9107299"/>
    <b v="0"/>
    <n v="148.47499228106"/>
    <b v="1"/>
    <s v="film &amp; video/documentary"/>
    <x v="163"/>
    <n v="100"/>
    <x v="0"/>
    <s v="documentary"/>
    <x v="904"/>
  </r>
  <r>
    <n v="905"/>
    <s v="Hola Mohalla: Festival of Soldier Saints"/>
    <s v="An exploration of what Sikhism is, through the journey of eight pilgrims at Hola Mohalla, a religious festival in Anandpur Sahib, India"/>
    <n v="-390825.71805181698"/>
    <n v="14821.0421097296"/>
    <x v="0"/>
    <x v="0"/>
    <s v="USD"/>
    <n v="1391544590.5539601"/>
    <n v="1388174370.4223101"/>
    <b v="0"/>
    <n v="148.53430688623499"/>
    <b v="1"/>
    <s v="film &amp; video/documentary"/>
    <x v="163"/>
    <n v="100"/>
    <x v="0"/>
    <s v="documentary"/>
    <x v="905"/>
  </r>
  <r>
    <n v="906"/>
    <s v="Unbranded"/>
    <s v="3,000 Miles. 18 Wild Horses. 6 Months. 5 States. 4 men. A documentary about Conservation, Exploration, and Wild Mustangs."/>
    <n v="-391843.69430107099"/>
    <n v="14827.3012754306"/>
    <x v="0"/>
    <x v="0"/>
    <s v="USD"/>
    <n v="1391526696.5409601"/>
    <n v="1388155971.9338801"/>
    <b v="0"/>
    <n v="148.59362149140901"/>
    <b v="1"/>
    <s v="film &amp; video/documentary"/>
    <x v="163"/>
    <n v="100"/>
    <x v="0"/>
    <s v="documentary"/>
    <x v="906"/>
  </r>
  <r>
    <n v="907"/>
    <s v="Wild Equus"/>
    <s v="A short documentary exploring the uses of 'Natural Horsemanship' across Europe"/>
    <n v="-392861.67055032402"/>
    <n v="14833.5604411315"/>
    <x v="0"/>
    <x v="1"/>
    <s v="GBP"/>
    <n v="1391508802.5279701"/>
    <n v="1388137573.4454601"/>
    <b v="0"/>
    <n v="148.65293609658301"/>
    <b v="1"/>
    <s v="film &amp; video/documentary"/>
    <x v="163"/>
    <n v="100"/>
    <x v="0"/>
    <s v="documentary"/>
    <x v="907"/>
  </r>
  <r>
    <n v="908"/>
    <s v="The Boing Heard 'Round the World"/>
    <s v="A feature documentary about UPA Pictures, the little studio that changed the course of animation around the world"/>
    <n v="-393879.64679957798"/>
    <n v="14839.8196068325"/>
    <x v="0"/>
    <x v="0"/>
    <s v="USD"/>
    <n v="1391490908.5149701"/>
    <n v="1388119174.9570301"/>
    <b v="0"/>
    <n v="148.712250701757"/>
    <b v="1"/>
    <s v="film &amp; video/documentary"/>
    <x v="163"/>
    <n v="100"/>
    <x v="0"/>
    <s v="documentary"/>
    <x v="908"/>
  </r>
  <r>
    <n v="909"/>
    <s v="Bird Language with Jon Young; an instructional video"/>
    <s v="Bird Language with Jon Young is a 2 disk DVD set teaching you all you need to know to start learning bird language and start a group."/>
    <n v="-394897.62304883101"/>
    <n v="14846.078772533399"/>
    <x v="0"/>
    <x v="0"/>
    <s v="USD"/>
    <n v="1391473014.5019701"/>
    <n v="1388100776.46861"/>
    <b v="0"/>
    <n v="148.77156530693199"/>
    <b v="1"/>
    <s v="film &amp; video/documentary"/>
    <x v="163"/>
    <n v="100"/>
    <x v="0"/>
    <s v="documentary"/>
    <x v="909"/>
  </r>
  <r>
    <n v="910"/>
    <s v="Project Reconnect: WHERE WE ARE NOW"/>
    <s v="As the videocam &quot;Enrique de Malaca&quot; circumnavigates the globe, it captures stories of friends who have set foot on other lands."/>
    <n v="-395915.59929808503"/>
    <n v="14852.337938234399"/>
    <x v="0"/>
    <x v="0"/>
    <s v="USD"/>
    <n v="1391455120.48897"/>
    <n v="1388082377.98018"/>
    <b v="0"/>
    <n v="148.83087991210601"/>
    <b v="1"/>
    <s v="film &amp; video/documentary"/>
    <x v="163"/>
    <n v="100"/>
    <x v="0"/>
    <s v="documentary"/>
    <x v="910"/>
  </r>
  <r>
    <n v="911"/>
    <s v="Quintessential: The Journey"/>
    <s v="A film about the cosmetics industry. Everything you need to know about the ingredients being used and what alternatives are out there."/>
    <n v="-396933.57554733899"/>
    <n v="14858.597103935301"/>
    <x v="0"/>
    <x v="1"/>
    <s v="GBP"/>
    <n v="1391437226.47597"/>
    <n v="1388063979.49176"/>
    <b v="0"/>
    <n v="148.89019451728001"/>
    <b v="1"/>
    <s v="film &amp; video/documentary"/>
    <x v="163"/>
    <n v="100"/>
    <x v="0"/>
    <s v="documentary"/>
    <x v="911"/>
  </r>
  <r>
    <n v="912"/>
    <s v="PIN UP! THE MOVIE The documentary with vintage style"/>
    <s v="Dangerous. Sexy. All-American Girl. You know the look. Now meet the women who are making retro style modern."/>
    <n v="-397951.55179659202"/>
    <n v="14864.856269636301"/>
    <x v="0"/>
    <x v="0"/>
    <s v="USD"/>
    <n v="1391419332.46298"/>
    <n v="1388045581.00333"/>
    <b v="0"/>
    <n v="148.949509122455"/>
    <b v="1"/>
    <s v="film &amp; video/documentary"/>
    <x v="109"/>
    <n v="100"/>
    <x v="0"/>
    <s v="documentary"/>
    <x v="912"/>
  </r>
  <r>
    <n v="913"/>
    <s v="Where is Home?"/>
    <s v="Ugandan Filmmaker and Activist Kamoga Hassan's new documentary follows Ugandan LGBT asylum seekers asking the question &quot;Where is home?&quot;"/>
    <n v="-398969.52804584597"/>
    <n v="14871.1154353372"/>
    <x v="0"/>
    <x v="5"/>
    <s v="CAD"/>
    <n v="1391401438.44998"/>
    <n v="1388027182.51491"/>
    <b v="0"/>
    <n v="149.00882372762899"/>
    <b v="1"/>
    <s v="film &amp; video/documentary"/>
    <x v="109"/>
    <n v="100"/>
    <x v="0"/>
    <s v="documentary"/>
    <x v="913"/>
  </r>
  <r>
    <n v="914"/>
    <s v="The Unknowns"/>
    <s v="The U.S. Army has granted us permission to film a documentary at America's most sacred shrine: The Tomb of the Unknown Soldier."/>
    <n v="-399987.504295099"/>
    <n v="14877.3746010382"/>
    <x v="0"/>
    <x v="0"/>
    <s v="USD"/>
    <n v="1391383544.43698"/>
    <n v="1388008784.02648"/>
    <b v="0"/>
    <n v="149.06813833280299"/>
    <b v="1"/>
    <s v="film &amp; video/documentary"/>
    <x v="109"/>
    <n v="100"/>
    <x v="0"/>
    <s v="documentary"/>
    <x v="914"/>
  </r>
  <r>
    <n v="915"/>
    <s v="Steamboat Springs Van Clan"/>
    <s v="The Steamboat Van Clan is a group of three young ski competitors following their dreams and documenting their adventures along the way."/>
    <n v="-401005.48054435302"/>
    <n v="14883.6337667391"/>
    <x v="0"/>
    <x v="0"/>
    <s v="USD"/>
    <n v="1391365650.42398"/>
    <n v="1387990385.5380599"/>
    <b v="0"/>
    <n v="149.12745293797701"/>
    <b v="1"/>
    <s v="film &amp; video/documentary"/>
    <x v="109"/>
    <n v="100"/>
    <x v="0"/>
    <s v="documentary"/>
    <x v="915"/>
  </r>
  <r>
    <n v="916"/>
    <s v="Clearwater"/>
    <s v="Set in the ancient waters of the Puget Sound, Clearwater is a universal story about the need to adapt to change."/>
    <n v="-402023.45679360599"/>
    <n v="14889.8929324401"/>
    <x v="0"/>
    <x v="0"/>
    <s v="USD"/>
    <n v="1391347756.41098"/>
    <n v="1387971987.0496299"/>
    <b v="0"/>
    <n v="149.186767543152"/>
    <b v="1"/>
    <s v="film &amp; video/documentary"/>
    <x v="109"/>
    <n v="100"/>
    <x v="0"/>
    <s v="documentary"/>
    <x v="916"/>
  </r>
  <r>
    <n v="917"/>
    <s v="99% Declaration Mini-Doc"/>
    <s v="I went to Philadelphia to find out if The 99% Declaration could take the ideas of OccupyWallSt. and make change from within the system."/>
    <n v="-403041.43304286001"/>
    <n v="14896.152098140999"/>
    <x v="0"/>
    <x v="0"/>
    <s v="USD"/>
    <n v="1391329862.39798"/>
    <n v="1387953588.5612099"/>
    <b v="0"/>
    <n v="149.246082148326"/>
    <b v="1"/>
    <s v="film &amp; video/documentary"/>
    <x v="109"/>
    <n v="100"/>
    <x v="0"/>
    <s v="documentary"/>
    <x v="917"/>
  </r>
  <r>
    <n v="918"/>
    <s v="Tornado Pursuit: 2014 Storm Chasing Web Series"/>
    <s v="An independent documentary web series about storm chasing in tornado alley that features the chase team TornadoRaiders.com"/>
    <n v="-404059.40929211298"/>
    <n v="14902.411263841999"/>
    <x v="0"/>
    <x v="0"/>
    <s v="USD"/>
    <n v="1391311968.38499"/>
    <n v="1387935190.0727899"/>
    <b v="0"/>
    <n v="149.30539675349999"/>
    <b v="1"/>
    <s v="film &amp; video/documentary"/>
    <x v="109"/>
    <n v="100"/>
    <x v="0"/>
    <s v="documentary"/>
    <x v="918"/>
  </r>
  <r>
    <n v="919"/>
    <s v="Nurse Mare Foals: Born to Die"/>
    <s v="This documentary is about Last Chance Corral in Athens, Ohio and their heroic work saving nurse mare foals from imminent death."/>
    <n v="-405077.385541367"/>
    <n v="14908.670429542901"/>
    <x v="0"/>
    <x v="0"/>
    <s v="USD"/>
    <n v="1391294074.37199"/>
    <n v="1387916791.5843599"/>
    <b v="0"/>
    <n v="149.36471135867501"/>
    <b v="1"/>
    <s v="film &amp; video/documentary"/>
    <x v="109"/>
    <n v="100"/>
    <x v="0"/>
    <s v="documentary"/>
    <x v="919"/>
  </r>
  <r>
    <n v="920"/>
    <s v="Luke and Jedi"/>
    <s v="A documentary following the incredible story of a brave little boy and his service dog, fighting Type 1 Diabetes one day at a time."/>
    <n v="-406095.36179062101"/>
    <n v="14914.929595243901"/>
    <x v="0"/>
    <x v="0"/>
    <s v="USD"/>
    <n v="1391276180.35899"/>
    <n v="1387898393.0959401"/>
    <b v="0"/>
    <n v="149.424025963849"/>
    <b v="1"/>
    <s v="film &amp; video/documentary"/>
    <x v="109"/>
    <n v="100"/>
    <x v="0"/>
    <s v="documentary"/>
    <x v="920"/>
  </r>
  <r>
    <n v="921"/>
    <s v="Submarine: Diving Away From Adulthood"/>
    <s v="Eight friends reunite to achieve their childhood dream of designing, constructing, and launching a homemade submarine."/>
    <n v="-407113.33803987398"/>
    <n v="14921.1887609448"/>
    <x v="0"/>
    <x v="0"/>
    <s v="USD"/>
    <n v="1391258286.3459899"/>
    <n v="1387879994.6075101"/>
    <b v="0"/>
    <n v="149.483340569023"/>
    <b v="1"/>
    <s v="film &amp; video/documentary"/>
    <x v="109"/>
    <n v="100"/>
    <x v="0"/>
    <s v="documentary"/>
    <x v="921"/>
  </r>
  <r>
    <n v="922"/>
    <s v="On the Back of a Tiger"/>
    <s v="The workings of life revised: Pioneering scientists &amp; health-seekers challenge our understanding of disease, aging and consciousness."/>
    <n v="-408131.314289128"/>
    <n v="14927.4479266458"/>
    <x v="0"/>
    <x v="0"/>
    <s v="USD"/>
    <n v="1391240392.3329899"/>
    <n v="1387861596.1190901"/>
    <b v="0"/>
    <n v="149.54265517419699"/>
    <b v="1"/>
    <s v="film &amp; video/documentary"/>
    <x v="109"/>
    <n v="100"/>
    <x v="0"/>
    <s v="documentary"/>
    <x v="922"/>
  </r>
  <r>
    <n v="923"/>
    <s v="Another Man's Treasure documentary"/>
    <s v="A documentary film featuring the World's Largest Rummage Sale and rumination on the Power and Pleasures of Possessions."/>
    <n v="-409149.29053838103"/>
    <n v="14933.7070923467"/>
    <x v="0"/>
    <x v="0"/>
    <s v="USD"/>
    <n v="1391222498.3199999"/>
    <n v="1387843197.6306601"/>
    <b v="0"/>
    <n v="149.60196977937201"/>
    <b v="1"/>
    <s v="film &amp; video/documentary"/>
    <x v="109"/>
    <n v="100"/>
    <x v="0"/>
    <s v="documentary"/>
    <x v="923"/>
  </r>
  <r>
    <n v="924"/>
    <s v="The Food Cure"/>
    <s v="What difference can food really make? A documentary film about six people who make the radical choice to face cancer with their plates."/>
    <n v="-410167.26678763499"/>
    <n v="14939.9662580477"/>
    <x v="0"/>
    <x v="0"/>
    <s v="USD"/>
    <n v="1391204604.3069999"/>
    <n v="1387824799.14224"/>
    <b v="0"/>
    <n v="149.66128438454601"/>
    <b v="1"/>
    <s v="film &amp; video/documentary"/>
    <x v="109"/>
    <n v="100"/>
    <x v="0"/>
    <s v="documentary"/>
    <x v="924"/>
  </r>
  <r>
    <n v="925"/>
    <s v="Built by UCF: St. Vincent and the Grenadines Chapter"/>
    <s v="Join UCF as they dive into the creative and community outreach for the families in St. Vincent and the Grenadines."/>
    <n v="-411185.24303688901"/>
    <n v="14946.225423748599"/>
    <x v="0"/>
    <x v="0"/>
    <s v="USD"/>
    <n v="1391186710.2939999"/>
    <n v="1387806400.65381"/>
    <b v="0"/>
    <n v="149.72059898972"/>
    <b v="1"/>
    <s v="film &amp; video/documentary"/>
    <x v="109"/>
    <n v="100"/>
    <x v="0"/>
    <s v="documentary"/>
    <x v="925"/>
  </r>
  <r>
    <n v="926"/>
    <s v="Science, Sex and the Ladies"/>
    <s v="Too many women feel confused about their orgasm and shame about their desire. This movie aims to change that."/>
    <n v="-412203.21928614198"/>
    <n v="14952.484589449599"/>
    <x v="0"/>
    <x v="0"/>
    <s v="USD"/>
    <n v="1391168816.2809999"/>
    <n v="1387788002.16539"/>
    <b v="0"/>
    <n v="149.779913594894"/>
    <b v="1"/>
    <s v="film &amp; video/documentary"/>
    <x v="109"/>
    <n v="100"/>
    <x v="0"/>
    <s v="documentary"/>
    <x v="926"/>
  </r>
  <r>
    <n v="927"/>
    <s v="More than Gold: The Rhino Rescue Project"/>
    <s v="Rhinos are the most endangered large animal in the world today, and an epic, global battle is being waged to ensure their survival."/>
    <n v="-413221.19553539599"/>
    <n v="14958.743755150501"/>
    <x v="0"/>
    <x v="0"/>
    <s v="USD"/>
    <n v="1391150922.2679999"/>
    <n v="1387769603.67696"/>
    <b v="0"/>
    <n v="149.83922820006899"/>
    <b v="1"/>
    <s v="film &amp; video/documentary"/>
    <x v="109"/>
    <n v="100"/>
    <x v="0"/>
    <s v="documentary"/>
    <x v="927"/>
  </r>
  <r>
    <n v="928"/>
    <s v="THE PENGUIN COUNTERS Documentary Film"/>
    <s v="This is a story thatâ€™s never been told, about tackling climate change one penguin at a timeâ€¦"/>
    <n v="-414239.17178464902"/>
    <n v="14965.002920851501"/>
    <x v="0"/>
    <x v="0"/>
    <s v="USD"/>
    <n v="1391133028.2550099"/>
    <n v="1387751205.18854"/>
    <b v="0"/>
    <n v="149.89854280524301"/>
    <b v="1"/>
    <s v="film &amp; video/documentary"/>
    <x v="109"/>
    <n v="100"/>
    <x v="0"/>
    <s v="documentary"/>
    <x v="928"/>
  </r>
  <r>
    <n v="929"/>
    <s v="Light in Taranto (Luce di Taranto) feature-length film"/>
    <s v="A sweeping portrait of daily life in Taranto in an effort to raise awareness and preserve its cultural and architectural heritage."/>
    <n v="-415257.14803390298"/>
    <n v="14971.2620865524"/>
    <x v="0"/>
    <x v="3"/>
    <s v="EUR"/>
    <n v="1391115134.2420101"/>
    <n v="1387732806.70011"/>
    <b v="0"/>
    <n v="149.95785741041701"/>
    <b v="1"/>
    <s v="film &amp; video/documentary"/>
    <x v="109"/>
    <n v="100"/>
    <x v="0"/>
    <s v="documentary"/>
    <x v="929"/>
  </r>
  <r>
    <n v="930"/>
    <s v="The Peace Agency Documentary Kickstarter Campaign!"/>
    <s v="When the war ends, a woman's fight begins. Bringing to life the most untapped resources in peace making between faiths."/>
    <n v="-416275.12428315601"/>
    <n v="14977.5212522534"/>
    <x v="0"/>
    <x v="0"/>
    <s v="USD"/>
    <n v="1391097240.2290101"/>
    <n v="1387714408.2116899"/>
    <b v="0"/>
    <n v="150.017172015592"/>
    <b v="1"/>
    <s v="film &amp; video/documentary"/>
    <x v="109"/>
    <n v="100"/>
    <x v="0"/>
    <s v="documentary"/>
    <x v="930"/>
  </r>
  <r>
    <n v="931"/>
    <s v="No Act of Ours Film"/>
    <s v="Loyalty and morality are questioned as we follow the struggles of Penn State students in wake of the child sexual abuse scandal."/>
    <n v="-417293.10053241003"/>
    <n v="14983.7804179543"/>
    <x v="0"/>
    <x v="0"/>
    <s v="USD"/>
    <n v="1391079346.2160101"/>
    <n v="1387696009.7232599"/>
    <b v="0"/>
    <n v="150.07648662076599"/>
    <b v="1"/>
    <s v="film &amp; video/documentary"/>
    <x v="109"/>
    <n v="100"/>
    <x v="0"/>
    <s v="documentary"/>
    <x v="931"/>
  </r>
  <r>
    <n v="932"/>
    <s v="Nam Holtz's maiden voyage back to S. Korea: a documentary film exploring adoption"/>
    <s v="A documentary film about Nam's first visit back to Korea since her adoption at 6 months in 1976, about the kids in the orphanages now and about Korea."/>
    <n v="-418311.07678166399"/>
    <n v="14990.0395836553"/>
    <x v="0"/>
    <x v="0"/>
    <s v="USD"/>
    <n v="1391061452.2030101"/>
    <n v="1387677611.2348399"/>
    <b v="0"/>
    <n v="150.13580122594001"/>
    <b v="1"/>
    <s v="film &amp; video/documentary"/>
    <x v="109"/>
    <n v="100"/>
    <x v="0"/>
    <s v="documentary"/>
    <x v="932"/>
  </r>
  <r>
    <n v="933"/>
    <s v="Picking Up the Pieces: Child Holocaust Survivors Rebuild"/>
    <s v="My film tells the stories of Jewish Child Holocaust Survivors and how they rebuilt their lives. STRETCH GOALS ADDED!"/>
    <n v="-419329.05303091701"/>
    <n v="14996.2987493562"/>
    <x v="0"/>
    <x v="0"/>
    <s v="USD"/>
    <n v="1391043558.1900201"/>
    <n v="1387659212.7464099"/>
    <b v="0"/>
    <n v="150.19511583111401"/>
    <b v="1"/>
    <s v="film &amp; video/documentary"/>
    <x v="109"/>
    <n v="100"/>
    <x v="0"/>
    <s v="documentary"/>
    <x v="933"/>
  </r>
  <r>
    <n v="934"/>
    <s v="Green School Stories: a film to inspire change in education"/>
    <s v="What do we want for our kids? An independent film bringing ideas out of the jungle about a radically different approach to learning."/>
    <n v="-420347.02928017097"/>
    <n v="15002.557915057199"/>
    <x v="0"/>
    <x v="1"/>
    <s v="GBP"/>
    <n v="1391025664.1770201"/>
    <n v="1387640814.2579899"/>
    <b v="0"/>
    <n v="150.254430436289"/>
    <b v="1"/>
    <s v="film &amp; video/documentary"/>
    <x v="109"/>
    <n v="100"/>
    <x v="0"/>
    <s v="documentary"/>
    <x v="934"/>
  </r>
  <r>
    <n v="935"/>
    <s v="From Two Sticks - the fight against hunger and malnutrition"/>
    <s v="A documentary film on a sustainable, grassroots effort to fight malnutrition in Indonesia.  And it's organic!"/>
    <n v="-421365.005529424"/>
    <n v="15008.817080758099"/>
    <x v="0"/>
    <x v="0"/>
    <s v="USD"/>
    <n v="1391007770.1640201"/>
    <n v="1387622415.7695601"/>
    <b v="0"/>
    <n v="150.31374504146299"/>
    <b v="1"/>
    <s v="film &amp; video/documentary"/>
    <x v="109"/>
    <n v="100"/>
    <x v="0"/>
    <s v="documentary"/>
    <x v="935"/>
  </r>
  <r>
    <n v="936"/>
    <s v="Present and Unaccounted For: Black Women in Medicine"/>
    <s v="Join us as we explore their humanity, intellect and legacy, demonstrating to young women around the world that all things are possible."/>
    <n v="-422382.98177867802"/>
    <n v="15015.076246459101"/>
    <x v="0"/>
    <x v="0"/>
    <s v="USD"/>
    <n v="1390989876.1510201"/>
    <n v="1387604017.2811401"/>
    <b v="0"/>
    <n v="150.37305964663699"/>
    <b v="1"/>
    <s v="film &amp; video/documentary"/>
    <x v="109"/>
    <n v="100"/>
    <x v="0"/>
    <s v="documentary"/>
    <x v="936"/>
  </r>
  <r>
    <n v="937"/>
    <s v="DVD Jesus Alive Again: From the Last Supper to the Ascension"/>
    <s v="Help create a new holiday classic -  _x000a_a film that takes us back in time to experience what the apostles witnessed, Jesus Alive Again."/>
    <n v="-423400.95802793099"/>
    <n v="15021.33541216"/>
    <x v="0"/>
    <x v="0"/>
    <s v="USD"/>
    <n v="1390971982.13802"/>
    <n v="1387585618.7927101"/>
    <b v="0"/>
    <n v="150.43237425181101"/>
    <b v="1"/>
    <s v="film &amp; video/documentary"/>
    <x v="109"/>
    <n v="100"/>
    <x v="0"/>
    <s v="documentary"/>
    <x v="937"/>
  </r>
  <r>
    <n v="938"/>
    <s v="MONDO BANANA"/>
    <s v="A documentary adventure about bananas - and people. Your round-trip ticket into the heart of banana-cultures!!"/>
    <n v="-424418.93427718501"/>
    <n v="15027.594577861"/>
    <x v="0"/>
    <x v="0"/>
    <s v="USD"/>
    <n v="1390954088.12503"/>
    <n v="1387567220.3042901"/>
    <b v="0"/>
    <n v="150.491688856986"/>
    <b v="1"/>
    <s v="film &amp; video/documentary"/>
    <x v="109"/>
    <n v="100"/>
    <x v="0"/>
    <s v="documentary"/>
    <x v="938"/>
  </r>
  <r>
    <n v="939"/>
    <s v="The Last One: Unfolding the AIDS MEMORIAL QUILT"/>
    <s v="A feature length documentary, exploring the many lives memorialized by the iconic AIDS Memorial Quilt."/>
    <n v="-425436.91052643902"/>
    <n v="15033.8537435619"/>
    <x v="0"/>
    <x v="0"/>
    <s v="USD"/>
    <n v="1390936194.11203"/>
    <n v="1387548821.81586"/>
    <b v="0"/>
    <n v="150.55100346216"/>
    <b v="1"/>
    <s v="film &amp; video/documentary"/>
    <x v="109"/>
    <n v="100"/>
    <x v="0"/>
    <s v="documentary"/>
    <x v="939"/>
  </r>
  <r>
    <n v="940"/>
    <s v="The Healing Effect Movie"/>
    <s v="Come, join our movie movement.  A new documentary about the healing power of food."/>
    <n v="-426454.88677569199"/>
    <n v="15040.1129092629"/>
    <x v="0"/>
    <x v="0"/>
    <s v="USD"/>
    <n v="1390918300.09903"/>
    <n v="1387530423.32744"/>
    <b v="0"/>
    <n v="150.61031806733399"/>
    <b v="1"/>
    <s v="film &amp; video/documentary"/>
    <x v="109"/>
    <n v="100"/>
    <x v="0"/>
    <s v="documentary"/>
    <x v="940"/>
  </r>
  <r>
    <n v="941"/>
    <s v="The Desert River Bends"/>
    <s v="The Desert River Bends is a short documentary following the alternative lifestyles of three middle-age river guides in Moab UT."/>
    <n v="-427472.86302494601"/>
    <n v="15046.3720749638"/>
    <x v="0"/>
    <x v="0"/>
    <s v="USD"/>
    <n v="1390900406.08603"/>
    <n v="1387512024.83901"/>
    <b v="0"/>
    <n v="150.66963267250901"/>
    <b v="1"/>
    <s v="film &amp; video/documentary"/>
    <x v="109"/>
    <n v="100"/>
    <x v="0"/>
    <s v="documentary"/>
    <x v="941"/>
  </r>
  <r>
    <n v="942"/>
    <s v="Haymarket Documentary"/>
    <s v="The story of the 1886 Haymarket Riot explored through the history of the Haymarket Police Memorial Statue."/>
    <n v="-428490.83927419898"/>
    <n v="15052.631240664799"/>
    <x v="0"/>
    <x v="0"/>
    <s v="USD"/>
    <n v="1390882512.07303"/>
    <n v="1387493626.35059"/>
    <b v="0"/>
    <n v="150.72894727768301"/>
    <b v="1"/>
    <s v="film &amp; video/documentary"/>
    <x v="109"/>
    <n v="100"/>
    <x v="0"/>
    <s v="documentary"/>
    <x v="942"/>
  </r>
  <r>
    <n v="943"/>
    <s v="Reverence: A Documentary Short on Branded Yarmulkes"/>
    <s v="A documentary exploring the phenomenon of custom and branded yarmulkes in Jewish-American communities."/>
    <n v="-429508.815523453"/>
    <n v="15058.890406365699"/>
    <x v="0"/>
    <x v="0"/>
    <s v="USD"/>
    <n v="1390864618.06004"/>
    <n v="1387475227.86216"/>
    <b v="0"/>
    <n v="150.788261882857"/>
    <b v="1"/>
    <s v="film &amp; video/documentary"/>
    <x v="109"/>
    <n v="100"/>
    <x v="0"/>
    <s v="documentary"/>
    <x v="943"/>
  </r>
  <r>
    <n v="944"/>
    <s v="The Lost Generation"/>
    <s v="I am working on a project that explores the relationship between education to work for youth within the European Union."/>
    <n v="-430526.79177270603"/>
    <n v="15065.149572066701"/>
    <x v="0"/>
    <x v="1"/>
    <s v="GBP"/>
    <n v="1390846724.04704"/>
    <n v="1387456829.37374"/>
    <b v="0"/>
    <n v="150.847576488031"/>
    <b v="1"/>
    <s v="film &amp; video/documentary"/>
    <x v="109"/>
    <n v="100"/>
    <x v="0"/>
    <s v="documentary"/>
    <x v="944"/>
  </r>
  <r>
    <n v="945"/>
    <s v="January's Story - A One Of A Kind Transgender Woman"/>
    <s v="January was a mentor, advocate, and friend.  Her life tragically came to an end in September 2012.  This film is her story."/>
    <n v="-431544.76802195999"/>
    <n v="15071.408737767701"/>
    <x v="0"/>
    <x v="5"/>
    <s v="CAD"/>
    <n v="1390828830.03404"/>
    <n v="1387438430.8853099"/>
    <b v="0"/>
    <n v="150.90689109320601"/>
    <b v="1"/>
    <s v="film &amp; video/documentary"/>
    <x v="109"/>
    <n v="100"/>
    <x v="0"/>
    <s v="documentary"/>
    <x v="945"/>
  </r>
  <r>
    <n v="946"/>
    <s v="GO FAR: The Christopher Rush Story (4)"/>
    <s v="An inspirational feature-length documentary that will help those with disabilities achieve their goals despite the obstacles."/>
    <n v="-432562.744271214"/>
    <n v="15077.6679034686"/>
    <x v="0"/>
    <x v="0"/>
    <s v="USD"/>
    <n v="1390810936.02104"/>
    <n v="1387420032.3968899"/>
    <b v="0"/>
    <n v="150.96620569838001"/>
    <b v="1"/>
    <s v="film &amp; video/documentary"/>
    <x v="109"/>
    <n v="100"/>
    <x v="0"/>
    <s v="documentary"/>
    <x v="946"/>
  </r>
  <r>
    <n v="947"/>
    <s v="Southern Oregon VS. LNG"/>
    <s v="A short film about property rights, salmon, and ratepayers in the controversy over exporting natural gas through southern Oregon"/>
    <n v="-433580.72052046697"/>
    <n v="15083.9270691696"/>
    <x v="0"/>
    <x v="0"/>
    <s v="USD"/>
    <n v="1390793042.00804"/>
    <n v="1387401633.9084599"/>
    <b v="0"/>
    <n v="151.025520303554"/>
    <b v="1"/>
    <s v="film &amp; video/documentary"/>
    <x v="109"/>
    <n v="100"/>
    <x v="0"/>
    <s v="documentary"/>
    <x v="947"/>
  </r>
  <r>
    <n v="948"/>
    <s v="Through the Fire: Rebuilding Somalia"/>
    <s v="A journey to discover how Somalis are rebuilding their shattered nation, with a focus on the role that women are playing."/>
    <n v="-434598.69676972099"/>
    <n v="15090.1862348705"/>
    <x v="0"/>
    <x v="0"/>
    <s v="USD"/>
    <n v="1390775147.9950399"/>
    <n v="1387383235.4200399"/>
    <b v="0"/>
    <n v="151.08483490872899"/>
    <b v="1"/>
    <s v="film &amp; video/documentary"/>
    <x v="109"/>
    <n v="100"/>
    <x v="0"/>
    <s v="documentary"/>
    <x v="948"/>
  </r>
  <r>
    <n v="949"/>
    <s v="thisisstuttering: A Documentary"/>
    <s v="thisisstuttering is a found-footage doc that has already changed lives. It is completely done; we need your help to get it out there."/>
    <n v="-435616.67301897402"/>
    <n v="15096.4454005715"/>
    <x v="0"/>
    <x v="0"/>
    <s v="USD"/>
    <n v="1390757253.9820499"/>
    <n v="1387364836.9316101"/>
    <b v="0"/>
    <n v="151.14414951390299"/>
    <b v="1"/>
    <s v="film &amp; video/documentary"/>
    <x v="109"/>
    <n v="100"/>
    <x v="0"/>
    <s v="documentary"/>
    <x v="949"/>
  </r>
  <r>
    <n v="950"/>
    <s v="Ben &amp; Bill Down Under: 2 Canadians Tour America"/>
    <s v="Two Canadians document their comic misadventures South of the border seeking the American Dream, trivial pursuits and giant breakfasts!"/>
    <n v="-436634.64926822798"/>
    <n v="15102.704566272399"/>
    <x v="0"/>
    <x v="5"/>
    <s v="CAD"/>
    <n v="1390739359.9690499"/>
    <n v="1387346438.4431901"/>
    <b v="0"/>
    <n v="151.20346411907701"/>
    <b v="1"/>
    <s v="film &amp; video/documentary"/>
    <x v="109"/>
    <n v="100"/>
    <x v="0"/>
    <s v="documentary"/>
    <x v="950"/>
  </r>
  <r>
    <n v="951"/>
    <s v="Fire in the Heart of the City"/>
    <s v="35,000 pounds of food to a city. Highlighting the &quot;Convoy New Britain&quot; event from birth to beyond."/>
    <n v="-437652.62551748101"/>
    <n v="15108.963731973399"/>
    <x v="0"/>
    <x v="0"/>
    <s v="USD"/>
    <n v="1390721465.9560499"/>
    <n v="1387328039.9547601"/>
    <b v="0"/>
    <n v="151.26277872425101"/>
    <b v="1"/>
    <s v="film &amp; video/documentary"/>
    <x v="109"/>
    <n v="100"/>
    <x v="0"/>
    <s v="documentary"/>
    <x v="951"/>
  </r>
  <r>
    <n v="952"/>
    <s v="Cycle of Life"/>
    <s v="An unexpected kidney donor acts on faith in order to rescue a fellow cyclist from his failing body. The true story of Pete and Kelly."/>
    <n v="-438670.60176673502"/>
    <n v="15115.222897674301"/>
    <x v="0"/>
    <x v="0"/>
    <s v="USD"/>
    <n v="1390703571.9430499"/>
    <n v="1387309641.4663401"/>
    <b v="0"/>
    <n v="151.322093329426"/>
    <b v="1"/>
    <s v="film &amp; video/documentary"/>
    <x v="109"/>
    <n v="100"/>
    <x v="0"/>
    <s v="documentary"/>
    <x v="952"/>
  </r>
  <r>
    <n v="953"/>
    <s v="Swim for the Reef"/>
    <s v="A Texas grandfather's extraordinary quest to protect the coral reefs and his challenge to humanity to take care of the things we love."/>
    <n v="-439688.57801598898"/>
    <n v="15121.482063375301"/>
    <x v="0"/>
    <x v="0"/>
    <s v="USD"/>
    <n v="1390685677.9300499"/>
    <n v="1387291242.97791"/>
    <b v="0"/>
    <n v="151.38140793459999"/>
    <b v="1"/>
    <s v="film &amp; video/documentary"/>
    <x v="109"/>
    <n v="100"/>
    <x v="0"/>
    <s v="documentary"/>
    <x v="953"/>
  </r>
  <r>
    <n v="954"/>
    <s v="BEYOND LOCAL"/>
    <s v="Beyond Local is a personal journey through an art-centric and musically talented community that fosters creativity."/>
    <n v="-440706.55426524201"/>
    <n v="15127.7412290762"/>
    <x v="0"/>
    <x v="0"/>
    <s v="USD"/>
    <n v="1390667783.9170599"/>
    <n v="1387272844.48949"/>
    <b v="0"/>
    <n v="151.44072253977399"/>
    <b v="1"/>
    <s v="film &amp; video/documentary"/>
    <x v="109"/>
    <n v="100"/>
    <x v="0"/>
    <s v="documentary"/>
    <x v="954"/>
  </r>
  <r>
    <n v="955"/>
    <s v="PROJECT OLIVE OYL:  10 VOICE-OVER &quot;POPEYE&quot; Demo Series"/>
    <s v="I wish to professionally voice 10 old-school &quot;POPEYE&quot; tv clips, have my voice edited in as Olive Oyl, then post the demo series online."/>
    <n v="-441724.53051449597"/>
    <n v="15134.0003947772"/>
    <x v="2"/>
    <x v="0"/>
    <s v="USD"/>
    <n v="1390649889.9040599"/>
    <n v="1387254446.00106"/>
    <b v="0"/>
    <n v="151.50003714494801"/>
    <b v="0"/>
    <s v="film &amp; video/animation"/>
    <x v="109"/>
    <n v="100"/>
    <x v="0"/>
    <s v="animation"/>
    <x v="955"/>
  </r>
  <r>
    <n v="956"/>
    <s v="The monster Inside"/>
    <s v="An artistic project that will act as my final animation project and first feature film written, directed, animated, and produced by me"/>
    <n v="-442742.506763749"/>
    <n v="15140.2595604781"/>
    <x v="2"/>
    <x v="0"/>
    <s v="USD"/>
    <n v="1390631995.8910601"/>
    <n v="1387236047.51264"/>
    <b v="0"/>
    <n v="151.559351750123"/>
    <b v="0"/>
    <s v="film &amp; video/animation"/>
    <x v="109"/>
    <n v="100"/>
    <x v="0"/>
    <s v="animation"/>
    <x v="956"/>
  </r>
  <r>
    <n v="957"/>
    <s v="Catsville High the Movie (Anti-Bullying) Teaser Trailer"/>
    <s v="Screen writers look to create animated trailer about Anti-Bullying and seek to produce an on-going series that addresses teen issues."/>
    <n v="-443760.48301300302"/>
    <n v="15146.5187261791"/>
    <x v="2"/>
    <x v="0"/>
    <s v="USD"/>
    <n v="1390614101.8780601"/>
    <n v="1387217649.02421"/>
    <b v="0"/>
    <n v="151.61866635529699"/>
    <b v="0"/>
    <s v="film &amp; video/animation"/>
    <x v="109"/>
    <n v="100"/>
    <x v="0"/>
    <s v="animation"/>
    <x v="956"/>
  </r>
  <r>
    <n v="958"/>
    <s v="The Dark Brotherhood  (from the makers of COPS: Skyrim)"/>
    <s v="from the makers of COPS: Skyrim comes the Dark Brotherhood. a dramatic series created with Skyrim machinima."/>
    <n v="-444778.45926225599"/>
    <n v="15152.77789188"/>
    <x v="2"/>
    <x v="0"/>
    <s v="USD"/>
    <n v="1390596207.8650601"/>
    <n v="1387199250.53579"/>
    <b v="0"/>
    <n v="151.67798096047099"/>
    <b v="0"/>
    <s v="film &amp; video/animation"/>
    <x v="109"/>
    <n v="100"/>
    <x v="0"/>
    <s v="animation"/>
    <x v="956"/>
  </r>
  <r>
    <n v="959"/>
    <s v="Drowning -Short animated Film"/>
    <s v="A short film about a gay teenage boy who is bullied to the point where he is willing to commit suicide. Only he can save himself."/>
    <n v="-445796.43551151"/>
    <n v="15159.037057580999"/>
    <x v="2"/>
    <x v="0"/>
    <s v="USD"/>
    <n v="1390578313.8520701"/>
    <n v="1387180852.04737"/>
    <b v="0"/>
    <n v="151.73729556564601"/>
    <b v="0"/>
    <s v="film &amp; video/animation"/>
    <x v="109"/>
    <n v="100"/>
    <x v="0"/>
    <s v="animation"/>
    <x v="956"/>
  </r>
  <r>
    <n v="960"/>
    <s v="Patch Bo - Organic toons"/>
    <s v="Support new organic, gluten free cartoon! You'll enjoy this funny story about fruits &amp; vegies and will be able to see new episodes!"/>
    <n v="-446814.41176076402"/>
    <n v="15165.296223281901"/>
    <x v="2"/>
    <x v="0"/>
    <s v="USD"/>
    <n v="1390560419.8390701"/>
    <n v="1387162453.5589399"/>
    <b v="0"/>
    <n v="151.79661017082"/>
    <b v="0"/>
    <s v="film &amp; video/animation"/>
    <x v="109"/>
    <n v="100"/>
    <x v="0"/>
    <s v="animation"/>
    <x v="956"/>
  </r>
  <r>
    <n v="961"/>
    <s v="Dewey Does 110 Animation"/>
    <s v="The first ever, Dewey Does 110 animation, teaches kids good values, how to succeed in life and maintaining a 110% state-of-mind."/>
    <n v="-447832.38801001699"/>
    <n v="15171.555388982901"/>
    <x v="2"/>
    <x v="0"/>
    <s v="USD"/>
    <n v="1390542525.8260701"/>
    <n v="1387144055.0705199"/>
    <b v="0"/>
    <n v="151.855924775994"/>
    <b v="0"/>
    <s v="film &amp; video/animation"/>
    <x v="109"/>
    <n v="100"/>
    <x v="0"/>
    <s v="animation"/>
    <x v="956"/>
  </r>
  <r>
    <n v="962"/>
    <s v="Hard Times Charles Video Book"/>
    <s v="Iâ€™m raising funds to produce a professional Hard Times Charles animated video book, including hiring animators and voice-over talent."/>
    <n v="-448850.36425927101"/>
    <n v="15177.8145546838"/>
    <x v="2"/>
    <x v="0"/>
    <s v="USD"/>
    <n v="1390524631.8130701"/>
    <n v="1387125656.5820899"/>
    <b v="0"/>
    <n v="151.91523938116799"/>
    <b v="0"/>
    <s v="film &amp; video/animation"/>
    <x v="109"/>
    <n v="100"/>
    <x v="0"/>
    <s v="animation"/>
    <x v="956"/>
  </r>
  <r>
    <n v="963"/>
    <s v="Little Clay Bible - Zacchaeus"/>
    <s v="Fresh, fun, entertaining Bible stories on YouTube, stop-motion style."/>
    <n v="-449868.34050852398"/>
    <n v="15184.0737203848"/>
    <x v="2"/>
    <x v="0"/>
    <s v="USD"/>
    <n v="1390506737.80007"/>
    <n v="1387107258.0936699"/>
    <b v="0"/>
    <n v="151.97455398634301"/>
    <b v="0"/>
    <s v="film &amp; video/animation"/>
    <x v="109"/>
    <n v="100"/>
    <x v="0"/>
    <s v="animation"/>
    <x v="956"/>
  </r>
  <r>
    <n v="964"/>
    <s v="THE FUTURE"/>
    <s v="THE FUTURE is a short animated film created entirely by autistic and developmentally disabled artists from the L.A.N.D. program in Brooklyn, New York."/>
    <n v="-450886.316757778"/>
    <n v="15190.3328860857"/>
    <x v="2"/>
    <x v="0"/>
    <s v="USD"/>
    <n v="1390488843.78708"/>
    <n v="1387088859.6052401"/>
    <b v="0"/>
    <n v="152.03386859151701"/>
    <b v="0"/>
    <s v="film &amp; video/animation"/>
    <x v="109"/>
    <n v="100"/>
    <x v="0"/>
    <s v="animation"/>
    <x v="956"/>
  </r>
  <r>
    <n v="965"/>
    <s v="&quot;I'll Take You Back&quot; Animated Music Video"/>
    <s v="Freddy Flint is creating an animated music video to the new &quot;Buttonpusher&quot; single, &quot;I'll Take You Back&quot;"/>
    <n v="-451904.29300703201"/>
    <n v="15196.5920517867"/>
    <x v="2"/>
    <x v="0"/>
    <s v="USD"/>
    <n v="1390470949.77408"/>
    <n v="1387070461.1168201"/>
    <b v="0"/>
    <n v="152.093183196691"/>
    <b v="0"/>
    <s v="film &amp; video/animation"/>
    <x v="109"/>
    <n v="100"/>
    <x v="0"/>
    <s v="animation"/>
    <x v="956"/>
  </r>
  <r>
    <n v="966"/>
    <s v="Bump in the road short stop motion animation"/>
    <s v="A short stop motion animated film of a man on his way home when strange goings on start to happen on his journey."/>
    <n v="-452922.26925628498"/>
    <n v="15202.8512174876"/>
    <x v="2"/>
    <x v="1"/>
    <s v="GBP"/>
    <n v="1390453055.76108"/>
    <n v="1387052062.6283901"/>
    <b v="0"/>
    <n v="152.152497801865"/>
    <b v="0"/>
    <s v="film &amp; video/animation"/>
    <x v="109"/>
    <n v="100"/>
    <x v="0"/>
    <s v="animation"/>
    <x v="956"/>
  </r>
  <r>
    <n v="967"/>
    <s v="The Zombie Next Door"/>
    <s v="A teenage zombie named Jeff and his mad scientist mother adapt to life in the town of Serendipity, where the supernatural occurs daily."/>
    <n v="-453940.245505539"/>
    <n v="15209.110383188599"/>
    <x v="2"/>
    <x v="0"/>
    <s v="USD"/>
    <n v="1390435161.74808"/>
    <n v="1387033664.1399701"/>
    <b v="0"/>
    <n v="152.21181240703999"/>
    <b v="0"/>
    <s v="film &amp; video/animation"/>
    <x v="109"/>
    <n v="100"/>
    <x v="0"/>
    <s v="animation"/>
    <x v="956"/>
  </r>
  <r>
    <n v="968"/>
    <s v="Le Legend of le Dragon Slayers"/>
    <s v="A 3D Animation._x000a_3 Main characters: Josh, Jessie, and Rosa._x000a_Genre: Action/eerie/adventure/suspense_x000a_Setting: Desert ruins/Deep Dungeon"/>
    <n v="-454958.22175479197"/>
    <n v="15215.369548889499"/>
    <x v="2"/>
    <x v="0"/>
    <s v="USD"/>
    <n v="1390417267.73508"/>
    <n v="1387015265.65154"/>
    <b v="0"/>
    <n v="152.27112701221401"/>
    <b v="0"/>
    <s v="film &amp; video/animation"/>
    <x v="109"/>
    <n v="100"/>
    <x v="0"/>
    <s v="animation"/>
    <x v="956"/>
  </r>
  <r>
    <n v="969"/>
    <s v="Trumpy and Viola take to the Big Apple"/>
    <s v="A campaign to share their love on the silver screen and make possible a street musicianâ€™s dream to play them at the same time."/>
    <n v="-455976.19800404599"/>
    <n v="15221.628714590501"/>
    <x v="2"/>
    <x v="0"/>
    <s v="USD"/>
    <n v="1390399373.72209"/>
    <n v="1386996867.16312"/>
    <b v="0"/>
    <n v="152.330441617388"/>
    <b v="0"/>
    <s v="film &amp; video/animation"/>
    <x v="109"/>
    <n v="100"/>
    <x v="0"/>
    <s v="animation"/>
    <x v="956"/>
  </r>
  <r>
    <n v="970"/>
    <s v="Planet Earth Superheroes"/>
    <s v="Be a part of the Planet Earth Superheroes legacy by supporting the project. Mike and friends gain powers to save endangered animals."/>
    <n v="-456994.17425329902"/>
    <n v="15227.887880291401"/>
    <x v="2"/>
    <x v="0"/>
    <s v="USD"/>
    <n v="1390381479.70909"/>
    <n v="1386978468.67469"/>
    <b v="0"/>
    <n v="152.38975622256299"/>
    <b v="0"/>
    <s v="film &amp; video/animation"/>
    <x v="109"/>
    <n v="100"/>
    <x v="0"/>
    <s v="animation"/>
    <x v="956"/>
  </r>
  <r>
    <n v="971"/>
    <s v="Blinky"/>
    <s v="Blinky is the story of a naÃ¯ve simpleton who suddenly finds himself struggling to adapt to changes within his environment."/>
    <n v="-458012.15050255298"/>
    <n v="15234.1470459924"/>
    <x v="2"/>
    <x v="0"/>
    <s v="USD"/>
    <n v="1390363585.69609"/>
    <n v="1386960070.18627"/>
    <b v="0"/>
    <n v="152.44907082773699"/>
    <b v="0"/>
    <s v="film &amp; video/animation"/>
    <x v="109"/>
    <n v="100"/>
    <x v="0"/>
    <s v="animation"/>
    <x v="956"/>
  </r>
  <r>
    <n v="972"/>
    <s v="&quot;Johny and Jasper&quot; educational series"/>
    <s v="This is an educational adventure series for kids about a baby owl and an alien. Physics, science, adventures, drama and joy!"/>
    <n v="-459030.126751806"/>
    <n v="15240.4062116933"/>
    <x v="2"/>
    <x v="5"/>
    <s v="CAD"/>
    <n v="1390345691.68309"/>
    <n v="1386941671.69784"/>
    <b v="0"/>
    <n v="152.50838543291101"/>
    <b v="0"/>
    <s v="film &amp; video/animation"/>
    <x v="109"/>
    <n v="100"/>
    <x v="0"/>
    <s v="animation"/>
    <x v="956"/>
  </r>
  <r>
    <n v="973"/>
    <s v="In Game: The Animated Series"/>
    <s v="As Smyton pushes himself to become respected, he unlocks secrets about himself and the world around him."/>
    <n v="-460048.10300106002"/>
    <n v="15246.6653773943"/>
    <x v="2"/>
    <x v="0"/>
    <s v="USD"/>
    <n v="1390327797.67009"/>
    <n v="1386923273.20942"/>
    <b v="0"/>
    <n v="152.56770003808501"/>
    <b v="0"/>
    <s v="film &amp; video/animation"/>
    <x v="109"/>
    <n v="100"/>
    <x v="0"/>
    <s v="animation"/>
    <x v="956"/>
  </r>
  <r>
    <n v="974"/>
    <s v="Starting a cartoon series"/>
    <s v="Hi everyone, I'm trying to begin a cartoon series. It's a show about space bounty hunters and their adventures as they travel around."/>
    <n v="-461066.07925031398"/>
    <n v="15252.9245430952"/>
    <x v="2"/>
    <x v="0"/>
    <s v="USD"/>
    <n v="1390309903.6571"/>
    <n v="1386904874.7209899"/>
    <b v="0"/>
    <n v="152.62701464326"/>
    <b v="0"/>
    <s v="film &amp; video/animation"/>
    <x v="109"/>
    <n v="100"/>
    <x v="0"/>
    <s v="animation"/>
    <x v="956"/>
  </r>
  <r>
    <n v="975"/>
    <s v="Consumed"/>
    <s v="A stop-motion animation made by a one girl team, with a camera, creativity, and a lot of determination."/>
    <n v="-462084.05549956701"/>
    <n v="15259.183708796199"/>
    <x v="2"/>
    <x v="0"/>
    <s v="USD"/>
    <n v="1390292009.6441"/>
    <n v="1386886476.2325699"/>
    <b v="0"/>
    <n v="152.68632924843399"/>
    <b v="0"/>
    <s v="film &amp; video/animation"/>
    <x v="109"/>
    <n v="100"/>
    <x v="0"/>
    <s v="animation"/>
    <x v="956"/>
  </r>
  <r>
    <n v="976"/>
    <s v="Wolf Squad Lego Stop Motion"/>
    <s v="A group of specialist clones called Wolf Squad are the only clones left after order 66 and are searching the galaxy for survivors!"/>
    <n v="-463102.03174882103"/>
    <n v="15265.442874497099"/>
    <x v="2"/>
    <x v="1"/>
    <s v="GBP"/>
    <n v="1390274115.6310999"/>
    <n v="1386868077.7441399"/>
    <b v="0"/>
    <n v="152.74564385360799"/>
    <b v="0"/>
    <s v="film &amp; video/animation"/>
    <x v="109"/>
    <n v="100"/>
    <x v="0"/>
    <s v="animation"/>
    <x v="956"/>
  </r>
  <r>
    <n v="977"/>
    <s v="The Paranormal Idiot"/>
    <s v="Doomsday is here"/>
    <n v="-464120.007998074"/>
    <n v="15271.702040198101"/>
    <x v="2"/>
    <x v="0"/>
    <s v="USD"/>
    <n v="1390256221.6180999"/>
    <n v="1386849679.2557199"/>
    <b v="0"/>
    <n v="152.80495845878301"/>
    <b v="0"/>
    <s v="film &amp; video/animation"/>
    <x v="109"/>
    <n v="100"/>
    <x v="0"/>
    <s v="animation"/>
    <x v="956"/>
  </r>
  <r>
    <n v="978"/>
    <s v="Bad Teddy Studios"/>
    <s v="We love cartoons!! We want to make more but it costs money to so. Be apart of your daily dose of WTF!?! Pledge now!!"/>
    <n v="-465137.98424732802"/>
    <n v="15277.961205899001"/>
    <x v="2"/>
    <x v="5"/>
    <s v="CAD"/>
    <n v="1390238327.6050999"/>
    <n v="1386831280.7672901"/>
    <b v="0"/>
    <n v="152.864273063957"/>
    <b v="0"/>
    <s v="film &amp; video/animation"/>
    <x v="109"/>
    <n v="100"/>
    <x v="0"/>
    <s v="animation"/>
    <x v="956"/>
  </r>
  <r>
    <n v="979"/>
    <s v="Discovering the Other Woman"/>
    <s v="An upcoming animated web sitcom series centered around dealing with life, love, and relationships."/>
    <n v="-466155.96049658098"/>
    <n v="15284.2203716"/>
    <x v="2"/>
    <x v="0"/>
    <s v="USD"/>
    <n v="1390220433.5920999"/>
    <n v="1386812882.2788701"/>
    <b v="0"/>
    <n v="152.923587669131"/>
    <b v="0"/>
    <s v="film &amp; video/animation"/>
    <x v="109"/>
    <n v="100"/>
    <x v="0"/>
    <s v="animation"/>
    <x v="956"/>
  </r>
  <r>
    <n v="980"/>
    <s v="Shutupsystems.com Innapropriate Cartoon and Comics Dvd set"/>
    <s v="We're ready to officially launch our website with a collectable dvd and comic package. Three shows and a double comic."/>
    <n v="-467173.936745835"/>
    <n v="15290.4795373009"/>
    <x v="2"/>
    <x v="0"/>
    <s v="USD"/>
    <n v="1390202539.5791099"/>
    <n v="1386794483.7904401"/>
    <b v="0"/>
    <n v="152.98290227430499"/>
    <b v="0"/>
    <s v="film &amp; video/animation"/>
    <x v="109"/>
    <n v="100"/>
    <x v="0"/>
    <s v="animation"/>
    <x v="956"/>
  </r>
  <r>
    <n v="981"/>
    <s v="DisChord"/>
    <s v="A faith based animated short. (The same guy who said a picture is worth a thousand words also said a cartoon is worth two thousand.)"/>
    <n v="-468191.91299508902"/>
    <n v="15296.7387030019"/>
    <x v="2"/>
    <x v="0"/>
    <s v="USD"/>
    <n v="1390184645.5661099"/>
    <n v="1386776085.3020201"/>
    <b v="0"/>
    <n v="153.04221687948001"/>
    <b v="0"/>
    <s v="film &amp; video/animation"/>
    <x v="109"/>
    <n v="100"/>
    <x v="0"/>
    <s v="animation"/>
    <x v="956"/>
  </r>
  <r>
    <n v="982"/>
    <s v="Fat Rich Bastards Animated videos"/>
    <s v="11 tracks have been professionally recorded by CGI supergroup, The Fat Rich Bastards. Funding required for 10 animated music videos."/>
    <n v="-469209.88924434199"/>
    <n v="15302.9978687028"/>
    <x v="2"/>
    <x v="1"/>
    <s v="GBP"/>
    <n v="1390166751.5531099"/>
    <n v="1386757686.81359"/>
    <b v="0"/>
    <n v="153.101531484654"/>
    <b v="0"/>
    <s v="film &amp; video/animation"/>
    <x v="109"/>
    <n v="100"/>
    <x v="0"/>
    <s v="animation"/>
    <x v="956"/>
  </r>
  <r>
    <n v="983"/>
    <s v="The Last Mice"/>
    <s v="Max is a pessimistic mouse, always fantasizing about the end of the world. In The Last Mice, Max's fantasy becomes a real nightmare."/>
    <n v="-470227.86549359298"/>
    <n v="15309.257034403799"/>
    <x v="2"/>
    <x v="0"/>
    <s v="USD"/>
    <n v="1390148857.5401101"/>
    <n v="1386739288.32517"/>
    <b v="0"/>
    <n v="153.160846089828"/>
    <b v="0"/>
    <s v="film &amp; video/animation"/>
    <x v="109"/>
    <n v="100"/>
    <x v="0"/>
    <s v="animation"/>
    <x v="956"/>
  </r>
  <r>
    <n v="984"/>
    <s v="Shell &amp; Paddy"/>
    <s v="Shell &amp; Paddy is a 2D animation cartoon with 4 minutes of slapstick surreal humour staring two animal characters in weird, wacky world."/>
    <n v="-471245.84174285299"/>
    <n v="15315.516200104699"/>
    <x v="2"/>
    <x v="1"/>
    <s v="GBP"/>
    <n v="1390130963.5271101"/>
    <n v="1386720889.83674"/>
    <b v="0"/>
    <n v="153.22016069500199"/>
    <b v="0"/>
    <s v="film &amp; video/animation"/>
    <x v="109"/>
    <n v="100"/>
    <x v="0"/>
    <s v="animation"/>
    <x v="956"/>
  </r>
  <r>
    <n v="985"/>
    <s v="DreamAfrica"/>
    <s v="Why do the moon and stars receive their light from the sun? Africa has a story to tell. Ananse and Kweku appear in this great folktale."/>
    <n v="-472263.817992103"/>
    <n v="15321.775365805701"/>
    <x v="2"/>
    <x v="0"/>
    <s v="USD"/>
    <n v="1390113069.5141201"/>
    <n v="1386702491.34832"/>
    <b v="0"/>
    <n v="153.27947530017701"/>
    <b v="0"/>
    <s v="film &amp; video/animation"/>
    <x v="109"/>
    <n v="100"/>
    <x v="0"/>
    <s v="animation"/>
    <x v="956"/>
  </r>
  <r>
    <n v="986"/>
    <s v="The Gangbangers"/>
    <s v="This comedy follows two devils who discover a magical boombox to become musicians after an 80s rapture enchants earth with fairy-tales."/>
    <n v="-473281.794241353"/>
    <n v="15328.034531506601"/>
    <x v="2"/>
    <x v="0"/>
    <s v="USD"/>
    <n v="1390095175.5011201"/>
    <n v="1386684092.85989"/>
    <b v="0"/>
    <n v="153.33878990535101"/>
    <b v="0"/>
    <s v="film &amp; video/animation"/>
    <x v="109"/>
    <n v="100"/>
    <x v="0"/>
    <s v="animation"/>
    <x v="956"/>
  </r>
  <r>
    <n v="987"/>
    <s v="Lost in the Shadows"/>
    <s v="A man must find his way out of the depths of the shadows by using the aid of a little girl."/>
    <n v="-474299.77049061301"/>
    <n v="15334.2936972076"/>
    <x v="2"/>
    <x v="0"/>
    <s v="USD"/>
    <n v="1390077281.4881201"/>
    <n v="1386665694.37147"/>
    <b v="0"/>
    <n v="153.398104510525"/>
    <b v="0"/>
    <s v="film &amp; video/animation"/>
    <x v="109"/>
    <n v="100"/>
    <x v="0"/>
    <s v="animation"/>
    <x v="956"/>
  </r>
  <r>
    <n v="988"/>
    <s v="Jamboni Brothers Pizza Pilot"/>
    <s v="A 7 minute broadcast-quality web pilot (in 3D animation) of Jamboni Brothers Pizza {the ultimate goal being a cartoon TV series}."/>
    <n v="-475317.74673986301"/>
    <n v="15340.5528629085"/>
    <x v="2"/>
    <x v="0"/>
    <s v="USD"/>
    <n v="1390059387.4751201"/>
    <n v="1386647295.88304"/>
    <b v="0"/>
    <n v="153.45741911569999"/>
    <b v="0"/>
    <s v="film &amp; video/animation"/>
    <x v="109"/>
    <n v="100"/>
    <x v="0"/>
    <s v="animation"/>
    <x v="956"/>
  </r>
  <r>
    <n v="989"/>
    <s v="Super Hi-Speed Road Strikers"/>
    <s v="Itâ€™s an Action/Adventure Anime for The Yuusha Brave series, G1 Transformer, and the Fast and the Furious Fans!"/>
    <n v="-476335.72298911301"/>
    <n v="15346.8120286095"/>
    <x v="2"/>
    <x v="0"/>
    <s v="USD"/>
    <n v="1390041493.4621201"/>
    <n v="1386628897.3946199"/>
    <b v="0"/>
    <n v="153.51673372087399"/>
    <b v="0"/>
    <s v="film &amp; video/animation"/>
    <x v="109"/>
    <n v="100"/>
    <x v="0"/>
    <s v="animation"/>
    <x v="956"/>
  </r>
  <r>
    <n v="990"/>
    <s v="The FunBunch Cartoon!!!"/>
    <s v="Goal The FunBunch characters animated on TV: Fun entertainment for kids just like other authors before us (ex.Arthur,Clifford,Dr Seuss)"/>
    <n v="-477353.69923837302"/>
    <n v="15353.0711943104"/>
    <x v="2"/>
    <x v="0"/>
    <s v="USD"/>
    <n v="1390023599.4491301"/>
    <n v="1386610498.9061899"/>
    <b v="0"/>
    <n v="153.57604832604801"/>
    <b v="0"/>
    <s v="film &amp; video/animation"/>
    <x v="109"/>
    <n v="100"/>
    <x v="0"/>
    <s v="animation"/>
    <x v="956"/>
  </r>
  <r>
    <n v="991"/>
    <s v="Sideways Mohawk vs This Guy ( Comic eBook &amp; Cartoon Movie )"/>
    <s v="Sideways Mohawk vs This Guy a special project combining th two stories into a Comic eBook &amp; full length Cartoon Movie homemade goodness"/>
    <n v="-478371.67548762303"/>
    <n v="15359.3303600114"/>
    <x v="2"/>
    <x v="0"/>
    <s v="USD"/>
    <n v="1390005705.43613"/>
    <n v="1386592100.4177699"/>
    <b v="0"/>
    <n v="153.63536293122201"/>
    <b v="0"/>
    <s v="film &amp; video/animation"/>
    <x v="109"/>
    <n v="100"/>
    <x v="0"/>
    <s v="animation"/>
    <x v="956"/>
  </r>
  <r>
    <n v="992"/>
    <s v="phenix heart 3D animation"/>
    <s v="from my photo work, pyro techniques, aqua technitque and more , i will take the pricipale personnage to the lost land of phenix where ."/>
    <n v="-479389.65173687303"/>
    <n v="15365.589525712299"/>
    <x v="2"/>
    <x v="5"/>
    <s v="CAD"/>
    <n v="1389987811.42313"/>
    <n v="1386573701.9293399"/>
    <b v="0"/>
    <n v="153.69467753639699"/>
    <b v="0"/>
    <s v="film &amp; video/animation"/>
    <x v="109"/>
    <n v="100"/>
    <x v="0"/>
    <s v="animation"/>
    <x v="956"/>
  </r>
  <r>
    <n v="993"/>
    <s v="DE_dust2: Hacker's Wrath"/>
    <s v="An animated parody of the game, Counter-Strike. The sequel to the very popular Counter-Strike: DE_dust2. Hacker is back!"/>
    <n v="-480407.62798613298"/>
    <n v="15371.848691413299"/>
    <x v="2"/>
    <x v="1"/>
    <s v="GBP"/>
    <n v="1389969917.41013"/>
    <n v="1386555303.4409201"/>
    <b v="0"/>
    <n v="153.75399214157099"/>
    <b v="0"/>
    <s v="film &amp; video/animation"/>
    <x v="109"/>
    <n v="100"/>
    <x v="0"/>
    <s v="animation"/>
    <x v="956"/>
  </r>
  <r>
    <n v="994"/>
    <s v="Little Lamb Kidz - multi-faith characters in their 1st DVD"/>
    <s v="Little Lamb Kidz is a first of its kind set of multi-faith children's characters that will come to life in this 21 minute animated DVD."/>
    <n v="-481425.60423538298"/>
    <n v="15378.107857114201"/>
    <x v="2"/>
    <x v="0"/>
    <s v="USD"/>
    <n v="1389952023.39713"/>
    <n v="1386536904.9524901"/>
    <b v="0"/>
    <n v="153.81330674674501"/>
    <b v="0"/>
    <s v="film &amp; video/animation"/>
    <x v="109"/>
    <n v="100"/>
    <x v="0"/>
    <s v="animation"/>
    <x v="956"/>
  </r>
  <r>
    <n v="995"/>
    <s v="Darwin's Kiss"/>
    <s v="An animated web series about biological evolution gone haywire."/>
    <n v="-482443.580484643"/>
    <n v="15384.3670228152"/>
    <x v="2"/>
    <x v="0"/>
    <s v="USD"/>
    <n v="1389934129.38414"/>
    <n v="1386518506.4640701"/>
    <b v="0"/>
    <n v="153.87262135191901"/>
    <b v="0"/>
    <s v="film &amp; video/animation"/>
    <x v="109"/>
    <n v="100"/>
    <x v="0"/>
    <s v="animation"/>
    <x v="956"/>
  </r>
  <r>
    <n v="996"/>
    <s v="Machinima film project : Open 24/8"/>
    <s v="A machinima based film, displaying the effects of todays financial crisis the world faces, and the explossive consequences it carries."/>
    <n v="-483461.556733893"/>
    <n v="15390.6261885161"/>
    <x v="2"/>
    <x v="1"/>
    <s v="GBP"/>
    <n v="1389916235.37114"/>
    <n v="1386500107.9756401"/>
    <b v="0"/>
    <n v="153.931935957094"/>
    <b v="0"/>
    <s v="film &amp; video/animation"/>
    <x v="109"/>
    <n v="100"/>
    <x v="0"/>
    <s v="animation"/>
    <x v="956"/>
  </r>
  <r>
    <n v="997"/>
    <s v="THE FORGOTTEN LAND"/>
    <s v="A prince who becomes a slave, suffers of amnesia far away from his land. Slowly he recovers memory and returns where all started."/>
    <n v="-484479.532983143"/>
    <n v="15396.8853542171"/>
    <x v="2"/>
    <x v="0"/>
    <s v="USD"/>
    <n v="1389898341.35814"/>
    <n v="1386481709.48722"/>
    <b v="0"/>
    <n v="153.99125056226799"/>
    <b v="0"/>
    <s v="film &amp; video/animation"/>
    <x v="109"/>
    <n v="100"/>
    <x v="0"/>
    <s v="animation"/>
    <x v="956"/>
  </r>
  <r>
    <n v="998"/>
    <s v="Tuskegee Redtails"/>
    <s v="Depicts the contribution the Tuskegee airmen made in certain historical events that helped turn the tide in World War II."/>
    <n v="-485497.50923240301"/>
    <n v="15403.144519918"/>
    <x v="2"/>
    <x v="0"/>
    <s v="USD"/>
    <n v="1389880447.34514"/>
    <n v="1386463310.99879"/>
    <b v="0"/>
    <n v="154.05056516744199"/>
    <b v="0"/>
    <s v="film &amp; video/animation"/>
    <x v="109"/>
    <n v="100"/>
    <x v="0"/>
    <s v="animation"/>
    <x v="956"/>
  </r>
  <r>
    <n v="999"/>
    <s v="PokÃ©Movie - A PokÃ©monâ„¢ school project"/>
    <s v="We are three students that want to make a short PokÃ©mon movie as a school project!"/>
    <n v="-486515.48548165301"/>
    <n v="15409.403685619"/>
    <x v="2"/>
    <x v="12"/>
    <s v="EUR"/>
    <n v="1389862553.33214"/>
    <n v="1386444912.51037"/>
    <b v="0"/>
    <n v="154.10987977261701"/>
    <b v="0"/>
    <s v="film &amp; video/animation"/>
    <x v="109"/>
    <n v="100"/>
    <x v="0"/>
    <s v="animation"/>
    <x v="956"/>
  </r>
  <r>
    <n v="1000"/>
    <s v="&quot;Amp&quot; A Story About a Robot"/>
    <s v="&quot;Amp&quot; is a short film about a robot with needs."/>
    <n v="-487533.46173090301"/>
    <n v="15415.662851319899"/>
    <x v="2"/>
    <x v="0"/>
    <s v="USD"/>
    <n v="1389844659.31915"/>
    <n v="1386426514.02194"/>
    <b v="0"/>
    <n v="154.169194377791"/>
    <b v="0"/>
    <s v="film &amp; video/animation"/>
    <x v="109"/>
    <n v="100"/>
    <x v="0"/>
    <s v="animation"/>
    <x v="956"/>
  </r>
  <r>
    <n v="1001"/>
    <s v="The Legend Of The Crimson Knight"/>
    <s v="(Working storyboard for animated project) A multi-generational Knight that wages war on criminals and corrupt governments"/>
    <n v="-488551.43798016303"/>
    <n v="15421.922017020899"/>
    <x v="2"/>
    <x v="0"/>
    <s v="USD"/>
    <n v="1389826765.30615"/>
    <n v="1386408115.53352"/>
    <b v="0"/>
    <n v="154.228508982965"/>
    <b v="0"/>
    <s v="film &amp; video/animation"/>
    <x v="109"/>
    <n v="100"/>
    <x v="0"/>
    <s v="animation"/>
    <x v="956"/>
  </r>
  <r>
    <n v="1002"/>
    <s v="&quot;The Kris and Berman Show&quot; Adult Animated Series Pilot"/>
    <s v="Unfiltered + uncensored radio hosts Kris and Berman, create an adult animated series based on the mock lives of prank call characters."/>
    <n v="-489569.41422941303"/>
    <n v="15428.181182721801"/>
    <x v="2"/>
    <x v="0"/>
    <s v="USD"/>
    <n v="1389808871.2931499"/>
    <n v="1386389717.0451"/>
    <b v="0"/>
    <n v="154.28782358813899"/>
    <b v="0"/>
    <s v="film &amp; video/animation"/>
    <x v="109"/>
    <n v="100"/>
    <x v="0"/>
    <s v="animation"/>
    <x v="956"/>
  </r>
  <r>
    <n v="1003"/>
    <s v="Storyville: Return of the Vodou Queen"/>
    <s v="After the devastation of a massive Hurricane, main character that has strong's ties to the city returns to find everything in ruins. As"/>
    <n v="-490587.39047866297"/>
    <n v="15434.440348422801"/>
    <x v="2"/>
    <x v="0"/>
    <s v="USD"/>
    <n v="1389790977.2801499"/>
    <n v="1386371318.55667"/>
    <b v="0"/>
    <n v="154.34713819331401"/>
    <b v="0"/>
    <s v="film &amp; video/animation"/>
    <x v="109"/>
    <n v="100"/>
    <x v="0"/>
    <s v="animation"/>
    <x v="956"/>
  </r>
  <r>
    <n v="1004"/>
    <s v="Dreamland PERSONALISED Animated Shorts Film"/>
    <s v="Create a personalised animation film using your child's name and photo."/>
    <n v="-491605.36672792298"/>
    <n v="15440.6995141237"/>
    <x v="2"/>
    <x v="1"/>
    <s v="GBP"/>
    <n v="1389773083.2671499"/>
    <n v="1386352920.0682499"/>
    <b v="0"/>
    <n v="154.406452798488"/>
    <b v="0"/>
    <s v="film &amp; video/animation"/>
    <x v="109"/>
    <n v="100"/>
    <x v="0"/>
    <s v="animation"/>
    <x v="956"/>
  </r>
  <r>
    <n v="1005"/>
    <s v="Glippets: The Aliens next door -  Animation from Comic Strip"/>
    <s v="Glippets is a fun comic strip and animation that features cute aliens taking up residence next door!   See the strip at glippets.com"/>
    <n v="-492623.34297717299"/>
    <n v="15446.9586798247"/>
    <x v="2"/>
    <x v="0"/>
    <s v="USD"/>
    <n v="1389755189.2541599"/>
    <n v="1386334521.5798199"/>
    <b v="0"/>
    <n v="154.465767403662"/>
    <b v="0"/>
    <s v="film &amp; video/animation"/>
    <x v="109"/>
    <n v="100"/>
    <x v="0"/>
    <s v="animation"/>
    <x v="956"/>
  </r>
  <r>
    <n v="1006"/>
    <s v="Red Origins"/>
    <s v="Three kids try to stop Mazi Mbe's plan to restore Africa to its original state where Tricksters &amp; Spirits ruled_x000a_and Juju was law."/>
    <n v="-493641.319226433"/>
    <n v="15453.2178455256"/>
    <x v="2"/>
    <x v="0"/>
    <s v="USD"/>
    <n v="1389737295.2411599"/>
    <n v="1386316123.0913999"/>
    <b v="0"/>
    <n v="154.52508200883699"/>
    <b v="0"/>
    <s v="film &amp; video/animation"/>
    <x v="109"/>
    <n v="100"/>
    <x v="0"/>
    <s v="animation"/>
    <x v="956"/>
  </r>
  <r>
    <n v="1007"/>
    <s v="3D Animation Story of an Ancient Hero: Fly Forward"/>
    <s v="The animated film &quot;Fly Forward&quot; is an original story which humorously describes the life experiences of the Hero A-Fei in his Childhood"/>
    <n v="-494659.295475683"/>
    <n v="15459.4770112266"/>
    <x v="2"/>
    <x v="0"/>
    <s v="USD"/>
    <n v="1389719401.2281599"/>
    <n v="1386297724.6029699"/>
    <b v="0"/>
    <n v="154.58439661401101"/>
    <b v="0"/>
    <s v="film &amp; video/animation"/>
    <x v="109"/>
    <n v="100"/>
    <x v="0"/>
    <s v="animation"/>
    <x v="956"/>
  </r>
  <r>
    <n v="1008"/>
    <s v="QUANTUM KIDZ - 3D animated pilot - THE ULTIMATE GOAL"/>
    <s v="Quantum Kidz follows a young girlâ€™s journey becoming a superhero and dealing with alien threats against the Earth!"/>
    <n v="-495677.271724933"/>
    <n v="15465.736176927499"/>
    <x v="2"/>
    <x v="0"/>
    <s v="USD"/>
    <n v="1389701507.2151599"/>
    <n v="1386279326.1145501"/>
    <b v="0"/>
    <n v="154.64371121918501"/>
    <b v="0"/>
    <s v="film &amp; video/animation"/>
    <x v="109"/>
    <n v="100"/>
    <x v="0"/>
    <s v="animation"/>
    <x v="956"/>
  </r>
  <r>
    <n v="1009"/>
    <s v="TAO Mr. Fantastic!!"/>
    <s v="Time travel the light Mr. Fantastic!  Spin the dimensions toward other continuums and worlds.  Hold onto your panties."/>
    <n v="-496695.24797419301"/>
    <n v="15471.995342628499"/>
    <x v="2"/>
    <x v="0"/>
    <s v="USD"/>
    <n v="1389683613.2021599"/>
    <n v="1386260927.6261201"/>
    <b v="0"/>
    <n v="154.703025824359"/>
    <b v="0"/>
    <s v="film &amp; video/animation"/>
    <x v="109"/>
    <n v="100"/>
    <x v="0"/>
    <s v="animation"/>
    <x v="956"/>
  </r>
  <r>
    <n v="1010"/>
    <s v="Tropiki-Meet the Tikis animated/cartoon series-Monkey Tiki"/>
    <s v="Tropiki-Meet the Tikis-childrens animated/cartoon series.Fun  cartoon shorts with quirky humor and a positive uplifting message"/>
    <n v="-497713.22422344302"/>
    <n v="15478.254508329401"/>
    <x v="2"/>
    <x v="0"/>
    <s v="USD"/>
    <n v="1389665719.1891601"/>
    <n v="1386242529.1377001"/>
    <b v="0"/>
    <n v="154.76234042953399"/>
    <b v="0"/>
    <s v="film &amp; video/animation"/>
    <x v="109"/>
    <n v="100"/>
    <x v="0"/>
    <s v="animation"/>
    <x v="956"/>
  </r>
  <r>
    <n v="1011"/>
    <s v="Sight Word Music Videos"/>
    <s v="Animated Music Videos that teach kids how to read."/>
    <n v="-498731.20047269302"/>
    <n v="15484.513674030401"/>
    <x v="2"/>
    <x v="0"/>
    <s v="USD"/>
    <n v="1389647825.1761701"/>
    <n v="1386224130.6492701"/>
    <b v="0"/>
    <n v="154.82165503470799"/>
    <b v="0"/>
    <s v="film &amp; video/animation"/>
    <x v="109"/>
    <n v="100"/>
    <x v="0"/>
    <s v="animation"/>
    <x v="956"/>
  </r>
  <r>
    <n v="1012"/>
    <s v="Hymn of Unity"/>
    <s v="A Comedy-drama animation revolving around a man who finds a problematic pair of headphones that literally take over his whole life."/>
    <n v="-499749.17672195297"/>
    <n v="15490.7728397313"/>
    <x v="2"/>
    <x v="0"/>
    <s v="USD"/>
    <n v="1389629931.1631701"/>
    <n v="1386205732.16085"/>
    <b v="0"/>
    <n v="154.88096963988201"/>
    <b v="0"/>
    <s v="film &amp; video/animation"/>
    <x v="109"/>
    <n v="100"/>
    <x v="0"/>
    <s v="animation"/>
    <x v="956"/>
  </r>
  <r>
    <n v="1013"/>
    <s v="BABY HUEY IN A FEATURE FILM /  &quot;LUCKY DUCK&quot;"/>
    <s v="this is an animated full length film of an old classic with new life to it. That gigantic and naive duckling we all love  ."/>
    <n v="-500767.15297120297"/>
    <n v="15497.0320054323"/>
    <x v="2"/>
    <x v="0"/>
    <s v="USD"/>
    <n v="1389612037.1501701"/>
    <n v="1386187333.67242"/>
    <b v="0"/>
    <n v="154.94028424505601"/>
    <b v="0"/>
    <s v="film &amp; video/animation"/>
    <x v="109"/>
    <n v="100"/>
    <x v="0"/>
    <s v="animation"/>
    <x v="956"/>
  </r>
  <r>
    <n v="1014"/>
    <s v="Harvard Math 55A and Stanford Math 51H Animated!"/>
    <s v="ANIMATING the most INFAMOUS Math Courses in America and TRANSLATING them for the mathematical underdog!"/>
    <n v="-501785.12922045297"/>
    <n v="15503.2911711332"/>
    <x v="2"/>
    <x v="0"/>
    <s v="USD"/>
    <n v="1389594143.1371701"/>
    <n v="1386168935.184"/>
    <b v="0"/>
    <n v="154.999598850231"/>
    <b v="0"/>
    <s v="film &amp; video/animation"/>
    <x v="109"/>
    <n v="100"/>
    <x v="0"/>
    <s v="animation"/>
    <x v="956"/>
  </r>
  <r>
    <n v="1015"/>
    <s v="The CafÃ©"/>
    <s v="To court his muse, an artist must first outsmart her dog.  A short animated film collaboration by Dana and Terrence Masson."/>
    <n v="-502803.10546971299"/>
    <n v="15509.5503368342"/>
    <x v="2"/>
    <x v="0"/>
    <s v="USD"/>
    <n v="1389576249.1241701"/>
    <n v="1386150536.69557"/>
    <b v="0"/>
    <n v="155.05891345540499"/>
    <b v="0"/>
    <s v="film &amp; video/animation"/>
    <x v="109"/>
    <n v="100"/>
    <x v="0"/>
    <s v="animation"/>
    <x v="956"/>
  </r>
  <r>
    <n v="1016"/>
    <s v="ERA"/>
    <s v="The year is 2043. Test subject David Beck has been augmented with psychokinetic abilities. He uses his newfound gifts to thwart evil."/>
    <n v="-503821.08171896299"/>
    <n v="15515.809502535099"/>
    <x v="2"/>
    <x v="0"/>
    <s v="USD"/>
    <n v="1389558355.1111801"/>
    <n v="1386132138.20715"/>
    <b v="0"/>
    <n v="155.11822806057901"/>
    <b v="0"/>
    <s v="film &amp; video/animation"/>
    <x v="109"/>
    <n v="100"/>
    <x v="0"/>
    <s v="animation"/>
    <x v="956"/>
  </r>
  <r>
    <n v="1017"/>
    <s v="Animated Stand-up Routines Shenanigans"/>
    <s v="Help me quit my day job and also create animated Stand-up routines from local up and coming comedians."/>
    <n v="-504839.05796821299"/>
    <n v="15522.068668236099"/>
    <x v="2"/>
    <x v="0"/>
    <s v="USD"/>
    <n v="1389540461.0981801"/>
    <n v="1386113739.71872"/>
    <b v="0"/>
    <n v="155.177542665754"/>
    <b v="0"/>
    <s v="film &amp; video/animation"/>
    <x v="109"/>
    <n v="100"/>
    <x v="0"/>
    <s v="animation"/>
    <x v="956"/>
  </r>
  <r>
    <n v="1018"/>
    <s v="Misri Bunch: Names of Allah series 3"/>
    <s v="Help to fund a children's animation Series. Teaching good morals and conduct. Also includes simplified teachings about Islam and Allah."/>
    <n v="-505857.034217473"/>
    <n v="15528.327833937001"/>
    <x v="2"/>
    <x v="1"/>
    <s v="GBP"/>
    <n v="1389522567.08518"/>
    <n v="1386095341.2302999"/>
    <b v="0"/>
    <n v="155.236857270928"/>
    <b v="0"/>
    <s v="film &amp; video/animation"/>
    <x v="109"/>
    <n v="100"/>
    <x v="0"/>
    <s v="animation"/>
    <x v="956"/>
  </r>
  <r>
    <n v="1019"/>
    <s v="The Diddlys &quot;Steam powered Superheroes&quot;"/>
    <s v="The Diddlys are steam powered superheroes,transforming into spaceships,submarines or whatever it takes to complete their secret mission"/>
    <n v="-506875.010466723"/>
    <n v="15534.586999638001"/>
    <x v="2"/>
    <x v="1"/>
    <s v="GBP"/>
    <n v="1389504673.07218"/>
    <n v="1386076942.7418699"/>
    <b v="0"/>
    <n v="155.29617187610199"/>
    <b v="0"/>
    <s v="film &amp; video/animation"/>
    <x v="109"/>
    <n v="100"/>
    <x v="0"/>
    <s v="animation"/>
    <x v="956"/>
  </r>
  <r>
    <n v="1020"/>
    <s v="The Lighthouse and the Lock cartoon - funny stuff for kids."/>
    <s v="Last few days to make this toon a reality! 5 funny toons for YOU! See the pilot episode here!"/>
    <n v="-507892.98671597301"/>
    <n v="15540.8461653389"/>
    <x v="2"/>
    <x v="1"/>
    <s v="GBP"/>
    <n v="1389486779.05918"/>
    <n v="1386058544.2534499"/>
    <b v="0"/>
    <n v="155.35548648127599"/>
    <b v="0"/>
    <s v="film &amp; video/animation"/>
    <x v="109"/>
    <n v="100"/>
    <x v="0"/>
    <s v="animation"/>
    <x v="956"/>
  </r>
  <r>
    <n v="1021"/>
    <s v="'WORLD FRIENDS' - Changing the way children learn and play !"/>
    <s v="&quot;Today's Toys Build Tomorrow&quot;  A feature film backed major toy project. Children learn about life while they play and have fun."/>
    <n v="-508910.96296523302"/>
    <n v="15547.1053310399"/>
    <x v="2"/>
    <x v="2"/>
    <s v="AUD"/>
    <n v="1389468885.04619"/>
    <n v="1386040145.7650199"/>
    <b v="0"/>
    <n v="155.41480108645101"/>
    <b v="0"/>
    <s v="film &amp; video/animation"/>
    <x v="109"/>
    <n v="100"/>
    <x v="0"/>
    <s v="animation"/>
    <x v="956"/>
  </r>
  <r>
    <n v="1022"/>
    <s v="The Adventures of Daryl and Straight Man"/>
    <s v="Hey everyone we are producing a new show called The Adventures of Daryl and Straight Man. It is an animated comedy web series."/>
    <n v="-509928.93921448302"/>
    <n v="15553.3644967408"/>
    <x v="2"/>
    <x v="5"/>
    <s v="CAD"/>
    <n v="1389450991.03319"/>
    <n v="1386021747.2765999"/>
    <b v="0"/>
    <n v="155.474115691625"/>
    <b v="0"/>
    <s v="film &amp; video/animation"/>
    <x v="109"/>
    <n v="100"/>
    <x v="0"/>
    <s v="animation"/>
    <x v="956"/>
  </r>
  <r>
    <n v="1023"/>
    <s v="City Animals independent cartoon series"/>
    <s v="When humans left the earth, the animals took over the city. What could go wrong? Well...everything!"/>
    <n v="-510946.91546374297"/>
    <n v="15559.6236624418"/>
    <x v="2"/>
    <x v="0"/>
    <s v="USD"/>
    <n v="1389433097.02019"/>
    <n v="1386003348.7881701"/>
    <b v="0"/>
    <n v="155.533430296799"/>
    <b v="0"/>
    <s v="film &amp; video/animation"/>
    <x v="109"/>
    <n v="100"/>
    <x v="0"/>
    <s v="animation"/>
    <x v="956"/>
  </r>
  <r>
    <n v="1024"/>
    <s v="THE GUINEAS SHOW"/>
    <s v="Help America's favorite dysfunctional immigrant family THE GUINEAS launch the first season of their animated web series."/>
    <n v="-511964.89171299298"/>
    <n v="15565.8828281427"/>
    <x v="2"/>
    <x v="0"/>
    <s v="USD"/>
    <n v="1389415203.00719"/>
    <n v="1385984950.2997501"/>
    <b v="0"/>
    <n v="155.59274490197299"/>
    <b v="0"/>
    <s v="film &amp; video/animation"/>
    <x v="109"/>
    <n v="100"/>
    <x v="0"/>
    <s v="animation"/>
    <x v="956"/>
  </r>
  <r>
    <n v="1025"/>
    <s v="PROJECT IS CANCELLED"/>
    <s v="Cancelled"/>
    <n v="-512982.86796224298"/>
    <n v="15572.141993843699"/>
    <x v="2"/>
    <x v="0"/>
    <s v="USD"/>
    <n v="1389397308.99419"/>
    <n v="1385966551.8113201"/>
    <b v="0"/>
    <n v="155.65205950714801"/>
    <b v="0"/>
    <s v="film &amp; video/animation"/>
    <x v="109"/>
    <n v="100"/>
    <x v="0"/>
    <s v="animation"/>
    <x v="956"/>
  </r>
  <r>
    <n v="1026"/>
    <s v="Guess What? Gus"/>
    <s v="&quot;Guess What? Gus&quot; is a magical animated comedy that follow a new kid who playful antics for attention make the news."/>
    <n v="-514000.84421150299"/>
    <n v="15578.401159544601"/>
    <x v="2"/>
    <x v="0"/>
    <s v="USD"/>
    <n v="1389379414.9812"/>
    <n v="1385948153.3229001"/>
    <b v="0"/>
    <n v="155.71137411232201"/>
    <b v="0"/>
    <s v="film &amp; video/animation"/>
    <x v="109"/>
    <n v="100"/>
    <x v="0"/>
    <s v="animation"/>
    <x v="956"/>
  </r>
  <r>
    <n v="1027"/>
    <s v="Project: eXelcius - Next Generation Movie"/>
    <s v="This project aims to create a 3D animated movie that is created by it's fans, it's content and plot will be driven by it's followers."/>
    <n v="-515018.82046075299"/>
    <n v="15584.660325245601"/>
    <x v="2"/>
    <x v="11"/>
    <s v="SEK"/>
    <n v="1389361520.9682"/>
    <n v="1385929754.83447"/>
    <b v="0"/>
    <n v="155.770688717496"/>
    <b v="0"/>
    <s v="film &amp; video/animation"/>
    <x v="109"/>
    <n v="100"/>
    <x v="0"/>
    <s v="animation"/>
    <x v="956"/>
  </r>
  <r>
    <n v="1028"/>
    <s v="Joc Barrera The Chupacabra Hunter"/>
    <s v="The Chupacabra is not a myth and one man is on a mission to prove its existence no matter what, his name is Joc Barrera."/>
    <n v="-516036.79671000299"/>
    <n v="15590.9194909465"/>
    <x v="2"/>
    <x v="1"/>
    <s v="GBP"/>
    <n v="1389343626.9552"/>
    <n v="1385911356.34605"/>
    <b v="0"/>
    <n v="155.83000332267099"/>
    <b v="0"/>
    <s v="film &amp; video/animation"/>
    <x v="109"/>
    <n v="100"/>
    <x v="0"/>
    <s v="animation"/>
    <x v="956"/>
  </r>
  <r>
    <n v="1029"/>
    <s v="The Grigori"/>
    <s v="Angels come to Earth in human disguise to deceive mankind, rule the Earth as gods, create a hybrid army &amp; destroy all who oppose them."/>
    <n v="-517054.77295926301"/>
    <n v="15597.1786566475"/>
    <x v="2"/>
    <x v="0"/>
    <s v="USD"/>
    <n v="1389325732.9421999"/>
    <n v="1385892957.85762"/>
    <b v="0"/>
    <n v="155.88931792784501"/>
    <b v="0"/>
    <s v="film &amp; video/animation"/>
    <x v="109"/>
    <n v="100"/>
    <x v="0"/>
    <s v="animation"/>
    <x v="956"/>
  </r>
  <r>
    <n v="1030"/>
    <s v="Average Heroes pilot"/>
    <s v="two friends set out to conquer and reach the level cap of the quest watch, how will they do it when they're 2 teenage idiots"/>
    <n v="-518072.74920851301"/>
    <n v="15603.4378223484"/>
    <x v="2"/>
    <x v="0"/>
    <s v="USD"/>
    <n v="1389307838.9291999"/>
    <n v="1385874559.3692"/>
    <b v="0"/>
    <n v="155.94863253301901"/>
    <b v="0"/>
    <s v="film &amp; video/animation"/>
    <x v="109"/>
    <n v="100"/>
    <x v="0"/>
    <s v="animation"/>
    <x v="956"/>
  </r>
  <r>
    <n v="1031"/>
    <s v="Airships and Anatasia: The Movie"/>
    <s v="The movie is about the adventures of Ethan, Danna, The mysterious inventor and more."/>
    <n v="-519090.72545776301"/>
    <n v="15609.6969880494"/>
    <x v="2"/>
    <x v="0"/>
    <s v="USD"/>
    <n v="1389289944.9162099"/>
    <n v="1385856160.88077"/>
    <b v="0"/>
    <n v="156.007947138193"/>
    <b v="0"/>
    <s v="film &amp; video/animation"/>
    <x v="109"/>
    <n v="100"/>
    <x v="0"/>
    <s v="animation"/>
    <x v="956"/>
  </r>
  <r>
    <n v="1032"/>
    <s v="Galaxy Probe Kids"/>
    <s v="live-action/animated series pilot."/>
    <n v="-520108.70170702302"/>
    <n v="15615.9561537503"/>
    <x v="2"/>
    <x v="0"/>
    <s v="USD"/>
    <n v="1389272050.9032099"/>
    <n v="1385837762.39235"/>
    <b v="0"/>
    <n v="156.06726174336799"/>
    <b v="0"/>
    <s v="film &amp; video/animation"/>
    <x v="109"/>
    <n v="100"/>
    <x v="0"/>
    <s v="animation"/>
    <x v="956"/>
  </r>
  <r>
    <n v="1033"/>
    <s v="ANGAL TENTARA and The Root of All Evil"/>
    <s v="AT is an Interactive Animation made for the iPad where the user becomes part of the story. It's a fantastic journey of discovery!"/>
    <n v="-521126.67795627302"/>
    <n v="15622.215319451299"/>
    <x v="2"/>
    <x v="0"/>
    <s v="USD"/>
    <n v="1389254156.8902099"/>
    <n v="1385819363.9039199"/>
    <b v="0"/>
    <n v="156.12657634854199"/>
    <b v="0"/>
    <s v="film &amp; video/animation"/>
    <x v="109"/>
    <n v="100"/>
    <x v="0"/>
    <s v="animation"/>
    <x v="956"/>
  </r>
  <r>
    <n v="1034"/>
    <s v="Broadway Melodies: A Rock &amp; Roll Mystery Musical - Animated Feature Film"/>
    <s v="A Feature Length Animated Film Noir Musical with a modern twist. _x000d__x000a_Animation and music melded into edge-of-your-seat entertainment."/>
    <n v="-522144.65420552302"/>
    <n v="15628.474485152199"/>
    <x v="2"/>
    <x v="0"/>
    <s v="USD"/>
    <n v="1389236262.8772099"/>
    <n v="1385800965.4154999"/>
    <b v="0"/>
    <n v="156.18589095371601"/>
    <b v="0"/>
    <s v="film &amp; video/animation"/>
    <x v="109"/>
    <n v="100"/>
    <x v="0"/>
    <s v="animation"/>
    <x v="956"/>
  </r>
  <r>
    <n v="1035"/>
    <s v="Stephen Colbert animated video"/>
    <s v="This animated dark comedy video highlights Stephen Colbert as a super hero-like figure within a corrupt and sinister world manipulated by the media."/>
    <n v="-523162.63045478298"/>
    <n v="15634.733650853201"/>
    <x v="2"/>
    <x v="0"/>
    <s v="USD"/>
    <n v="1389218368.8642099"/>
    <n v="1385782566.9270699"/>
    <b v="0"/>
    <n v="156.245205558891"/>
    <b v="0"/>
    <s v="film &amp; video/animation"/>
    <x v="109"/>
    <n v="100"/>
    <x v="0"/>
    <s v="animation"/>
    <x v="956"/>
  </r>
  <r>
    <n v="1036"/>
    <s v="World War 5"/>
    <s v="Based on the invention portfolio of a patented inventor World War Four is a look into the future of warfare and humanity as a whole"/>
    <n v="-524180.60670403298"/>
    <n v="15640.992816554101"/>
    <x v="2"/>
    <x v="0"/>
    <s v="USD"/>
    <n v="1389200474.8512199"/>
    <n v="1385764168.4386499"/>
    <b v="0"/>
    <n v="156.304520164065"/>
    <b v="0"/>
    <s v="film &amp; video/animation"/>
    <x v="109"/>
    <n v="100"/>
    <x v="0"/>
    <s v="animation"/>
    <x v="956"/>
  </r>
  <r>
    <n v="1037"/>
    <s v="Strawberry Bowl"/>
    <s v="This Strawberry Bowl concept is the 1st of many episodes.  These episodes will be released in accordance with the harvest of the month."/>
    <n v="-525198.58295329299"/>
    <n v="15647.2519822551"/>
    <x v="2"/>
    <x v="0"/>
    <s v="USD"/>
    <n v="1389182580.8382199"/>
    <n v="1385745769.9502201"/>
    <b v="0"/>
    <n v="156.36383476923899"/>
    <b v="0"/>
    <s v="film &amp; video/animation"/>
    <x v="109"/>
    <n v="100"/>
    <x v="0"/>
    <s v="animation"/>
    <x v="956"/>
  </r>
  <r>
    <n v="1038"/>
    <s v="Jimmy There and Back - Documentary Animation"/>
    <s v="Jimmy wants to live life and see his grandchildren grow up, but alcoholism threatens to curtail everything he dreams of."/>
    <n v="-526216.55920254299"/>
    <n v="15653.511147956"/>
    <x v="2"/>
    <x v="1"/>
    <s v="GBP"/>
    <n v="1389164686.8252201"/>
    <n v="1385727371.4618001"/>
    <b v="0"/>
    <n v="156.42314937441299"/>
    <b v="0"/>
    <s v="film &amp; video/animation"/>
    <x v="109"/>
    <n v="100"/>
    <x v="0"/>
    <s v="animation"/>
    <x v="956"/>
  </r>
  <r>
    <n v="1039"/>
    <s v="Woodsy Owl Animation: Cartoons That Give A Hoot!"/>
    <s v="An animated DVD starring Woodsy Owl that entertains children while  showing them how they can help create a cleaner, greener planet."/>
    <n v="-527234.535451793"/>
    <n v="15659.770313657"/>
    <x v="2"/>
    <x v="0"/>
    <s v="USD"/>
    <n v="1389146792.8122201"/>
    <n v="1385708972.9733701"/>
    <b v="0"/>
    <n v="156.482463979588"/>
    <b v="0"/>
    <s v="film &amp; video/animation"/>
    <x v="109"/>
    <n v="100"/>
    <x v="0"/>
    <s v="animation"/>
    <x v="956"/>
  </r>
  <r>
    <n v="1040"/>
    <s v="MY4FACES THE ANIMATED MOVIE"/>
    <s v="This wonderful movie will tells the story of two adorable aliens who crash land into a familyâ€™s backyard, and travel the Earth."/>
    <n v="-528252.51170105301"/>
    <n v="15666.0294793579"/>
    <x v="2"/>
    <x v="0"/>
    <s v="USD"/>
    <n v="1389128898.7992201"/>
    <n v="1385690574.4849501"/>
    <b v="0"/>
    <n v="156.541778584762"/>
    <b v="0"/>
    <s v="film &amp; video/animation"/>
    <x v="109"/>
    <n v="100"/>
    <x v="0"/>
    <s v="animation"/>
    <x v="956"/>
  </r>
  <r>
    <n v="1041"/>
    <s v="Age of Spirit: The Battle in Heaven"/>
    <s v="A feature-length 3D animation that depicts what happened when the Son of the Morning rebelled against God."/>
    <n v="-529270.48795030301"/>
    <n v="15672.288645058899"/>
    <x v="2"/>
    <x v="0"/>
    <s v="USD"/>
    <n v="1389111004.7862201"/>
    <n v="1385672175.99652"/>
    <b v="0"/>
    <n v="156.60109318993599"/>
    <b v="0"/>
    <s v="film &amp; video/animation"/>
    <x v="109"/>
    <n v="100"/>
    <x v="0"/>
    <s v="animation"/>
    <x v="956"/>
  </r>
  <r>
    <n v="1042"/>
    <s v="Code Monkeys"/>
    <s v="&quot;Code Monkey(s)&quot; is a short animated-series about life from the perspective of an engineer who feels like an actual &quot;Code Monkey&quot;."/>
    <n v="-530288.46419955301"/>
    <n v="15678.547810759799"/>
    <x v="2"/>
    <x v="0"/>
    <s v="USD"/>
    <n v="1389093110.7732301"/>
    <n v="1385653777.5081"/>
    <b v="0"/>
    <n v="156.66040779510999"/>
    <b v="0"/>
    <s v="film &amp; video/animation"/>
    <x v="109"/>
    <n v="100"/>
    <x v="0"/>
    <s v="animation"/>
    <x v="956"/>
  </r>
  <r>
    <n v="1043"/>
    <s v="Heroes Faith II (Superior Soldier)"/>
    <s v="A stop-motion animated action packed adventure. Telling a great story with an even greater message. Join me and lets change the world."/>
    <n v="-531306.44044881302"/>
    <n v="15684.806976460801"/>
    <x v="2"/>
    <x v="0"/>
    <s v="USD"/>
    <n v="1389075216.7602301"/>
    <n v="1385635379.01968"/>
    <b v="0"/>
    <n v="156.71972240028501"/>
    <b v="0"/>
    <s v="film &amp; video/animation"/>
    <x v="109"/>
    <n v="100"/>
    <x v="0"/>
    <s v="animation"/>
    <x v="956"/>
  </r>
  <r>
    <n v="1044"/>
    <s v="Indian in Chelsea - Web Animated series"/>
    <s v="A hilarious comedy podcast being turned into an animated series  about an indian servant and his boss."/>
    <n v="-532324.41669806303"/>
    <n v="15691.066142161701"/>
    <x v="2"/>
    <x v="1"/>
    <s v="GBP"/>
    <n v="1389057322.7472301"/>
    <n v="1385616980.53125"/>
    <b v="0"/>
    <n v="156.779037005459"/>
    <b v="0"/>
    <s v="film &amp; video/animation"/>
    <x v="109"/>
    <n v="100"/>
    <x v="0"/>
    <s v="animation"/>
    <x v="956"/>
  </r>
  <r>
    <n v="1045"/>
    <s v="TPI Episode 2: Doomsday Dean"/>
    <s v="A mile below the Franco-Swiss border Dean manages to break the Large Hadron Collider and triggers the end of the world."/>
    <n v="-533342.39294731303"/>
    <n v="15697.3253078627"/>
    <x v="2"/>
    <x v="0"/>
    <s v="USD"/>
    <n v="1389039428.73423"/>
    <n v="1385598582.04283"/>
    <b v="0"/>
    <n v="156.838351610633"/>
    <b v="0"/>
    <s v="film &amp; video/animation"/>
    <x v="109"/>
    <n v="100"/>
    <x v="0"/>
    <s v="animation"/>
    <x v="956"/>
  </r>
  <r>
    <n v="1046"/>
    <s v="Stuck On An Eyeland"/>
    <s v="A project that incorporates animation and comic art into a relevant story. 4 boys, 1 eyeland, and a whole lot of drama!!!"/>
    <n v="-534360.36919657304"/>
    <n v="15703.5844735636"/>
    <x v="2"/>
    <x v="0"/>
    <s v="USD"/>
    <n v="1389021534.72123"/>
    <n v="1385580183.5544"/>
    <b v="0"/>
    <n v="156.89766621580799"/>
    <b v="0"/>
    <s v="film &amp; video/animation"/>
    <x v="109"/>
    <n v="100"/>
    <x v="0"/>
    <s v="animation"/>
    <x v="956"/>
  </r>
  <r>
    <n v="1047"/>
    <s v="Otherkin The Animated Series"/>
    <s v="We have a fully developed 2D animated series that requires more professional animation. Our first 2 home-animated eps are up online."/>
    <n v="-535378.34544582304"/>
    <n v="15709.8436392646"/>
    <x v="2"/>
    <x v="0"/>
    <s v="USD"/>
    <n v="1389003640.70824"/>
    <n v="1385561785.06598"/>
    <b v="0"/>
    <n v="156.95698082098201"/>
    <b v="0"/>
    <s v="film &amp; video/animation"/>
    <x v="109"/>
    <n v="100"/>
    <x v="0"/>
    <s v="animation"/>
    <x v="956"/>
  </r>
  <r>
    <n v="1048"/>
    <s v="Paradigm Spiral - The Animated Series"/>
    <s v="A sci-fi fantasy 2.5D anime styled series about some guys trying to save the world, probably..."/>
    <n v="-536396.32169508305"/>
    <n v="15716.1028049655"/>
    <x v="2"/>
    <x v="0"/>
    <s v="USD"/>
    <n v="1388985746.69524"/>
    <n v="1385543386.5775499"/>
    <b v="0"/>
    <n v="157.01629542615601"/>
    <b v="0"/>
    <s v="film &amp; video/animation"/>
    <x v="109"/>
    <n v="100"/>
    <x v="0"/>
    <s v="animation"/>
    <x v="956"/>
  </r>
  <r>
    <n v="1049"/>
    <s v="I'm Sticking With You."/>
    <s v="A film created entirely out of paper, visual effects and found objects depicts how one man created a new life for himself."/>
    <n v="-537414.29794433306"/>
    <n v="15722.361970666499"/>
    <x v="2"/>
    <x v="5"/>
    <s v="CAD"/>
    <n v="1388967852.68224"/>
    <n v="1385524988.0891299"/>
    <b v="0"/>
    <n v="157.07561003133"/>
    <b v="0"/>
    <s v="film &amp; video/animation"/>
    <x v="109"/>
    <n v="100"/>
    <x v="0"/>
    <s v="animation"/>
    <x v="956"/>
  </r>
  <r>
    <n v="1050"/>
    <s v="A Tale of Faith - An Animated Short Film"/>
    <s v="A Tale of Faith is an animated short film based on the heartwarming tale by Rebbe Nachman of Breslov."/>
    <n v="-538432.27419358306"/>
    <n v="15728.621136367399"/>
    <x v="2"/>
    <x v="0"/>
    <s v="USD"/>
    <n v="1388949958.66924"/>
    <n v="1385506589.6006999"/>
    <b v="0"/>
    <n v="157.13492463650499"/>
    <b v="0"/>
    <s v="film &amp; video/animation"/>
    <x v="109"/>
    <n v="100"/>
    <x v="0"/>
    <s v="animation"/>
    <x v="956"/>
  </r>
  <r>
    <n v="1051"/>
    <s v="Shipmates"/>
    <s v="A big brother style comedy animation series starring famous seafarers"/>
    <n v="-539450.25044284295"/>
    <n v="15734.880302068401"/>
    <x v="2"/>
    <x v="1"/>
    <s v="GBP"/>
    <n v="1388932064.65624"/>
    <n v="1385488191.1122799"/>
    <b v="0"/>
    <n v="157.19423924167901"/>
    <b v="0"/>
    <s v="film &amp; video/animation"/>
    <x v="109"/>
    <n v="100"/>
    <x v="0"/>
    <s v="animation"/>
    <x v="956"/>
  </r>
  <r>
    <n v="1052"/>
    <s v="Honeybee: The Animated Series Trailer"/>
    <s v="Honeybee is a cartoon about a girl who can talk to bugs, and her quest to save the bees! Adventure, humor, and lots of fun characters."/>
    <n v="-540468.22669209295"/>
    <n v="15741.139467769301"/>
    <x v="2"/>
    <x v="0"/>
    <s v="USD"/>
    <n v="1388914170.64325"/>
    <n v="1385469792.6238501"/>
    <b v="0"/>
    <n v="157.25355384685301"/>
    <b v="0"/>
    <s v="film &amp; video/animation"/>
    <x v="109"/>
    <n v="100"/>
    <x v="0"/>
    <s v="animation"/>
    <x v="956"/>
  </r>
  <r>
    <n v="1053"/>
    <s v="Somorrah"/>
    <s v="The community of Somorrah is peaceful and unblemished until &quot;The Boss&quot; power and money starts to diminish &amp; plans to gain it all back!"/>
    <n v="-541486.20294134296"/>
    <n v="15747.3986334703"/>
    <x v="2"/>
    <x v="0"/>
    <s v="USD"/>
    <n v="1388896276.63025"/>
    <n v="1385451394.1354301"/>
    <b v="0"/>
    <n v="157.312868452027"/>
    <b v="0"/>
    <s v="film &amp; video/animation"/>
    <x v="109"/>
    <n v="100"/>
    <x v="0"/>
    <s v="animation"/>
    <x v="956"/>
  </r>
  <r>
    <n v="1054"/>
    <s v="M dot Strange's &quot;I am Nightmare&quot;"/>
    <s v="&quot;When the dream of childhood is stolen... a nightmare is born&quot; A dark animated fantasy film by indie filmmaker M dot Strange."/>
    <n v="-542504.17919060297"/>
    <n v="15753.6577991712"/>
    <x v="2"/>
    <x v="0"/>
    <s v="USD"/>
    <n v="1388878382.61725"/>
    <n v="1385432995.6470001"/>
    <b v="0"/>
    <n v="157.37218305720199"/>
    <b v="0"/>
    <s v="film &amp; video/animation"/>
    <x v="109"/>
    <n v="100"/>
    <x v="0"/>
    <s v="animation"/>
    <x v="956"/>
  </r>
  <r>
    <n v="1055"/>
    <s v="Darktales The Play"/>
    <s v="Tim Arthur's 21st anniversary sell-out production of his 'chilling' and 'sinister' ghostly thriller returns to the Edinburgh Fringe!"/>
    <n v="-543522.15543985297"/>
    <n v="15759.9169648722"/>
    <x v="0"/>
    <x v="1"/>
    <s v="GBP"/>
    <n v="1388860488.60425"/>
    <n v="1385414597.1585801"/>
    <b v="0"/>
    <n v="157.43149766237599"/>
    <b v="1"/>
    <s v="theater/plays"/>
    <x v="109"/>
    <n v="100"/>
    <x v="1"/>
    <s v="plays"/>
    <x v="956"/>
  </r>
  <r>
    <n v="1056"/>
    <s v="U.S. Premiere of &quot;dirty butterfly&quot; by debbie tucker green"/>
    <s v="The Blind Owl in co-production with Halcyon Theatre will stage &quot;dirty butterfly&quot; a voyeuristic drama by Britain's debbie tucker green."/>
    <n v="-544540.13168910297"/>
    <n v="15766.1761305731"/>
    <x v="0"/>
    <x v="0"/>
    <s v="USD"/>
    <n v="1388842594.5912499"/>
    <n v="1385396198.67015"/>
    <b v="0"/>
    <n v="157.49081226755001"/>
    <b v="1"/>
    <s v="theater/plays"/>
    <x v="109"/>
    <n v="100"/>
    <x v="1"/>
    <s v="plays"/>
    <x v="956"/>
  </r>
  <r>
    <n v="1057"/>
    <s v="COMPASS PLAYERS"/>
    <s v="*** TO MAKE DONATIONS IN THE FUTURE                                   GO TO OUR WEBSITE: www.compassplayers.com ***"/>
    <n v="-545558.10793836298"/>
    <n v="15772.4352962741"/>
    <x v="0"/>
    <x v="0"/>
    <s v="USD"/>
    <n v="1388824700.5782599"/>
    <n v="1385377800.18173"/>
    <b v="0"/>
    <n v="157.550126872725"/>
    <b v="1"/>
    <s v="theater/plays"/>
    <x v="109"/>
    <n v="100"/>
    <x v="1"/>
    <s v="plays"/>
    <x v="956"/>
  </r>
  <r>
    <n v="1058"/>
    <s v="&quot;The Star on My Heart&quot; Original Play Project on Holocaust"/>
    <s v="The Star on My Heart, an original play based on a survivor of the Terezin concentration camp, with community outreach for all ages."/>
    <n v="-546576.08418761299"/>
    <n v="15778.694461974999"/>
    <x v="0"/>
    <x v="0"/>
    <s v="USD"/>
    <n v="1388806806.5652599"/>
    <n v="1385359401.6933"/>
    <b v="0"/>
    <n v="157.609441477899"/>
    <b v="1"/>
    <s v="theater/plays"/>
    <x v="109"/>
    <n v="100"/>
    <x v="1"/>
    <s v="plays"/>
    <x v="956"/>
  </r>
  <r>
    <n v="1059"/>
    <s v="Zero Down"/>
    <s v="Angel on the Corner need YOUR help to raise Â£3,500 to take Zero Down by Sarah Hehir to the Edinburgh Fringe Festival this August!"/>
    <n v="-547594.06043686299"/>
    <n v="15784.953627676001"/>
    <x v="0"/>
    <x v="1"/>
    <s v="GBP"/>
    <n v="1388788912.5522599"/>
    <n v="1385341003.20488"/>
    <b v="0"/>
    <n v="157.66875608307299"/>
    <b v="1"/>
    <s v="theater/plays"/>
    <x v="109"/>
    <n v="100"/>
    <x v="1"/>
    <s v="plays"/>
    <x v="956"/>
  </r>
  <r>
    <n v="1060"/>
    <s v="EUPHORIA! A New Play by John Corigliano"/>
    <s v="EUPHORIA! is a new play about the decriminalization of drugs, and its profound effect on both the criminals in prison and &quot;The Man.&quot;"/>
    <n v="-548612.036686123"/>
    <n v="15791.212793376901"/>
    <x v="0"/>
    <x v="0"/>
    <s v="USD"/>
    <n v="1388771018.5392599"/>
    <n v="1385322604.71645"/>
    <b v="0"/>
    <n v="157.72807068824699"/>
    <b v="1"/>
    <s v="theater/plays"/>
    <x v="109"/>
    <n v="100"/>
    <x v="1"/>
    <s v="plays"/>
    <x v="956"/>
  </r>
  <r>
    <n v="1061"/>
    <s v="Victory by Madicken Malm"/>
    <s v="We have a brand new play. We urgently need your help to fund our production, which opens at Theatre503 on August 18th."/>
    <n v="-549630.012935373"/>
    <n v="15797.4719590779"/>
    <x v="0"/>
    <x v="1"/>
    <s v="GBP"/>
    <n v="1388753124.5262599"/>
    <n v="1385304206.22803"/>
    <b v="0"/>
    <n v="157.78738529342201"/>
    <b v="1"/>
    <s v="theater/plays"/>
    <x v="109"/>
    <n v="100"/>
    <x v="1"/>
    <s v="plays"/>
    <x v="956"/>
  </r>
  <r>
    <n v="1062"/>
    <s v="Omega Kids - a new play"/>
    <s v="OMEGA KIDS, a new play by Noah Mease, directed by Jay Stull &amp; produced by New Light Theater Project in association with Access Theater."/>
    <n v="-550647.98918463301"/>
    <n v="15803.7311247788"/>
    <x v="0"/>
    <x v="0"/>
    <s v="USD"/>
    <n v="1388735230.5132699"/>
    <n v="1385285807.7395999"/>
    <b v="0"/>
    <n v="157.846699898596"/>
    <b v="1"/>
    <s v="theater/plays"/>
    <x v="109"/>
    <n v="100"/>
    <x v="1"/>
    <s v="plays"/>
    <x v="956"/>
  </r>
  <r>
    <n v="1063"/>
    <s v="Devastated No Matter What"/>
    <s v="A Festival Backed Production of a Full-Length Play."/>
    <n v="-551665.96543388302"/>
    <n v="15809.9902904798"/>
    <x v="0"/>
    <x v="0"/>
    <s v="USD"/>
    <n v="1388717336.5002699"/>
    <n v="1385267409.2511799"/>
    <b v="0"/>
    <n v="157.90601450377"/>
    <b v="1"/>
    <s v="theater/plays"/>
    <x v="109"/>
    <n v="100"/>
    <x v="1"/>
    <s v="plays"/>
    <x v="956"/>
  </r>
  <r>
    <n v="1064"/>
    <s v="Snowglobe Theatre presents: &quot;Much Ado about Nothing&quot;"/>
    <s v="Snowglobe Theatre, a new Montreal company, will be presenting Shakespeare's &quot;Much Ado about Nothing&quot; at Mainline Theatre in January"/>
    <n v="-552683.94168313302"/>
    <n v="15816.2494561807"/>
    <x v="0"/>
    <x v="5"/>
    <s v="CAD"/>
    <n v="1388699442.4872701"/>
    <n v="1385249010.7627499"/>
    <b v="0"/>
    <n v="157.96532910894399"/>
    <b v="1"/>
    <s v="theater/plays"/>
    <x v="109"/>
    <n v="100"/>
    <x v="1"/>
    <s v="plays"/>
    <x v="956"/>
  </r>
  <r>
    <n v="1065"/>
    <s v="Corners Grove"/>
    <s v="Corners Grove is a coming-of-age play about leaving home, gender identity and the death of Whitney Houston; will benefit Win NYC."/>
    <n v="-553701.91793239303"/>
    <n v="15822.5086218817"/>
    <x v="0"/>
    <x v="0"/>
    <s v="USD"/>
    <n v="1388681548.4742701"/>
    <n v="1385230612.2743299"/>
    <b v="0"/>
    <n v="158.02464371411901"/>
    <b v="1"/>
    <s v="theater/plays"/>
    <x v="109"/>
    <n v="100"/>
    <x v="1"/>
    <s v="plays"/>
    <x v="956"/>
  </r>
  <r>
    <n v="1066"/>
    <s v="COMPASS PLAYERS presents SYLVIA by A. R. Gurney"/>
    <s v="SYLVIA is a modern romantic comedy about a marriage and a talking dog. Directed by Jeanna Michaels. January 12 through January 29, 2018"/>
    <n v="-554719.89418164303"/>
    <n v="15828.767787582599"/>
    <x v="0"/>
    <x v="0"/>
    <s v="USD"/>
    <n v="1388663654.4612701"/>
    <n v="1385212213.7859001"/>
    <b v="0"/>
    <n v="158.083958319293"/>
    <b v="1"/>
    <s v="theater/plays"/>
    <x v="109"/>
    <n v="100"/>
    <x v="1"/>
    <s v="plays"/>
    <x v="956"/>
  </r>
  <r>
    <n v="1067"/>
    <s v="Walken On Sunshine"/>
    <s v="A fast paced, comedic play about an anxiety-ridden filmmaker who lies to investors about having Christopher Walken in his film."/>
    <n v="-555737.87043089303"/>
    <n v="15835.026953283599"/>
    <x v="0"/>
    <x v="0"/>
    <s v="USD"/>
    <n v="1388645760.4482701"/>
    <n v="1385193815.2974801"/>
    <b v="0"/>
    <n v="158.143272924467"/>
    <b v="1"/>
    <s v="theater/plays"/>
    <x v="109"/>
    <n v="100"/>
    <x v="1"/>
    <s v="plays"/>
    <x v="956"/>
  </r>
  <r>
    <n v="1068"/>
    <s v="Foresight"/>
    <s v="New writing â€¢ Twisty-turny magical realist retro sci-fi â€¢ Human lives â€¢ Storytelling â€¢ The slope our society slips down..."/>
    <n v="-556755.84668015304"/>
    <n v="15841.286118984501"/>
    <x v="0"/>
    <x v="1"/>
    <s v="GBP"/>
    <n v="1388627866.4352801"/>
    <n v="1385175416.8090501"/>
    <b v="0"/>
    <n v="158.20258752964199"/>
    <b v="1"/>
    <s v="theater/plays"/>
    <x v="109"/>
    <n v="100"/>
    <x v="1"/>
    <s v="plays"/>
    <x v="956"/>
  </r>
  <r>
    <n v="1069"/>
    <s v="Theatre for restorative justice - help us get to Belgium!"/>
    <s v="We're a zero-budget, non-profit theatre group based in Oslo and have been invited to perform at a conference in Belgium. Help!"/>
    <n v="-557773.82292940305"/>
    <n v="15847.545284685501"/>
    <x v="0"/>
    <x v="10"/>
    <s v="NOK"/>
    <n v="1388609972.4222801"/>
    <n v="1385157018.3206301"/>
    <b v="0"/>
    <n v="158.26190213481601"/>
    <b v="1"/>
    <s v="theater/plays"/>
    <x v="109"/>
    <n v="100"/>
    <x v="1"/>
    <s v="plays"/>
    <x v="956"/>
  </r>
  <r>
    <n v="1070"/>
    <s v="GIRLS STATE a new musical comedy TV project"/>
    <s v="In this new TV show &quot;All Politics is Vocal&quot; as high school girls campaign, sing and cheer to be elected Governor of their summer camp."/>
    <n v="-558791.79917865305"/>
    <n v="15853.8044503864"/>
    <x v="0"/>
    <x v="0"/>
    <s v="USD"/>
    <n v="1388592078.4092801"/>
    <n v="1385138619.8322001"/>
    <b v="0"/>
    <n v="158.32121673999001"/>
    <b v="1"/>
    <s v="film &amp; video/television"/>
    <x v="164"/>
    <n v="100"/>
    <x v="0"/>
    <s v="television"/>
    <x v="957"/>
  </r>
  <r>
    <n v="1071"/>
    <s v="FannibalFest Fan Convention"/>
    <s v="A Hannibal TV Show Fan Convention and Art Collective"/>
    <n v="-559809.77542791294"/>
    <n v="15860.0636160874"/>
    <x v="0"/>
    <x v="0"/>
    <s v="USD"/>
    <n v="1388574184.3962801"/>
    <n v="1385120221.34378"/>
    <b v="0"/>
    <n v="158.380531345164"/>
    <b v="1"/>
    <s v="film &amp; video/television"/>
    <x v="164"/>
    <n v="100"/>
    <x v="0"/>
    <s v="television"/>
    <x v="958"/>
  </r>
  <r>
    <n v="1072"/>
    <s v="Charlie teaser completion"/>
    <s v="Completion fund for post-production for teaser of British crime/drama tv series about a girl who sells morals for money"/>
    <n v="-560827.75167716295"/>
    <n v="15866.3227817883"/>
    <x v="0"/>
    <x v="1"/>
    <s v="GBP"/>
    <n v="1388556290.38328"/>
    <n v="1385101822.85535"/>
    <b v="0"/>
    <n v="158.43984595033899"/>
    <b v="1"/>
    <s v="film &amp; video/television"/>
    <x v="164"/>
    <n v="100"/>
    <x v="0"/>
    <s v="television"/>
    <x v="959"/>
  </r>
  <r>
    <n v="1073"/>
    <s v="Unsure/Positive: A Dramedy Series About Life with HIV"/>
    <s v="We already produced the *very* beginning of this story. Help us to see it through?"/>
    <n v="-561845.72792641295"/>
    <n v="15872.5819474893"/>
    <x v="0"/>
    <x v="0"/>
    <s v="USD"/>
    <n v="1388538396.37029"/>
    <n v="1385083424.36693"/>
    <b v="0"/>
    <n v="158.49916055551299"/>
    <b v="1"/>
    <s v="film &amp; video/television"/>
    <x v="164"/>
    <n v="100"/>
    <x v="0"/>
    <s v="television"/>
    <x v="960"/>
  </r>
  <r>
    <n v="1074"/>
    <s v="Party Monsters"/>
    <s v="21st centuryâ€™s most notorious literary characters, out of step with the times, find comradery as roommates in modern day Los Angeles."/>
    <n v="-562863.70417567296"/>
    <n v="15878.841113190199"/>
    <x v="0"/>
    <x v="0"/>
    <s v="USD"/>
    <n v="1388520502.35729"/>
    <n v="1385065025.8785"/>
    <b v="0"/>
    <n v="158.55847516068701"/>
    <b v="1"/>
    <s v="film &amp; video/television"/>
    <x v="164"/>
    <n v="100"/>
    <x v="0"/>
    <s v="television"/>
    <x v="961"/>
  </r>
  <r>
    <n v="1075"/>
    <s v="Terry Matthews to be the NEXT star on the Network Television"/>
    <s v="The BBQ Daddy will be Filming the 1st episode of the Next Hit series to come to Network Television &quot;Bailout My Cookout&quot;"/>
    <n v="-563881.68042492296"/>
    <n v="15885.100278891199"/>
    <x v="0"/>
    <x v="0"/>
    <s v="USD"/>
    <n v="1388502608.34429"/>
    <n v="1385046627.39008"/>
    <b v="0"/>
    <n v="158.617789765862"/>
    <b v="1"/>
    <s v="film &amp; video/television"/>
    <x v="164"/>
    <n v="100"/>
    <x v="0"/>
    <s v="television"/>
    <x v="962"/>
  </r>
  <r>
    <n v="1076"/>
    <s v="POINT HOPE"/>
    <s v="The story of &quot;Point Hope&quot; will honor, respect, and share the beauty and traditions of the Alaska Natives in Point Hope, AK: the Inupiat"/>
    <n v="-564899.65667418297"/>
    <n v="15891.359444592101"/>
    <x v="0"/>
    <x v="0"/>
    <s v="USD"/>
    <n v="1388484714.33129"/>
    <n v="1385028228.90165"/>
    <b v="0"/>
    <n v="158.67710437103599"/>
    <b v="1"/>
    <s v="film &amp; video/television"/>
    <x v="164"/>
    <n v="100"/>
    <x v="0"/>
    <s v="television"/>
    <x v="963"/>
  </r>
  <r>
    <n v="1077"/>
    <s v="Skin: Film Production By 14 Year Old Aniya Wolfe"/>
    <s v="Secrets bond three unfortunate teens who are facing issues that are common among youth today. And for one, it becomes too much to bear."/>
    <n v="-565917.63292343298"/>
    <n v="15897.618610293101"/>
    <x v="0"/>
    <x v="0"/>
    <s v="USD"/>
    <n v="1388466820.31829"/>
    <n v="1385009830.4132299"/>
    <b v="0"/>
    <n v="158.73641897620999"/>
    <b v="1"/>
    <s v="film &amp; video/television"/>
    <x v="164"/>
    <n v="100"/>
    <x v="0"/>
    <s v="television"/>
    <x v="964"/>
  </r>
  <r>
    <n v="1078"/>
    <s v="Sizzling in the Kitchen Flynn Style"/>
    <s v="Help us raise the funds to film our pilot episode!"/>
    <n v="-566935.60917268298"/>
    <n v="15903.877775994"/>
    <x v="0"/>
    <x v="0"/>
    <s v="USD"/>
    <n v="1388448926.3053"/>
    <n v="1384991431.9247999"/>
    <b v="0"/>
    <n v="158.79573358138401"/>
    <b v="1"/>
    <s v="film &amp; video/television"/>
    <x v="164"/>
    <n v="100"/>
    <x v="0"/>
    <s v="television"/>
    <x v="965"/>
  </r>
  <r>
    <n v="1079"/>
    <s v="The Academy: Mockumentary Sitcom TV Pilot"/>
    <s v="Capturing everyday life at Falkirk Academy, a fictitious elite private high school where &quot;everyday life&quot; is anything but normal."/>
    <n v="-567953.58542194299"/>
    <n v="15910.136941695"/>
    <x v="0"/>
    <x v="0"/>
    <s v="USD"/>
    <n v="1388431032.2923"/>
    <n v="1384973033.4363799"/>
    <b v="0"/>
    <n v="158.855048186559"/>
    <b v="1"/>
    <s v="film &amp; video/television"/>
    <x v="164"/>
    <n v="100"/>
    <x v="0"/>
    <s v="television"/>
    <x v="966"/>
  </r>
  <r>
    <n v="1080"/>
    <s v="Big in Beijing. A reality tv show about eccentric Beijing."/>
    <s v="Making a reality show casting the real elites of China. They are fun, young, wild, and ambitious. Filmed in Beijing with real risks."/>
    <n v="-568971.56167119299"/>
    <n v="15916.3961073959"/>
    <x v="0"/>
    <x v="0"/>
    <s v="USD"/>
    <n v="1388413138.2793"/>
    <n v="1384954634.9479499"/>
    <b v="0"/>
    <n v="158.914362791733"/>
    <b v="1"/>
    <s v="film &amp; video/television"/>
    <x v="164"/>
    <n v="100"/>
    <x v="0"/>
    <s v="television"/>
    <x v="967"/>
  </r>
  <r>
    <n v="1081"/>
    <s v="2018 TAPR DCC Video on HamRadioNow"/>
    <s v="HamRadioNow will produce YouTube video of the complete 2016 ARRL &amp; TAPR Amateur Radio (Ham Radio) Digital Communications Conference"/>
    <n v="-569989.53792044299"/>
    <n v="15922.6552730969"/>
    <x v="0"/>
    <x v="0"/>
    <s v="USD"/>
    <n v="1388395244.2663"/>
    <n v="1384936236.4595301"/>
    <b v="0"/>
    <n v="158.97367739690699"/>
    <b v="1"/>
    <s v="film &amp; video/television"/>
    <x v="164"/>
    <n v="100"/>
    <x v="0"/>
    <s v="television"/>
    <x v="968"/>
  </r>
  <r>
    <n v="1082"/>
    <s v="Spinward Traveller (T.V. Pilot)"/>
    <s v="Spinward Traveller is based on the award winning role-playing game. Launch your imagination into the Traveller universe at Jump 6."/>
    <n v="-571007.514169703"/>
    <n v="15928.914438797799"/>
    <x v="0"/>
    <x v="0"/>
    <s v="USD"/>
    <n v="1388377350.2533"/>
    <n v="1384917837.9711001"/>
    <b v="0"/>
    <n v="159.03299200208099"/>
    <b v="1"/>
    <s v="film &amp; video/television"/>
    <x v="164"/>
    <n v="100"/>
    <x v="0"/>
    <s v="television"/>
    <x v="969"/>
  </r>
  <r>
    <n v="1083"/>
    <s v="Can't Go Home"/>
    <s v="A travel series hosted by touring musicians that profiles a different American city in each episode."/>
    <n v="-572025.49041895301"/>
    <n v="15935.173604498799"/>
    <x v="0"/>
    <x v="0"/>
    <s v="USD"/>
    <n v="1388359456.24031"/>
    <n v="1384899439.4826801"/>
    <b v="0"/>
    <n v="159.09230660725601"/>
    <b v="1"/>
    <s v="film &amp; video/television"/>
    <x v="164"/>
    <n v="100"/>
    <x v="0"/>
    <s v="television"/>
    <x v="970"/>
  </r>
  <r>
    <n v="1084"/>
    <s v="3012 | Sci-fi Series"/>
    <s v="A highly charged post apocalyptic sci fi series that pulls no punches!"/>
    <n v="-573043.46666820301"/>
    <n v="15941.432770199701"/>
    <x v="0"/>
    <x v="2"/>
    <s v="AUD"/>
    <n v="1388341562.2273099"/>
    <n v="1384881040.9942501"/>
    <b v="0"/>
    <n v="159.15162121243"/>
    <b v="1"/>
    <s v="film &amp; video/television"/>
    <x v="164"/>
    <n v="100"/>
    <x v="0"/>
    <s v="television"/>
    <x v="971"/>
  </r>
  <r>
    <n v="1085"/>
    <s v="Cien&amp;Cia"/>
    <s v="Cien&amp;Cia es un proyecto transmedia para televisiÃ³n; la finalidad de la venta de camisetas es financiar el reality (Factual)."/>
    <n v="-574061.44291746302"/>
    <n v="15947.691935900701"/>
    <x v="0"/>
    <x v="3"/>
    <s v="EUR"/>
    <n v="1388323668.2143099"/>
    <n v="1384862642.50583"/>
    <b v="0"/>
    <n v="159.210935817604"/>
    <b v="1"/>
    <s v="film &amp; video/television"/>
    <x v="164"/>
    <n v="100"/>
    <x v="0"/>
    <s v="television"/>
    <x v="972"/>
  </r>
  <r>
    <n v="1086"/>
    <s v="ArtMoose TV Series"/>
    <s v="We want to create a Sizzle Reel to pitch a Reality TV Series to TV Executive starring artists Art Moose will use new artists each week."/>
    <n v="-575079.41916671302"/>
    <n v="15953.9511016016"/>
    <x v="0"/>
    <x v="0"/>
    <s v="USD"/>
    <n v="1388305774.2013099"/>
    <n v="1384844244.01741"/>
    <b v="0"/>
    <n v="159.27025042277899"/>
    <b v="1"/>
    <s v="film &amp; video/television"/>
    <x v="164"/>
    <n v="100"/>
    <x v="0"/>
    <s v="television"/>
    <x v="973"/>
  </r>
  <r>
    <n v="1087"/>
    <s v="Humble Pie"/>
    <s v="Uplifting English sitcom, a love letter to youthful exuberance that proves once and for all that none of us are ready for real life."/>
    <n v="-576097.39541596302"/>
    <n v="15960.2102673026"/>
    <x v="0"/>
    <x v="1"/>
    <s v="GBP"/>
    <n v="1388287880.1883099"/>
    <n v="1384825845.52898"/>
    <b v="0"/>
    <n v="159.32956502795301"/>
    <b v="1"/>
    <s v="film &amp; video/television"/>
    <x v="164"/>
    <n v="100"/>
    <x v="0"/>
    <s v="television"/>
    <x v="974"/>
  </r>
  <r>
    <n v="1088"/>
    <s v="Indian As Apple Pie TV"/>
    <s v="The Indian cooking show you crave: complete with cooking, travel to India, and loads of spicy inspiration with Anupy."/>
    <n v="-577115.37166522304"/>
    <n v="15966.4694330035"/>
    <x v="0"/>
    <x v="0"/>
    <s v="USD"/>
    <n v="1388269986.1753199"/>
    <n v="1384807447.04056"/>
    <b v="0"/>
    <n v="159.388879633127"/>
    <b v="1"/>
    <s v="film &amp; video/television"/>
    <x v="164"/>
    <n v="100"/>
    <x v="0"/>
    <s v="television"/>
    <x v="975"/>
  </r>
  <r>
    <n v="1089"/>
    <s v="Brouhaha (an Original Sitcom)"/>
    <s v="Brouhaha chronicles the adventures of aspiring comedian and prolific hedonist Jenny Carmichael as she works at a clickbait website."/>
    <n v="-578133.34791447304"/>
    <n v="15972.7285987045"/>
    <x v="0"/>
    <x v="0"/>
    <s v="USD"/>
    <n v="1388252092.1623199"/>
    <n v="1384789048.55213"/>
    <b v="0"/>
    <n v="159.448194238301"/>
    <b v="1"/>
    <s v="film &amp; video/television"/>
    <x v="164"/>
    <n v="100"/>
    <x v="0"/>
    <s v="television"/>
    <x v="976"/>
  </r>
  <r>
    <n v="1090"/>
    <s v="Finding Kylie Hard Read Fund"/>
    <s v="Help us reach our goal &amp; pay the drama dept that is performing the hard read, which is set for October 2015."/>
    <n v="-579151.32416373305"/>
    <n v="15978.9877644054"/>
    <x v="0"/>
    <x v="0"/>
    <s v="USD"/>
    <n v="1388234198.1493199"/>
    <n v="1384770650.06371"/>
    <b v="0"/>
    <n v="159.50750884347599"/>
    <b v="1"/>
    <s v="film &amp; video/television"/>
    <x v="164"/>
    <n v="100"/>
    <x v="0"/>
    <s v="television"/>
    <x v="977"/>
  </r>
  <r>
    <n v="1091"/>
    <s v="Life of an Ingredient: The Pilot Episode"/>
    <s v="â€œLIFE of an INGREDIENT,&quot; a series that tells the story of the greatest chef &amp; farm collaborators in todayâ€™s marketplace."/>
    <n v="-580169.30041298305"/>
    <n v="15985.246930106399"/>
    <x v="0"/>
    <x v="0"/>
    <s v="USD"/>
    <n v="1388216304.1363201"/>
    <n v="1384752251.57528"/>
    <b v="0"/>
    <n v="159.56682344865001"/>
    <b v="1"/>
    <s v="film &amp; video/television"/>
    <x v="164"/>
    <n v="100"/>
    <x v="0"/>
    <s v="television"/>
    <x v="978"/>
  </r>
  <r>
    <n v="1092"/>
    <s v="CREATURES OF HABIT!"/>
    <s v="Meet Gary, and Troy: Two unlikely friends that investigate &quot;strange phenomenon&quot;."/>
    <n v="-581187.27666223305"/>
    <n v="15991.506095807301"/>
    <x v="0"/>
    <x v="0"/>
    <s v="USD"/>
    <n v="1388198410.1233201"/>
    <n v="1384733853.0868599"/>
    <b v="0"/>
    <n v="159.62613805382401"/>
    <b v="1"/>
    <s v="film &amp; video/television"/>
    <x v="164"/>
    <n v="100"/>
    <x v="0"/>
    <s v="television"/>
    <x v="979"/>
  </r>
  <r>
    <n v="1093"/>
    <s v="Bad Boy of Beauty and Bride Crashers!"/>
    <s v="Lois and Berlin are the Lucy and Ricky of reality. You will go on  journey to reinvent beauty from the inside out. Be the star !"/>
    <n v="-582205.25291149295"/>
    <n v="15997.765261508301"/>
    <x v="0"/>
    <x v="0"/>
    <s v="USD"/>
    <n v="1388180516.1103301"/>
    <n v="1384715454.5984299"/>
    <b v="0"/>
    <n v="159.685452658998"/>
    <b v="1"/>
    <s v="film &amp; video/television"/>
    <x v="164"/>
    <n v="100"/>
    <x v="0"/>
    <s v="television"/>
    <x v="980"/>
  </r>
  <r>
    <n v="1094"/>
    <s v="Bring STL Up Late to TV"/>
    <s v="STL Up Late is a weekly late night comedy talk show for St. Louis television."/>
    <n v="-583223.22916074295"/>
    <n v="16004.0244272092"/>
    <x v="0"/>
    <x v="0"/>
    <s v="USD"/>
    <n v="1388162622.0973301"/>
    <n v="1384697056.1100099"/>
    <b v="0"/>
    <n v="159.74476726417299"/>
    <b v="1"/>
    <s v="film &amp; video/television"/>
    <x v="164"/>
    <n v="100"/>
    <x v="0"/>
    <s v="television"/>
    <x v="981"/>
  </r>
  <r>
    <n v="1095"/>
    <s v="RAM- An independent writer's breakthrough tv production"/>
    <s v="A dram-com television series revolved around memory and the hardships and revelations that come with its early turning point."/>
    <n v="-584241.20540999295"/>
    <n v="16010.2835929102"/>
    <x v="0"/>
    <x v="0"/>
    <s v="USD"/>
    <n v="1388144728.0843301"/>
    <n v="1384678657.6215799"/>
    <b v="0"/>
    <n v="159.80408186934699"/>
    <b v="1"/>
    <s v="film &amp; video/television"/>
    <x v="164"/>
    <n v="100"/>
    <x v="0"/>
    <s v="television"/>
    <x v="982"/>
  </r>
  <r>
    <n v="1096"/>
    <s v="You, Me &amp; Sicily:  Part I Editing"/>
    <s v="Highlighting Sicily's points of light: its extraordinary people. Editing phase is now underway!!!"/>
    <n v="-585259.18165925296"/>
    <n v="16016.5427586111"/>
    <x v="0"/>
    <x v="0"/>
    <s v="USD"/>
    <n v="1388126834.0713301"/>
    <n v="1384660259.1331601"/>
    <b v="0"/>
    <n v="159.86339647452101"/>
    <b v="1"/>
    <s v="film &amp; video/television"/>
    <x v="164"/>
    <n v="100"/>
    <x v="0"/>
    <s v="television"/>
    <x v="983"/>
  </r>
  <r>
    <n v="1097"/>
    <s v="B-Rabbit TV Comedy Pilot"/>
    <s v="B-Rabbit is a hilarious depiction of immigrating to New Zealand and the life you desperately tried to leave behind."/>
    <n v="-586277.15790850297"/>
    <n v="16022.8019243121"/>
    <x v="0"/>
    <x v="4"/>
    <s v="NZD"/>
    <n v="1388108940.0583301"/>
    <n v="1384641860.6447301"/>
    <b v="0"/>
    <n v="159.922711079696"/>
    <b v="1"/>
    <s v="film &amp; video/television"/>
    <x v="164"/>
    <n v="100"/>
    <x v="0"/>
    <s v="television"/>
    <x v="984"/>
  </r>
  <r>
    <n v="1098"/>
    <s v="John Earle Dog Training Concept Development Reel"/>
    <s v="John and Brian are on a quest to change people's lives and rehabilitate dogs."/>
    <n v="-587295.13415775297"/>
    <n v="16029.061090013"/>
    <x v="0"/>
    <x v="0"/>
    <s v="USD"/>
    <n v="1388091046.04533"/>
    <n v="1384623462.1563101"/>
    <b v="0"/>
    <n v="159.98202568487"/>
    <b v="1"/>
    <s v="film &amp; video/television"/>
    <x v="164"/>
    <n v="100"/>
    <x v="0"/>
    <s v="television"/>
    <x v="985"/>
  </r>
  <r>
    <n v="1099"/>
    <s v="The JOB Prelude."/>
    <s v="Genuine, no cliche Cop dramedy. Stories based on Adam's time as a Constable. What really goes on? Think you know the Police? Find out."/>
    <n v="-588313.11040701298"/>
    <n v="16035.320255713999"/>
    <x v="0"/>
    <x v="1"/>
    <s v="GBP"/>
    <n v="1388073152.03234"/>
    <n v="1384605063.6678801"/>
    <b v="0"/>
    <n v="160.04134029004399"/>
    <b v="1"/>
    <s v="film &amp; video/television"/>
    <x v="164"/>
    <n v="100"/>
    <x v="0"/>
    <s v="television"/>
    <x v="986"/>
  </r>
  <r>
    <n v="1100"/>
    <s v="Introverts Web Series"/>
    <s v="Comedy series about three introverted roommates coping with single life, secret resentments, and loudmouthed extroverts."/>
    <n v="-589331.08665626298"/>
    <n v="16041.579421414899"/>
    <x v="0"/>
    <x v="0"/>
    <s v="USD"/>
    <n v="1388055258.01934"/>
    <n v="1384586665.17946"/>
    <b v="0"/>
    <n v="160.10065489521801"/>
    <b v="1"/>
    <s v="film &amp; video/television"/>
    <x v="164"/>
    <n v="100"/>
    <x v="0"/>
    <s v="television"/>
    <x v="987"/>
  </r>
  <r>
    <n v="1101"/>
    <s v="The Alan Katz Show"/>
    <s v="After a two-year hiatus, The Alan Katz Show is coming back! But it can't unless we can get a 16gb flash drive valued at $12.71!"/>
    <n v="-590349.06290551298"/>
    <n v="16047.838587115901"/>
    <x v="0"/>
    <x v="0"/>
    <s v="USD"/>
    <n v="1388037364.00634"/>
    <n v="1384568266.69103"/>
    <b v="0"/>
    <n v="160.159969500393"/>
    <b v="1"/>
    <s v="film &amp; video/television"/>
    <x v="164"/>
    <n v="100"/>
    <x v="0"/>
    <s v="television"/>
    <x v="988"/>
  </r>
  <r>
    <n v="1102"/>
    <s v="Over &amp; Out"/>
    <s v="Approaching a milestone birthday, Gail abandons her group of yuppie stay-at-home mom friends for the vibrant and rowdy gay community."/>
    <n v="-591367.039154773"/>
    <n v="16054.0977528168"/>
    <x v="0"/>
    <x v="0"/>
    <s v="USD"/>
    <n v="1388019469.99334"/>
    <n v="1384549868.20261"/>
    <b v="0"/>
    <n v="160.219284105567"/>
    <b v="1"/>
    <s v="film &amp; video/television"/>
    <x v="164"/>
    <n v="100"/>
    <x v="0"/>
    <s v="television"/>
    <x v="989"/>
  </r>
  <r>
    <n v="1103"/>
    <s v="Imaginary Problems"/>
    <s v="5 best friends balance their work, personal and private lives while finding time for their imaginary friends (who are 3 puppets)."/>
    <n v="-592385.015404023"/>
    <n v="16060.3569185178"/>
    <x v="0"/>
    <x v="0"/>
    <s v="USD"/>
    <n v="1388001575.98034"/>
    <n v="1384531469.71418"/>
    <b v="0"/>
    <n v="160.27859871074099"/>
    <b v="1"/>
    <s v="film &amp; video/television"/>
    <x v="164"/>
    <n v="100"/>
    <x v="0"/>
    <s v="television"/>
    <x v="990"/>
  </r>
  <r>
    <n v="1104"/>
    <s v="#Josh: T.V. Show Sizzle Reel"/>
    <s v="A digitally dependent Josh, is forced to coexist with his promiscuous problematic cousin Wes, and face his fears of a human connection"/>
    <n v="-593402.99165328301"/>
    <n v="16066.6160842187"/>
    <x v="0"/>
    <x v="0"/>
    <s v="USD"/>
    <n v="1387983681.96735"/>
    <n v="1384513071.22576"/>
    <b v="0"/>
    <n v="160.33791331591601"/>
    <b v="1"/>
    <s v="film &amp; video/television"/>
    <x v="164"/>
    <n v="100"/>
    <x v="0"/>
    <s v="television"/>
    <x v="991"/>
  </r>
  <r>
    <n v="1105"/>
    <s v="Why Adam? A TV show about the science behind everyday life!"/>
    <s v="Why Adam? is an independent TV show that explores concepts of basic science in everyday life."/>
    <n v="-594420.96790253301"/>
    <n v="16072.8752499197"/>
    <x v="0"/>
    <x v="0"/>
    <s v="USD"/>
    <n v="1387965787.95435"/>
    <n v="1384494672.73733"/>
    <b v="0"/>
    <n v="160.39722792109001"/>
    <b v="1"/>
    <s v="film &amp; video/television"/>
    <x v="164"/>
    <n v="100"/>
    <x v="0"/>
    <s v="television"/>
    <x v="992"/>
  </r>
  <r>
    <n v="1106"/>
    <s v="THE LISTENING BOX"/>
    <s v="A modern day priest makes an unusual discovery, setting off a chain of events."/>
    <n v="-595438.94415178301"/>
    <n v="16079.1344156206"/>
    <x v="0"/>
    <x v="0"/>
    <s v="USD"/>
    <n v="1387947893.94135"/>
    <n v="1384476274.24891"/>
    <b v="0"/>
    <n v="160.456542526264"/>
    <b v="1"/>
    <s v="film &amp; video/television"/>
    <x v="164"/>
    <n v="100"/>
    <x v="0"/>
    <s v="television"/>
    <x v="993"/>
  </r>
  <r>
    <n v="1107"/>
    <s v="The Journey"/>
    <s v="Take an unscripted, real-time journey with Greg Aiello to the planet's wildest and most iconic places on this adventure travel TV show."/>
    <n v="-596456.92040104303"/>
    <n v="16085.393581321599"/>
    <x v="0"/>
    <x v="0"/>
    <s v="USD"/>
    <n v="1387929999.92835"/>
    <n v="1384457875.7604799"/>
    <b v="0"/>
    <n v="160.515857131438"/>
    <b v="1"/>
    <s v="film &amp; video/television"/>
    <x v="164"/>
    <n v="100"/>
    <x v="0"/>
    <s v="television"/>
    <x v="994"/>
  </r>
  <r>
    <n v="1108"/>
    <s v="Brewz Brothers TV"/>
    <s v="A television show about three brothers from Chicago on a mission to discover and highlight the best breweries in America."/>
    <n v="-597474.89665029303"/>
    <n v="16091.652747022499"/>
    <x v="0"/>
    <x v="0"/>
    <s v="USD"/>
    <n v="1387912105.91535"/>
    <n v="1384439477.2720599"/>
    <b v="0"/>
    <n v="160.57517173661299"/>
    <b v="1"/>
    <s v="film &amp; video/television"/>
    <x v="164"/>
    <n v="100"/>
    <x v="0"/>
    <s v="television"/>
    <x v="995"/>
  </r>
  <r>
    <n v="1109"/>
    <s v="Deep Cuts - Series"/>
    <s v="Mystery-Drama Series. Following a shocking event, residents of a remote woodland community learn that some wounds never heal..."/>
    <n v="-598492.87289954303"/>
    <n v="16097.911912723501"/>
    <x v="0"/>
    <x v="1"/>
    <s v="GBP"/>
    <n v="1387894211.90236"/>
    <n v="1384421078.7836299"/>
    <b v="0"/>
    <n v="160.63448634178701"/>
    <b v="1"/>
    <s v="film &amp; video/television"/>
    <x v="164"/>
    <n v="100"/>
    <x v="0"/>
    <s v="television"/>
    <x v="996"/>
  </r>
  <r>
    <n v="1110"/>
    <s v="Regal Fare Season One"/>
    <s v="There is a cooking show in production that needs your help, a show about using local ingredients to create simple and elegant meals."/>
    <n v="-599510.84914880304"/>
    <n v="16104.171078424401"/>
    <x v="0"/>
    <x v="0"/>
    <s v="USD"/>
    <n v="1387876317.88936"/>
    <n v="1384402680.2952099"/>
    <b v="0"/>
    <n v="160.69380094696101"/>
    <b v="1"/>
    <s v="film &amp; video/television"/>
    <x v="164"/>
    <n v="100"/>
    <x v="0"/>
    <s v="television"/>
    <x v="997"/>
  </r>
  <r>
    <n v="1111"/>
    <s v="Up on High Ground TV series"/>
    <s v="A TV series that takes place in a high school setting with religions,morals,&amp; ethics as a guiding message for students &amp; their families"/>
    <n v="-600528.82539805304"/>
    <n v="16110.4302441254"/>
    <x v="0"/>
    <x v="0"/>
    <s v="USD"/>
    <n v="1387858423.8763599"/>
    <n v="1384384281.8067801"/>
    <b v="0"/>
    <n v="160.753115552135"/>
    <b v="1"/>
    <s v="film &amp; video/television"/>
    <x v="164"/>
    <n v="100"/>
    <x v="0"/>
    <s v="television"/>
    <x v="998"/>
  </r>
  <r>
    <n v="1112"/>
    <s v="BROS TV Pilot (Iraq)"/>
    <s v="A show that explores the universal hospitality and shenanigans of BRO cultures in the most forbidden and unfamiliar places on earth!"/>
    <n v="-601546.80164730304"/>
    <n v="16116.6894098263"/>
    <x v="0"/>
    <x v="0"/>
    <s v="USD"/>
    <n v="1387840529.8633599"/>
    <n v="1384365883.3183601"/>
    <b v="0"/>
    <n v="160.81243015730999"/>
    <b v="1"/>
    <s v="film &amp; video/television"/>
    <x v="164"/>
    <n v="100"/>
    <x v="0"/>
    <s v="television"/>
    <x v="999"/>
  </r>
  <r>
    <n v="1113"/>
    <s v="Anglicon 2015: A Doctor Who &amp; British media fan convention"/>
    <s v="Anglicon is a fan-run British media convention with a focus on Doctor Who, returning to the Seattle area bigger and better than ever!"/>
    <n v="-602564.77789656306"/>
    <n v="16122.9485755273"/>
    <x v="0"/>
    <x v="0"/>
    <s v="USD"/>
    <n v="1387822635.8503599"/>
    <n v="1384347484.8299301"/>
    <b v="0"/>
    <n v="160.87174476248401"/>
    <b v="1"/>
    <s v="film &amp; video/television"/>
    <x v="164"/>
    <n v="100"/>
    <x v="0"/>
    <s v="television"/>
    <x v="1000"/>
  </r>
  <r>
    <n v="1114"/>
    <s v="BIG WHISKEY TV Show"/>
    <s v="The Creator of the hit FOX show THE BOURBON LOUNGE brings you BIG WHISKEY. A new travel show exploring whiskey like you've never seen."/>
    <n v="-603582.75414581306"/>
    <n v="16129.2077412282"/>
    <x v="0"/>
    <x v="0"/>
    <s v="USD"/>
    <n v="1387804741.8373699"/>
    <n v="1384329086.3415101"/>
    <b v="0"/>
    <n v="160.93105936765801"/>
    <b v="1"/>
    <s v="film &amp; video/television"/>
    <x v="164"/>
    <n v="100"/>
    <x v="0"/>
    <s v="television"/>
    <x v="1001"/>
  </r>
  <r>
    <n v="1115"/>
    <s v="The Art of the Lift"/>
    <s v="The Art of the Lift is a crime drama that follows an expert crew of pick-pockets and their attempt at breaking in a new recruit."/>
    <n v="-604600.73039506294"/>
    <n v="16135.466906929199"/>
    <x v="0"/>
    <x v="0"/>
    <s v="USD"/>
    <n v="1387786847.8243699"/>
    <n v="1384310687.85308"/>
    <b v="0"/>
    <n v="160.990373972833"/>
    <b v="1"/>
    <s v="film &amp; video/television"/>
    <x v="164"/>
    <n v="100"/>
    <x v="0"/>
    <s v="television"/>
    <x v="1002"/>
  </r>
  <r>
    <n v="1116"/>
    <s v="New equipment for Joy's World!"/>
    <s v="The legendary community TV programme Joy's World is in dire need of new equipment! We are hoping you can help."/>
    <n v="-605618.70664432296"/>
    <n v="16141.726072630099"/>
    <x v="0"/>
    <x v="2"/>
    <s v="AUD"/>
    <n v="1387768953.8113699"/>
    <n v="1384292289.36466"/>
    <b v="0"/>
    <n v="161.04968857800699"/>
    <b v="1"/>
    <s v="film &amp; video/television"/>
    <x v="164"/>
    <n v="100"/>
    <x v="0"/>
    <s v="television"/>
    <x v="1003"/>
  </r>
  <r>
    <n v="1117"/>
    <s v="Jane Don't Date - TV pilot (sitcom)"/>
    <s v="Cursed with attracting odd men, an independent woman takes on the Chicago dating scene again with the help of her offbeat friends."/>
    <n v="-606636.68289357296"/>
    <n v="16147.985238331101"/>
    <x v="0"/>
    <x v="0"/>
    <s v="USD"/>
    <n v="1387751059.7983699"/>
    <n v="1384273890.87623"/>
    <b v="0"/>
    <n v="161.10900318318099"/>
    <b v="1"/>
    <s v="film &amp; video/television"/>
    <x v="164"/>
    <n v="100"/>
    <x v="0"/>
    <s v="television"/>
    <x v="1004"/>
  </r>
  <r>
    <n v="1118"/>
    <s v="'Noir' A New Independant Tech-Noir TV Pilot"/>
    <s v="With future neo-London as a backdrop to this new independent TV pilot, we investigate the bad and the corrupt that rule London."/>
    <n v="-607654.65914283297"/>
    <n v="16154.244404032001"/>
    <x v="0"/>
    <x v="1"/>
    <s v="GBP"/>
    <n v="1387733165.7853701"/>
    <n v="1384255492.38781"/>
    <b v="0"/>
    <n v="161.16831778835501"/>
    <b v="1"/>
    <s v="film &amp; video/television"/>
    <x v="164"/>
    <n v="100"/>
    <x v="0"/>
    <s v="television"/>
    <x v="1005"/>
  </r>
  <r>
    <n v="1119"/>
    <s v="Driving Jersey - Season Five"/>
    <s v="Driving Jersey is real people telling real stories."/>
    <n v="-608672.63539208297"/>
    <n v="16160.503569733"/>
    <x v="0"/>
    <x v="0"/>
    <s v="USD"/>
    <n v="1387715271.7723801"/>
    <n v="1384237093.89938"/>
    <b v="0"/>
    <n v="161.22763239353"/>
    <b v="1"/>
    <s v="film &amp; video/television"/>
    <x v="164"/>
    <n v="100"/>
    <x v="0"/>
    <s v="television"/>
    <x v="1006"/>
  </r>
  <r>
    <n v="1120"/>
    <s v="The Love Lounge"/>
    <s v="A brand new dating show which helps one lucky lady find her Mr Right with difficult decisions to make along the way."/>
    <n v="-609690.61164133297"/>
    <n v="16166.762735434"/>
    <x v="0"/>
    <x v="1"/>
    <s v="GBP"/>
    <n v="1387697377.7593801"/>
    <n v="1384218695.41096"/>
    <b v="0"/>
    <n v="161.286946998704"/>
    <b v="1"/>
    <s v="film &amp; video/television"/>
    <x v="164"/>
    <n v="100"/>
    <x v="0"/>
    <s v="television"/>
    <x v="1007"/>
  </r>
  <r>
    <n v="1121"/>
    <s v="SKY CITY HAYA"/>
    <s v="Please help us reach stretch goals of 16k, 26k, 41k for the soundtrack, extended scenes &amp; story development for our sci-fi TV series!"/>
    <n v="-610708.58789059299"/>
    <n v="16173.0219011349"/>
    <x v="0"/>
    <x v="0"/>
    <s v="USD"/>
    <n v="1387679483.7463801"/>
    <n v="1384200296.9225299"/>
    <b v="0"/>
    <n v="161.34626160387799"/>
    <b v="1"/>
    <s v="film &amp; video/television"/>
    <x v="164"/>
    <n v="100"/>
    <x v="0"/>
    <s v="television"/>
    <x v="1008"/>
  </r>
  <r>
    <n v="1122"/>
    <s v="Kode Orange - New TV Series"/>
    <s v="Kode Orange is an original television series that follows the lives of two police officers who join a special unit in high-crime LA"/>
    <n v="-611726.56413984299"/>
    <n v="16179.2810668359"/>
    <x v="0"/>
    <x v="0"/>
    <s v="USD"/>
    <n v="1387661589.7333801"/>
    <n v="1384181898.4341099"/>
    <b v="0"/>
    <n v="161.40557620905199"/>
    <b v="1"/>
    <s v="film &amp; video/television"/>
    <x v="164"/>
    <n v="100"/>
    <x v="0"/>
    <s v="television"/>
    <x v="1009"/>
  </r>
  <r>
    <n v="1123"/>
    <s v="Rolling out Vegan Mashup's Season 4"/>
    <s v="Delicious TV's Vegan Mashup launching season two on public television"/>
    <n v="-612744.54038909299"/>
    <n v="16185.5402325368"/>
    <x v="0"/>
    <x v="0"/>
    <s v="USD"/>
    <n v="1387643695.7203801"/>
    <n v="1384163499.9456799"/>
    <b v="0"/>
    <n v="161.464890814227"/>
    <b v="1"/>
    <s v="film &amp; video/television"/>
    <x v="164"/>
    <n v="100"/>
    <x v="0"/>
    <s v="television"/>
    <x v="1010"/>
  </r>
  <r>
    <n v="1124"/>
    <s v="&quot;Stand-In&quot; Television Pilot"/>
    <s v="TV stand-in Elizabeth was diagnosed BRCA+ as her mother was succumbing to cancer. This pilot navigates evolving modern female identity."/>
    <n v="-613762.516638353"/>
    <n v="16191.799398237799"/>
    <x v="0"/>
    <x v="0"/>
    <s v="USD"/>
    <n v="1387625801.7073901"/>
    <n v="1384145101.4572599"/>
    <b v="0"/>
    <n v="161.524205419401"/>
    <b v="1"/>
    <s v="film &amp; video/television"/>
    <x v="164"/>
    <n v="100"/>
    <x v="0"/>
    <s v="television"/>
    <x v="1011"/>
  </r>
  <r>
    <n v="1125"/>
    <s v="Di FAMILY"/>
    <s v="A story of an Italian family who tried it the right way but realized things work better if they do it &quot;their&quot; way. Weekly Series PILOT"/>
    <n v="-614780.492887603"/>
    <n v="16198.058563938701"/>
    <x v="0"/>
    <x v="0"/>
    <s v="USD"/>
    <n v="1387607907.6943901"/>
    <n v="1384126702.9688301"/>
    <b v="0"/>
    <n v="161.58352002457499"/>
    <b v="1"/>
    <s v="film &amp; video/television"/>
    <x v="164"/>
    <n v="100"/>
    <x v="0"/>
    <s v="television"/>
    <x v="1012"/>
  </r>
  <r>
    <n v="1126"/>
    <s v="Voxwomen Cycling Show"/>
    <s v="We want to see more women's cycling on TV - and we need your help to make it happen!"/>
    <n v="-615798.469136853"/>
    <n v="16204.317729639701"/>
    <x v="0"/>
    <x v="1"/>
    <s v="GBP"/>
    <n v="1387590013.68139"/>
    <n v="1384108304.4804101"/>
    <b v="0"/>
    <n v="161.64283462975001"/>
    <b v="1"/>
    <s v="film &amp; video/television"/>
    <x v="164"/>
    <n v="100"/>
    <x v="0"/>
    <s v="television"/>
    <x v="1013"/>
  </r>
  <r>
    <n v="1127"/>
    <s v="Our Gay Group - Quality Online Programming For the Gay Man"/>
    <s v="An entertainment network built with a focus of uniting our community with quality, relevant live and scripted entertainment."/>
    <n v="-616816.44538611302"/>
    <n v="16210.5768953406"/>
    <x v="0"/>
    <x v="0"/>
    <s v="USD"/>
    <n v="1387572119.66839"/>
    <n v="1384089905.9919901"/>
    <b v="0"/>
    <n v="161.70214923492401"/>
    <b v="1"/>
    <s v="film &amp; video/television"/>
    <x v="164"/>
    <n v="100"/>
    <x v="0"/>
    <s v="television"/>
    <x v="1014"/>
  </r>
  <r>
    <n v="1128"/>
    <s v="Gloaming"/>
    <s v="Alex thought he knew how the world worked. You live, you die and it's over. He was very, very wrong."/>
    <n v="-617834.42163536302"/>
    <n v="16216.8360610416"/>
    <x v="0"/>
    <x v="0"/>
    <s v="USD"/>
    <n v="1387554225.65539"/>
    <n v="1384071507.5035601"/>
    <b v="0"/>
    <n v="161.761463840098"/>
    <b v="1"/>
    <s v="film &amp; video/television"/>
    <x v="164"/>
    <n v="100"/>
    <x v="0"/>
    <s v="television"/>
    <x v="1015"/>
  </r>
  <r>
    <n v="1129"/>
    <s v="&quot;Momentum&quot; - The Series"/>
    <s v="An electronic music producer stuck in his blue collar life has overnight success thrown at him when his music leaks on the internet."/>
    <n v="-618852.39788461302"/>
    <n v="16223.0952267425"/>
    <x v="0"/>
    <x v="0"/>
    <s v="USD"/>
    <n v="1387536331.64239"/>
    <n v="1384053109.0151401"/>
    <b v="0"/>
    <n v="161.820778445272"/>
    <b v="1"/>
    <s v="film &amp; video/television"/>
    <x v="164"/>
    <n v="100"/>
    <x v="0"/>
    <s v="television"/>
    <x v="1016"/>
  </r>
  <r>
    <n v="1130"/>
    <s v="Ever Since - Short Film"/>
    <s v="Set in a beautiful but desolate world, we see how loneliness can lead to friendship in unconventional ways."/>
    <n v="-619870.37413387303"/>
    <n v="16229.3543924435"/>
    <x v="0"/>
    <x v="1"/>
    <s v="GBP"/>
    <n v="1387518437.6294"/>
    <n v="1384034710.52671"/>
    <b v="0"/>
    <n v="161.88009305044699"/>
    <b v="1"/>
    <s v="film &amp; video/shorts"/>
    <x v="164"/>
    <n v="100"/>
    <x v="0"/>
    <s v="shorts"/>
    <x v="1017"/>
  </r>
  <r>
    <n v="1131"/>
    <s v="SPLITTING THE SYNAPSE"/>
    <s v="An exploration of the shadows that follow us from our past, the darkness that lives inside us and the ability to find our own freedom"/>
    <n v="-620888.35038312303"/>
    <n v="16235.6135581444"/>
    <x v="0"/>
    <x v="0"/>
    <s v="USD"/>
    <n v="1387500543.6164"/>
    <n v="1384016312.03829"/>
    <b v="0"/>
    <n v="161.93940765562101"/>
    <b v="1"/>
    <s v="film &amp; video/shorts"/>
    <x v="164"/>
    <n v="100"/>
    <x v="0"/>
    <s v="shorts"/>
    <x v="1018"/>
  </r>
  <r>
    <n v="1132"/>
    <s v="SPECIMEN 0625c - Sci-Fi Thriller"/>
    <s v="A man is forced to repeatedly crawl through a mysterious maze not knowing who captured him or why, but he is determined to find out."/>
    <n v="-621906.32663238305"/>
    <n v="16241.872723845399"/>
    <x v="0"/>
    <x v="0"/>
    <s v="USD"/>
    <n v="1387482649.6034"/>
    <n v="1383997913.54986"/>
    <b v="0"/>
    <n v="161.99872226079501"/>
    <b v="1"/>
    <s v="film &amp; video/shorts"/>
    <x v="164"/>
    <n v="100"/>
    <x v="0"/>
    <s v="shorts"/>
    <x v="1019"/>
  </r>
  <r>
    <n v="1133"/>
    <s v="The Attic"/>
    <s v="The Attic is my first short film.  Please help me with post production and distribution so that I can let it out into the world"/>
    <n v="-622924.30288163305"/>
    <n v="16248.131889546299"/>
    <x v="0"/>
    <x v="0"/>
    <s v="USD"/>
    <n v="1387464755.5904"/>
    <n v="1383979515.06144"/>
    <b v="0"/>
    <n v="162.05803686597"/>
    <b v="1"/>
    <s v="film &amp; video/shorts"/>
    <x v="164"/>
    <n v="100"/>
    <x v="0"/>
    <s v="shorts"/>
    <x v="1020"/>
  </r>
  <r>
    <n v="1134"/>
    <s v="Millennial, The Movie"/>
    <s v="At the dawn of the New Millennium, a group of teenagers battle the Y2K bug to save humanity from boredom. The 2nd film by and/or."/>
    <n v="-623942.27913088305"/>
    <n v="16254.391055247301"/>
    <x v="0"/>
    <x v="0"/>
    <s v="USD"/>
    <n v="1387446861.5774"/>
    <n v="1383961116.57301"/>
    <b v="0"/>
    <n v="162.11735147114399"/>
    <b v="1"/>
    <s v="film &amp; video/shorts"/>
    <x v="164"/>
    <n v="100"/>
    <x v="0"/>
    <s v="shorts"/>
    <x v="1021"/>
  </r>
  <r>
    <n v="1135"/>
    <s v="Hello World - Post Production Funds"/>
    <s v="Help finish the short film Hello World. The story of an android in the broken home of a father &amp; son."/>
    <n v="-624960.25538014295"/>
    <n v="16260.650220948201"/>
    <x v="0"/>
    <x v="5"/>
    <s v="CAD"/>
    <n v="1387428967.56441"/>
    <n v="1383942718.08459"/>
    <b v="0"/>
    <n v="162.17666607631801"/>
    <b v="1"/>
    <s v="film &amp; video/shorts"/>
    <x v="164"/>
    <n v="100"/>
    <x v="0"/>
    <s v="shorts"/>
    <x v="1022"/>
  </r>
  <r>
    <n v="1136"/>
    <s v="A Stagnant Fever: Short Film"/>
    <s v="A dark comedy set in the '60s about clinical depression and one night stands."/>
    <n v="-625978.23162939295"/>
    <n v="16266.9093866492"/>
    <x v="0"/>
    <x v="0"/>
    <s v="USD"/>
    <n v="1387411073.55141"/>
    <n v="1383924319.5961599"/>
    <b v="0"/>
    <n v="162.23598068149201"/>
    <b v="1"/>
    <s v="film &amp; video/shorts"/>
    <x v="164"/>
    <n v="100"/>
    <x v="0"/>
    <s v="shorts"/>
    <x v="1023"/>
  </r>
  <r>
    <n v="1137"/>
    <s v="You are a Priest Forever"/>
    <s v="The Ordination Mass of five Dominicans friars to the priesthood at the historic Saint Dominicâ€™s Church in Washington DC."/>
    <n v="-626996.20787864295"/>
    <n v="16273.1685523501"/>
    <x v="0"/>
    <x v="0"/>
    <s v="USD"/>
    <n v="1387393179.5384099"/>
    <n v="1383905921.1077399"/>
    <b v="0"/>
    <n v="162.295295286667"/>
    <b v="1"/>
    <s v="film &amp; video/shorts"/>
    <x v="164"/>
    <n v="100"/>
    <x v="0"/>
    <s v="shorts"/>
    <x v="1024"/>
  </r>
  <r>
    <n v="1138"/>
    <s v="King Eider: Short Film"/>
    <s v="Black Comedy by final year students at Leeds University. _x000a_'Bird watching, tea, seaside and murder. Just your average British holiday.'"/>
    <n v="-628014.18412790296"/>
    <n v="16279.4277180511"/>
    <x v="0"/>
    <x v="1"/>
    <s v="GBP"/>
    <n v="1387375285.5254099"/>
    <n v="1383887522.6193099"/>
    <b v="0"/>
    <n v="162.35460989184099"/>
    <b v="1"/>
    <s v="film &amp; video/shorts"/>
    <x v="164"/>
    <n v="100"/>
    <x v="0"/>
    <s v="shorts"/>
    <x v="1025"/>
  </r>
  <r>
    <n v="1139"/>
    <s v="More Than A Drive"/>
    <s v="A breakthrough cinematic experience about more than just the carsâ€¦the people, lifestyle, enthusiasm, party, and the Leavenworth Drive."/>
    <n v="-629032.16037715296"/>
    <n v="16285.686883752"/>
    <x v="0"/>
    <x v="0"/>
    <s v="USD"/>
    <n v="1387357391.5124099"/>
    <n v="1383869124.1308899"/>
    <b v="0"/>
    <n v="162.41392449701499"/>
    <b v="1"/>
    <s v="film &amp; video/shorts"/>
    <x v="164"/>
    <n v="100"/>
    <x v="0"/>
    <s v="shorts"/>
    <x v="1026"/>
  </r>
  <r>
    <n v="1140"/>
    <s v="Scraps"/>
    <s v="Maggie barely survives a deranged baptism by her mother only to be born again to a string of foster parents. Things can always be worse"/>
    <n v="-630050.13662640296"/>
    <n v="16291.946049452999"/>
    <x v="0"/>
    <x v="0"/>
    <s v="USD"/>
    <n v="1387339497.4994199"/>
    <n v="1383850725.6424601"/>
    <b v="0"/>
    <n v="162.47323910218901"/>
    <b v="1"/>
    <s v="film &amp; video/shorts"/>
    <x v="164"/>
    <n v="100"/>
    <x v="0"/>
    <s v="shorts"/>
    <x v="1027"/>
  </r>
  <r>
    <n v="1141"/>
    <s v="Diggin Deep to help find &quot;A Man, Buried&quot;"/>
    <s v="A comedic tale about the duality of man set in a trailer park needs your help with sound design and getting it into film festivals"/>
    <n v="-631068.11287566298"/>
    <n v="16298.205215153899"/>
    <x v="0"/>
    <x v="0"/>
    <s v="USD"/>
    <n v="1387321603.4864199"/>
    <n v="1383832327.1540401"/>
    <b v="0"/>
    <n v="162.532553707364"/>
    <b v="1"/>
    <s v="film &amp; video/shorts"/>
    <x v="164"/>
    <n v="100"/>
    <x v="0"/>
    <s v="shorts"/>
    <x v="1028"/>
  </r>
  <r>
    <n v="1142"/>
    <s v="Trickle"/>
    <s v="A young man forced to live back home after an automobile accident leaves him to rediscover what it means to be a part of his family."/>
    <n v="-632086.08912491298"/>
    <n v="16304.464380854901"/>
    <x v="0"/>
    <x v="0"/>
    <s v="USD"/>
    <n v="1387303709.4734199"/>
    <n v="1383813928.6656101"/>
    <b v="0"/>
    <n v="162.591868312538"/>
    <b v="1"/>
    <s v="film &amp; video/shorts"/>
    <x v="164"/>
    <n v="100"/>
    <x v="0"/>
    <s v="shorts"/>
    <x v="1029"/>
  </r>
  <r>
    <n v="1143"/>
    <s v="Project Z-6463 - a 3D short movie by Chris Eller"/>
    <s v="A scientist on the brink of a discovery that will revolutionize society sees her work destroyed in an experiment gone horribly wrong."/>
    <n v="-633104.06537416298"/>
    <n v="16310.723546555801"/>
    <x v="0"/>
    <x v="0"/>
    <s v="USD"/>
    <n v="1387285815.4604199"/>
    <n v="1383795530.1771901"/>
    <b v="0"/>
    <n v="162.65118291771199"/>
    <b v="1"/>
    <s v="film &amp; video/shorts"/>
    <x v="164"/>
    <n v="100"/>
    <x v="0"/>
    <s v="shorts"/>
    <x v="1030"/>
  </r>
  <r>
    <n v="1144"/>
    <s v="L'oiseau la nuit - Court-mÃ©trage"/>
    <s v="La nuit est devenue le lieu de la terreur. Alors qu'un couvre-feu est imposÃ©, une petite fille est enlevÃ©e par un rapace nocturne."/>
    <n v="-634122.04162342299"/>
    <n v="16316.9827122568"/>
    <x v="0"/>
    <x v="6"/>
    <s v="EUR"/>
    <n v="1387267921.4474199"/>
    <n v="1383777131.68876"/>
    <b v="0"/>
    <n v="162.71049752288701"/>
    <b v="1"/>
    <s v="film &amp; video/shorts"/>
    <x v="164"/>
    <n v="100"/>
    <x v="0"/>
    <s v="shorts"/>
    <x v="1031"/>
  </r>
  <r>
    <n v="1145"/>
    <s v="&quot;DAD&quot; - A USC Short Film"/>
    <s v="A teenager named Charlie discovers something new about himself while coping with the loss of his father."/>
    <n v="-635140.01787267299"/>
    <n v="16323.2418779577"/>
    <x v="0"/>
    <x v="0"/>
    <s v="USD"/>
    <n v="1387250027.4344299"/>
    <n v="1383758733.20034"/>
    <b v="0"/>
    <n v="162.76981212806101"/>
    <b v="1"/>
    <s v="film &amp; video/shorts"/>
    <x v="164"/>
    <n v="100"/>
    <x v="0"/>
    <s v="shorts"/>
    <x v="1032"/>
  </r>
  <r>
    <n v="1146"/>
    <s v="Star Wars: Insidious"/>
    <s v="Karn A'Mor has awoken bloodied on a distant battlefield with no memory of his past! JOIN THE RESISTANCE and find out more..."/>
    <n v="-636157.99412193301"/>
    <n v="16329.5010436587"/>
    <x v="0"/>
    <x v="0"/>
    <s v="USD"/>
    <n v="1387232133.4214301"/>
    <n v="1383740334.71191"/>
    <b v="0"/>
    <n v="162.829126733235"/>
    <b v="1"/>
    <s v="film &amp; video/shorts"/>
    <x v="164"/>
    <n v="100"/>
    <x v="0"/>
    <s v="shorts"/>
    <x v="1033"/>
  </r>
  <r>
    <n v="1147"/>
    <s v="Jonah and the Crab"/>
    <s v="A short film about a boy searching for companionship in a hermit crab he finds on the beach."/>
    <n v="-637175.97037118301"/>
    <n v="16335.7602093596"/>
    <x v="0"/>
    <x v="0"/>
    <s v="USD"/>
    <n v="1387214239.4084301"/>
    <n v="1383721936.22349"/>
    <b v="0"/>
    <n v="162.888441338409"/>
    <b v="1"/>
    <s v="film &amp; video/shorts"/>
    <x v="164"/>
    <n v="100"/>
    <x v="0"/>
    <s v="shorts"/>
    <x v="1034"/>
  </r>
  <r>
    <n v="1148"/>
    <s v="Daemon's scale up - Brieuc Le Meur _ Berlin"/>
    <s v="We reached our limits. Next steps are : 3 more shooting days + postproduction + cut + sound._x000a__x000a_We want to go to Cannes !_x000a__x000a_With you !"/>
    <n v="-638193.94662043301"/>
    <n v="16342.019375060599"/>
    <x v="0"/>
    <x v="6"/>
    <s v="EUR"/>
    <n v="1387196345.3954301"/>
    <n v="1383703537.73506"/>
    <b v="0"/>
    <n v="162.94775594358401"/>
    <b v="1"/>
    <s v="film &amp; video/shorts"/>
    <x v="164"/>
    <n v="100"/>
    <x v="0"/>
    <s v="shorts"/>
    <x v="1035"/>
  </r>
  <r>
    <n v="1149"/>
    <s v="Japanese/International Short Film &quot;Mtn.&quot;"/>
    <s v="A short film about life, achieving your dreams, and overcoming hardship. We all have our mountain to climb."/>
    <n v="-639211.92286969302"/>
    <n v="16348.278540761499"/>
    <x v="0"/>
    <x v="1"/>
    <s v="GBP"/>
    <n v="1387178451.3824301"/>
    <n v="1383685139.24664"/>
    <b v="0"/>
    <n v="163.00707054875801"/>
    <b v="1"/>
    <s v="film &amp; video/shorts"/>
    <x v="164"/>
    <n v="100"/>
    <x v="0"/>
    <s v="shorts"/>
    <x v="1036"/>
  </r>
  <r>
    <n v="1150"/>
    <s v="Swingers Anonymous"/>
    <s v="What would you do if you ended up at a swingers party with two dead bodies and $20,000 in drug money?"/>
    <n v="-640229.89911894302"/>
    <n v="16354.537706462501"/>
    <x v="0"/>
    <x v="0"/>
    <s v="USD"/>
    <n v="1387160557.3694401"/>
    <n v="1383666740.7582099"/>
    <b v="0"/>
    <n v="163.066385153932"/>
    <b v="1"/>
    <s v="film &amp; video/shorts"/>
    <x v="164"/>
    <n v="100"/>
    <x v="0"/>
    <s v="shorts"/>
    <x v="1037"/>
  </r>
  <r>
    <n v="1151"/>
    <s v="Carrying Place: A film of Maine hauntings"/>
    <s v="An elderly woman in rural Maine is haunted by figures seeking a sacrifice, but there are more forces at work than mere ghosts."/>
    <n v="-641247.87536819302"/>
    <n v="16360.796872163401"/>
    <x v="0"/>
    <x v="0"/>
    <s v="USD"/>
    <n v="1387142663.3564401"/>
    <n v="1383648342.2697899"/>
    <b v="0"/>
    <n v="163.125699759106"/>
    <b v="1"/>
    <s v="film &amp; video/shorts"/>
    <x v="164"/>
    <n v="100"/>
    <x v="0"/>
    <s v="shorts"/>
    <x v="1038"/>
  </r>
  <r>
    <n v="1152"/>
    <s v="&quot;T IS FOR TANTRUM&quot; - HORROR/COMEDY"/>
    <s v="A short film about the tragically hilarious events that occur when a fearful and panicky 6-year old boy loses his first baby tooth."/>
    <n v="-642265.85161745304"/>
    <n v="16367.0560378644"/>
    <x v="0"/>
    <x v="0"/>
    <s v="USD"/>
    <n v="1387124769.3434401"/>
    <n v="1383629943.7813599"/>
    <b v="0"/>
    <n v="163.18501436428099"/>
    <b v="1"/>
    <s v="film &amp; video/shorts"/>
    <x v="164"/>
    <n v="100"/>
    <x v="0"/>
    <s v="shorts"/>
    <x v="1039"/>
  </r>
  <r>
    <n v="1153"/>
    <s v="Sleep Lovers - By Daniel Modeste"/>
    <s v="Isaac, creator of the DreamMaker3000, finds love in his dreams with Mei his boss's wife who lives on the other side of the planet."/>
    <n v="-643283.82786670304"/>
    <n v="16373.3152035653"/>
    <x v="0"/>
    <x v="1"/>
    <s v="GBP"/>
    <n v="1387106875.33044"/>
    <n v="1383611545.2929399"/>
    <b v="0"/>
    <n v="163.24432896945501"/>
    <b v="1"/>
    <s v="film &amp; video/shorts"/>
    <x v="164"/>
    <n v="100"/>
    <x v="0"/>
    <s v="shorts"/>
    <x v="1040"/>
  </r>
  <r>
    <n v="1154"/>
    <s v="Redemption - Short Film"/>
    <s v="&quot;A sociopath crosses paths with the person he must confront about his wife's murder, it might be himself&quot;"/>
    <n v="-644301.80411595304"/>
    <n v="16379.5743692663"/>
    <x v="0"/>
    <x v="0"/>
    <s v="USD"/>
    <n v="1387088981.31744"/>
    <n v="1383593146.8045101"/>
    <b v="0"/>
    <n v="163.30364357462901"/>
    <b v="1"/>
    <s v="film &amp; video/shorts"/>
    <x v="164"/>
    <n v="100"/>
    <x v="0"/>
    <s v="shorts"/>
    <x v="1041"/>
  </r>
  <r>
    <n v="1155"/>
    <s v="In Her Voice: short film"/>
    <s v="A short film by Melissa Woodrow &amp; Mark Janiak about seeking forgiveness, embracing the past and memories with a loved one."/>
    <n v="-645319.78036521305"/>
    <n v="16385.833534967202"/>
    <x v="0"/>
    <x v="0"/>
    <s v="USD"/>
    <n v="1387071087.30445"/>
    <n v="1383574748.3160901"/>
    <b v="0"/>
    <n v="163.362958179804"/>
    <b v="1"/>
    <s v="film &amp; video/shorts"/>
    <x v="164"/>
    <n v="100"/>
    <x v="0"/>
    <s v="shorts"/>
    <x v="1042"/>
  </r>
  <r>
    <n v="1156"/>
    <s v="SECOND CHANCE - DEUXIÃˆME CHANCE"/>
    <s v="Two women, two destinies connected by a letter. _x000a_Between Paris and Skopje a poetic outstanding story of true courage, love and hope."/>
    <n v="-646337.75661446305"/>
    <n v="16392.0927006682"/>
    <x v="0"/>
    <x v="6"/>
    <s v="EUR"/>
    <n v="1387053193.29145"/>
    <n v="1383556349.8276601"/>
    <b v="0"/>
    <n v="163.42227278497799"/>
    <b v="1"/>
    <s v="film &amp; video/shorts"/>
    <x v="164"/>
    <n v="100"/>
    <x v="0"/>
    <s v="shorts"/>
    <x v="1043"/>
  </r>
  <r>
    <n v="1157"/>
    <s v="Village Films Summer Project Fund (TK 2)"/>
    <s v="A father without work uses his daughter to con sympathy from strangers... sound familiar?  Help us make this film!"/>
    <n v="-647355.73286371306"/>
    <n v="16398.351866369099"/>
    <x v="0"/>
    <x v="0"/>
    <s v="USD"/>
    <n v="1387035299.27845"/>
    <n v="1383537951.3392401"/>
    <b v="0"/>
    <n v="163.48158739015199"/>
    <b v="1"/>
    <s v="film &amp; video/shorts"/>
    <x v="164"/>
    <n v="100"/>
    <x v="0"/>
    <s v="shorts"/>
    <x v="1044"/>
  </r>
  <r>
    <n v="1158"/>
    <s v="The Recursion Theorem (Short Film)"/>
    <s v="Imprisoned in an unfamiliar reality with strange new rules, Dan Everett struggles to find meaning and reason in this sci-fi noir short."/>
    <n v="-648373.70911297295"/>
    <n v="16404.611032070101"/>
    <x v="0"/>
    <x v="0"/>
    <s v="USD"/>
    <n v="1387017405.26545"/>
    <n v="1383519552.8508101"/>
    <b v="0"/>
    <n v="163.54090199532601"/>
    <b v="1"/>
    <s v="film &amp; video/shorts"/>
    <x v="164"/>
    <n v="100"/>
    <x v="0"/>
    <s v="shorts"/>
    <x v="1045"/>
  </r>
  <r>
    <n v="1159"/>
    <s v="The Southwest Chronicles"/>
    <s v="A chronicle of four very different stories concerning racism to the power of love, all set in the beauty of the Southwest."/>
    <n v="-649391.68536222295"/>
    <n v="16410.870197771001"/>
    <x v="0"/>
    <x v="0"/>
    <s v="USD"/>
    <n v="1386999511.25245"/>
    <n v="1383501154.36239"/>
    <b v="0"/>
    <n v="163.600216600501"/>
    <b v="1"/>
    <s v="film &amp; video/shorts"/>
    <x v="164"/>
    <n v="100"/>
    <x v="0"/>
    <s v="shorts"/>
    <x v="1046"/>
  </r>
  <r>
    <n v="1160"/>
    <s v="Help Get the Short Film Interior Design into Film Festivals!"/>
    <s v="We're looking for funding to help submit a short film to film festivals."/>
    <n v="-650409.66161148297"/>
    <n v="16417.129363471999"/>
    <x v="0"/>
    <x v="0"/>
    <s v="USD"/>
    <n v="1386981617.23945"/>
    <n v="1383482755.87396"/>
    <b v="0"/>
    <n v="163.65953120567499"/>
    <b v="1"/>
    <s v="film &amp; video/shorts"/>
    <x v="164"/>
    <n v="100"/>
    <x v="0"/>
    <s v="shorts"/>
    <x v="1047"/>
  </r>
  <r>
    <n v="1161"/>
    <s v="OVERTIME: A Cerebral Horror Short Inspired by the Classics"/>
    <s v="&quot;Overtime&quot; is a 15 minute horror film about a man haunted by the memories of his past during a graveyard shift at his factory job."/>
    <n v="-651427.63786073297"/>
    <n v="16423.388529172898"/>
    <x v="0"/>
    <x v="0"/>
    <s v="USD"/>
    <n v="1386963723.22646"/>
    <n v="1383464357.38554"/>
    <b v="0"/>
    <n v="163.71884581084899"/>
    <b v="1"/>
    <s v="film &amp; video/shorts"/>
    <x v="164"/>
    <n v="100"/>
    <x v="0"/>
    <s v="shorts"/>
    <x v="1048"/>
  </r>
  <r>
    <n v="1162"/>
    <s v="Euphoria"/>
    <s v="Euphoria is an adventure film that follows adrenaline filled athletes on their hunt for the sublime while balancing family and careers."/>
    <n v="-652445.61410998297"/>
    <n v="16429.6476948739"/>
    <x v="0"/>
    <x v="5"/>
    <s v="CAD"/>
    <n v="1386945829.21346"/>
    <n v="1383445958.89711"/>
    <b v="0"/>
    <n v="163.77816041602401"/>
    <b v="1"/>
    <s v="film &amp; video/shorts"/>
    <x v="164"/>
    <n v="100"/>
    <x v="0"/>
    <s v="shorts"/>
    <x v="1049"/>
  </r>
  <r>
    <n v="1163"/>
    <s v="&quot;Someday Everyday&quot; Short Film"/>
    <s v="Someday Everyday is a short drama that navigates through the past and present of a young man's life, through his struggles and triumphs"/>
    <n v="-653463.59035924298"/>
    <n v="16435.9068605748"/>
    <x v="0"/>
    <x v="0"/>
    <s v="USD"/>
    <n v="1386927935.20046"/>
    <n v="1383427560.40869"/>
    <b v="0"/>
    <n v="163.837475021198"/>
    <b v="1"/>
    <s v="film &amp; video/shorts"/>
    <x v="164"/>
    <n v="100"/>
    <x v="0"/>
    <s v="shorts"/>
    <x v="1050"/>
  </r>
  <r>
    <n v="1164"/>
    <s v="&quot;Paper Chase&quot; Students can make family friendly short films."/>
    <s v="Nathan has his ideal job, the opportunity to see his dream girl on a daily basis. The local bully Jake aims to change all that."/>
    <n v="-654481.56660849298"/>
    <n v="16442.166026275801"/>
    <x v="0"/>
    <x v="1"/>
    <s v="GBP"/>
    <n v="1386910041.1874599"/>
    <n v="1383409161.92026"/>
    <b v="0"/>
    <n v="163.896789626372"/>
    <b v="1"/>
    <s v="film &amp; video/shorts"/>
    <x v="164"/>
    <n v="100"/>
    <x v="0"/>
    <s v="shorts"/>
    <x v="1051"/>
  </r>
  <r>
    <n v="1165"/>
    <s v="Gotham Knight Terrors: Comedic Batman Short"/>
    <s v="The Batman's Rogues Gallery assembles for a meeting. Scarecrow's fear gas accidently goes off and fears of the villains start to arise."/>
    <n v="-655499.54285774298"/>
    <n v="16448.425191976701"/>
    <x v="0"/>
    <x v="0"/>
    <s v="USD"/>
    <n v="1386892147.1744599"/>
    <n v="1383390763.4318399"/>
    <b v="0"/>
    <n v="163.95610423154599"/>
    <b v="1"/>
    <s v="film &amp; video/shorts"/>
    <x v="164"/>
    <n v="100"/>
    <x v="0"/>
    <s v="shorts"/>
    <x v="1052"/>
  </r>
  <r>
    <n v="1166"/>
    <s v="Ice Hockey"/>
    <s v="Danny is a defenseman for his high school hockey team. This is a day in his life: school, hockey, girls and his next-door neighbor, Ken Daneyko."/>
    <n v="-656517.519107003"/>
    <n v="16454.684357677699"/>
    <x v="0"/>
    <x v="0"/>
    <s v="USD"/>
    <n v="1386874253.1614699"/>
    <n v="1383372364.9434099"/>
    <b v="0"/>
    <n v="164.01541883672101"/>
    <b v="1"/>
    <s v="film &amp; video/shorts"/>
    <x v="164"/>
    <n v="100"/>
    <x v="0"/>
    <s v="shorts"/>
    <x v="1053"/>
  </r>
  <r>
    <n v="1167"/>
    <s v="Innsmouth at 9000 ft. A Short Horror Film Project"/>
    <s v="Innsmouth at 9000 ft. is a Short Film Project in the Spirit of H.P. Lovecraft, and created by Denver based visual artist  Jesse Farley."/>
    <n v="-657535.495356253"/>
    <n v="16460.943523378599"/>
    <x v="0"/>
    <x v="0"/>
    <s v="USD"/>
    <n v="1386856359.1484699"/>
    <n v="1383353966.4549899"/>
    <b v="0"/>
    <n v="164.07473344189501"/>
    <b v="1"/>
    <s v="film &amp; video/shorts"/>
    <x v="164"/>
    <n v="100"/>
    <x v="0"/>
    <s v="shorts"/>
    <x v="1054"/>
  </r>
  <r>
    <n v="1168"/>
    <s v="CUT OUT"/>
    <s v="&quot;Cut Out&quot; tells the story of a young woman who befriends a neighborhood teen and finds herself involved with gang violence."/>
    <n v="-658553.471605503"/>
    <n v="16467.202689079601"/>
    <x v="0"/>
    <x v="0"/>
    <s v="USD"/>
    <n v="1386838465.1354699"/>
    <n v="1383335567.9665599"/>
    <b v="0"/>
    <n v="164.134048047069"/>
    <b v="1"/>
    <s v="film &amp; video/shorts"/>
    <x v="164"/>
    <n v="100"/>
    <x v="0"/>
    <s v="shorts"/>
    <x v="1055"/>
  </r>
  <r>
    <n v="1169"/>
    <s v="BEAT: An Original Short Film"/>
    <s v="A feminist tale of two girls finally giving a &quot;Nice Guy&quot; what he truly deserves. Also, dancing!"/>
    <n v="-659571.44785476301"/>
    <n v="16473.4618547805"/>
    <x v="0"/>
    <x v="0"/>
    <s v="USD"/>
    <n v="1386820571.1224699"/>
    <n v="1383317169.4781401"/>
    <b v="0"/>
    <n v="164.193362652243"/>
    <b v="1"/>
    <s v="film &amp; video/shorts"/>
    <x v="165"/>
    <n v="100"/>
    <x v="0"/>
    <s v="shorts"/>
    <x v="1056"/>
  </r>
  <r>
    <n v="1170"/>
    <s v="Two Sisters"/>
    <s v="Two sisters share a fragile relationship. When their mother dies and they inherit the family house, old problems rise to the surface."/>
    <n v="-660589.42410401301"/>
    <n v="16479.721020481498"/>
    <x v="0"/>
    <x v="0"/>
    <s v="USD"/>
    <n v="1386802677.1094699"/>
    <n v="1383298770.9897201"/>
    <b v="0"/>
    <n v="164.25267725741799"/>
    <b v="1"/>
    <s v="film &amp; video/shorts"/>
    <x v="165"/>
    <n v="100"/>
    <x v="0"/>
    <s v="shorts"/>
    <x v="1057"/>
  </r>
  <r>
    <n v="1171"/>
    <s v="In Their Turn : A MFA Thesis Film"/>
    <s v="The spatiotemporal boundaries between a manâ€™s life, and that of his father dissolve. A reflection on experience, image, and memory."/>
    <n v="-661607.40035326302"/>
    <n v="16485.980186182402"/>
    <x v="0"/>
    <x v="0"/>
    <s v="USD"/>
    <n v="1386784783.0964799"/>
    <n v="1383280372.5012901"/>
    <b v="0"/>
    <n v="164.31199186259201"/>
    <b v="1"/>
    <s v="film &amp; video/shorts"/>
    <x v="165"/>
    <n v="100"/>
    <x v="0"/>
    <s v="shorts"/>
    <x v="1058"/>
  </r>
  <r>
    <n v="1172"/>
    <s v="Dear God No!"/>
    <s v="A gang of outlaw bikers pull a home invasion on a disgraced Anthropologist hiding a secret locked in his cabin basement."/>
    <n v="-662625.37660252303"/>
    <n v="16492.2393518834"/>
    <x v="0"/>
    <x v="0"/>
    <s v="USD"/>
    <n v="1386766889.0834799"/>
    <n v="1383261974.0128701"/>
    <b v="0"/>
    <n v="164.371306467766"/>
    <b v="1"/>
    <s v="film &amp; video/shorts"/>
    <x v="165"/>
    <n v="100"/>
    <x v="0"/>
    <s v="shorts"/>
    <x v="1059"/>
  </r>
  <r>
    <n v="1173"/>
    <s v="I'M TWENTY SOMETHING"/>
    <s v="Three friends in their twenties are trying to do the impossible - have fun on a casual Friday night."/>
    <n v="-663643.35285177303"/>
    <n v="16498.498517584299"/>
    <x v="0"/>
    <x v="1"/>
    <s v="GBP"/>
    <n v="1386748995.0704801"/>
    <n v="1383243575.5244401"/>
    <b v="0"/>
    <n v="164.43062107294099"/>
    <b v="1"/>
    <s v="film &amp; video/shorts"/>
    <x v="165"/>
    <n v="100"/>
    <x v="0"/>
    <s v="shorts"/>
    <x v="1060"/>
  </r>
  <r>
    <n v="1174"/>
    <s v="Good 'Ol Trumpet"/>
    <s v="UCF short film about an old man, his love for music, and his misplaced trumpet.  "/>
    <n v="-664661.32910103304"/>
    <n v="16504.757683285301"/>
    <x v="0"/>
    <x v="0"/>
    <s v="USD"/>
    <n v="1386731101.0574801"/>
    <n v="1383225177.03602"/>
    <b v="0"/>
    <n v="164.48993567811499"/>
    <b v="1"/>
    <s v="film &amp; video/shorts"/>
    <x v="165"/>
    <n v="100"/>
    <x v="0"/>
    <s v="shorts"/>
    <x v="1061"/>
  </r>
  <r>
    <n v="1175"/>
    <s v="Single Parent Date Night-A Comedic Short Film"/>
    <s v="Single Parent Date Night is a comedic short film about two single parents trying to reentering the dating pool."/>
    <n v="-665679.30535028304"/>
    <n v="16511.016848986201"/>
    <x v="0"/>
    <x v="0"/>
    <s v="USD"/>
    <n v="1386713207.0444801"/>
    <n v="1383206778.54759"/>
    <b v="0"/>
    <n v="164.54925028328901"/>
    <b v="1"/>
    <s v="film &amp; video/shorts"/>
    <x v="165"/>
    <n v="100"/>
    <x v="0"/>
    <s v="shorts"/>
    <x v="1062"/>
  </r>
  <r>
    <n v="1176"/>
    <s v="LOST WEEKEND"/>
    <s v="A Boy. A Girl. A Car. A Serial Killer."/>
    <n v="-666697.28159953305"/>
    <n v="16517.276014687199"/>
    <x v="0"/>
    <x v="0"/>
    <s v="USD"/>
    <n v="1386695313.0314901"/>
    <n v="1383188380.05917"/>
    <b v="0"/>
    <n v="164.60856488846301"/>
    <b v="1"/>
    <s v="film &amp; video/shorts"/>
    <x v="165"/>
    <n v="100"/>
    <x v="0"/>
    <s v="shorts"/>
    <x v="1063"/>
  </r>
  <r>
    <n v="1177"/>
    <s v="PRETTY LITTLE VICTIM - A Short Film by Paul Jones"/>
    <s v="PRETTY LITTLE VICTIM is a short film from the expanding community of independent Alaskan filmmakers, to be shot in Anchorage, AK"/>
    <n v="-667715.25784879294"/>
    <n v="16523.535180388099"/>
    <x v="0"/>
    <x v="0"/>
    <s v="USD"/>
    <n v="1386677419.0184901"/>
    <n v="1383169981.57074"/>
    <b v="0"/>
    <n v="164.667879493638"/>
    <b v="1"/>
    <s v="film &amp; video/shorts"/>
    <x v="165"/>
    <n v="100"/>
    <x v="0"/>
    <s v="shorts"/>
    <x v="1064"/>
  </r>
  <r>
    <n v="1178"/>
    <s v="GLASS: A Love Story"/>
    <s v="When a man can't find love, his Google GLASS does the searching for him. A short film shot with Google Glass."/>
    <n v="-668733.23409804294"/>
    <n v="16529.7943460891"/>
    <x v="0"/>
    <x v="0"/>
    <s v="USD"/>
    <n v="1386659525.0054901"/>
    <n v="1383151583.08232"/>
    <b v="0"/>
    <n v="164.72719409881199"/>
    <b v="1"/>
    <s v="film &amp; video/shorts"/>
    <x v="165"/>
    <n v="100"/>
    <x v="0"/>
    <s v="shorts"/>
    <x v="1065"/>
  </r>
  <r>
    <n v="1179"/>
    <s v="Dapper Dan - &quot;Fly As I Wanna&quot; Music Video"/>
    <s v="This video may be bigger than you and it may be bigger than me but, itâ€™s not bigger than you and me! Can you dig it?"/>
    <n v="-669751.21034729294"/>
    <n v="16536.05351179"/>
    <x v="0"/>
    <x v="0"/>
    <s v="USD"/>
    <n v="1386641630.9924901"/>
    <n v="1383133184.59389"/>
    <b v="0"/>
    <n v="164.78650870398599"/>
    <b v="1"/>
    <s v="film &amp; video/shorts"/>
    <x v="165"/>
    <n v="100"/>
    <x v="0"/>
    <s v="shorts"/>
    <x v="1066"/>
  </r>
  <r>
    <n v="1180"/>
    <s v="Earlids"/>
    <s v="Lee, an awkward teenager with sound-blocking earlids, must confront his self-isolation after a girl moves in next door."/>
    <n v="-670769.18659655296"/>
    <n v="16542.312677491002"/>
    <x v="0"/>
    <x v="0"/>
    <s v="USD"/>
    <n v="1386623736.97949"/>
    <n v="1383114786.1054699"/>
    <b v="0"/>
    <n v="164.84582330916001"/>
    <b v="1"/>
    <s v="film &amp; video/shorts"/>
    <x v="165"/>
    <n v="100"/>
    <x v="0"/>
    <s v="shorts"/>
    <x v="1067"/>
  </r>
  <r>
    <n v="1181"/>
    <s v="Judi Dench is Cool in Person"/>
    <s v="Two actors, one bookie and a very bad day.  Judi Dench is Cool in Person is fast, funny and only a little bit nasty."/>
    <n v="-671787.16284580296"/>
    <n v="16548.571843191901"/>
    <x v="0"/>
    <x v="2"/>
    <s v="AUD"/>
    <n v="1386605842.9665"/>
    <n v="1383096387.6170399"/>
    <b v="0"/>
    <n v="164.905137914335"/>
    <b v="1"/>
    <s v="film &amp; video/shorts"/>
    <x v="165"/>
    <n v="100"/>
    <x v="0"/>
    <s v="shorts"/>
    <x v="1068"/>
  </r>
  <r>
    <n v="1182"/>
    <s v="MITOSIS | a short film"/>
    <s v="Only one choice can stop Anthony Oswald from fulfilling his destiny and saving millions of lives, and itâ€™s not his decision to make."/>
    <n v="-672805.13909505296"/>
    <n v="16554.831008892899"/>
    <x v="0"/>
    <x v="0"/>
    <s v="USD"/>
    <n v="1386587948.9535"/>
    <n v="1383077989.1286199"/>
    <b v="0"/>
    <n v="164.964452519509"/>
    <b v="1"/>
    <s v="film &amp; video/shorts"/>
    <x v="165"/>
    <n v="100"/>
    <x v="0"/>
    <s v="shorts"/>
    <x v="1069"/>
  </r>
  <r>
    <n v="1183"/>
    <s v="&quot;The First Day&quot; by Julia Othmer- Music Video"/>
    <s v="A living memorial for all those dealing with trauma, grief and loss."/>
    <n v="-673823.11534431297"/>
    <n v="16561.090174593799"/>
    <x v="0"/>
    <x v="0"/>
    <s v="USD"/>
    <n v="1386570054.9405"/>
    <n v="1383059590.6401899"/>
    <b v="0"/>
    <n v="165.02376712468299"/>
    <b v="1"/>
    <s v="film &amp; video/shorts"/>
    <x v="165"/>
    <n v="100"/>
    <x v="0"/>
    <s v="shorts"/>
    <x v="1070"/>
  </r>
  <r>
    <n v="1184"/>
    <s v="l'esprit d'escalier-a senior film"/>
    <s v="This film explores the complicated nature that exists in all human relationships. A mother and a daughter seek to find happiness."/>
    <n v="-674841.09159356297"/>
    <n v="16567.349340294801"/>
    <x v="0"/>
    <x v="0"/>
    <s v="USD"/>
    <n v="1386552160.9275"/>
    <n v="1383041192.1517701"/>
    <b v="0"/>
    <n v="165.08308172985801"/>
    <b v="1"/>
    <s v="film &amp; video/shorts"/>
    <x v="165"/>
    <n v="100"/>
    <x v="0"/>
    <s v="shorts"/>
    <x v="1071"/>
  </r>
  <r>
    <n v="1185"/>
    <s v="The World's Greatest Lover"/>
    <s v="Never judge a book (or a lover) by their cover."/>
    <n v="-675859.06784281298"/>
    <n v="16573.6085059957"/>
    <x v="0"/>
    <x v="0"/>
    <s v="USD"/>
    <n v="1386534266.9145"/>
    <n v="1383022793.6633401"/>
    <b v="0"/>
    <n v="165.142396335032"/>
    <b v="1"/>
    <s v="film &amp; video/shorts"/>
    <x v="165"/>
    <n v="100"/>
    <x v="0"/>
    <s v="shorts"/>
    <x v="1072"/>
  </r>
  <r>
    <n v="1186"/>
    <s v="Villanelle"/>
    <s v="Villanelle is a feature film that blends elements of classic, hardboiled Film Noir, with classic Horror and tells a great story to boot"/>
    <n v="-676877.04409207299"/>
    <n v="16579.867671696698"/>
    <x v="0"/>
    <x v="0"/>
    <s v="USD"/>
    <n v="1386516372.9015"/>
    <n v="1383004395.1749201"/>
    <b v="0"/>
    <n v="165.201710940206"/>
    <b v="1"/>
    <s v="film &amp; video/shorts"/>
    <x v="165"/>
    <n v="100"/>
    <x v="0"/>
    <s v="shorts"/>
    <x v="1073"/>
  </r>
  <r>
    <n v="1187"/>
    <s v="Funding for Production of Short Dramedy 'Six Women'"/>
    <s v="Joel is writing a novel when his fiancÃ©e Helena dies. Believing his writing suffers when he is not in love, Joel ends up dating very different women."/>
    <n v="-677895.02034132299"/>
    <n v="16586.126837397602"/>
    <x v="0"/>
    <x v="0"/>
    <s v="USD"/>
    <n v="1386498478.88851"/>
    <n v="1382985996.6864901"/>
    <b v="0"/>
    <n v="165.26102554537999"/>
    <b v="1"/>
    <s v="film &amp; video/shorts"/>
    <x v="165"/>
    <n v="100"/>
    <x v="0"/>
    <s v="shorts"/>
    <x v="1074"/>
  </r>
  <r>
    <n v="1188"/>
    <s v="DENOUNCED - A Short Film"/>
    <s v="When a ruthless hit-man is 'denounced' from the mafia, his old enemies declare war."/>
    <n v="-678912.996590583"/>
    <n v="16592.3860030986"/>
    <x v="0"/>
    <x v="0"/>
    <s v="USD"/>
    <n v="1386480584.87551"/>
    <n v="1382967598.19807"/>
    <b v="0"/>
    <n v="165.32034015055501"/>
    <b v="1"/>
    <s v="film &amp; video/shorts"/>
    <x v="165"/>
    <n v="100"/>
    <x v="0"/>
    <s v="shorts"/>
    <x v="1075"/>
  </r>
  <r>
    <n v="1189"/>
    <s v="Inspire CANCER survivors to tell their STORIES"/>
    <s v="This short film will inspire young adult cancer survivors to share with others the wisdom they have gained from their cancer journey."/>
    <n v="-679930.972839833"/>
    <n v="16598.6451687995"/>
    <x v="0"/>
    <x v="0"/>
    <s v="USD"/>
    <n v="1386462690.86251"/>
    <n v="1382949199.70964"/>
    <b v="0"/>
    <n v="165.37965475572901"/>
    <b v="1"/>
    <s v="film &amp; video/shorts"/>
    <x v="165"/>
    <n v="100"/>
    <x v="0"/>
    <s v="shorts"/>
    <x v="1076"/>
  </r>
  <r>
    <n v="1190"/>
    <s v="Time Live: A short film (Canceled)"/>
    <s v="Now, you can chat with people from the history, by our sport cam with the time machine. However, the girl had some trouble to use it."/>
    <n v="-680948.94908908301"/>
    <n v="16604.904334500501"/>
    <x v="1"/>
    <x v="7"/>
    <s v="HKD"/>
    <n v="1386444796.84951"/>
    <n v="1382930801.22122"/>
    <b v="0"/>
    <n v="165.438969360903"/>
    <b v="0"/>
    <s v="film &amp; video/science fiction"/>
    <x v="165"/>
    <n v="100"/>
    <x v="0"/>
    <s v="science fiction"/>
    <x v="1077"/>
  </r>
  <r>
    <n v="1191"/>
    <s v="MICRO-MISSION"/>
    <s v="NAVY SEALS sent on a Area 51 Top-Secret rescue mission where they are shrunken and injected into an ET body, the immune system mutated."/>
    <n v="-681966.92533834302"/>
    <n v="16611.163500201401"/>
    <x v="1"/>
    <x v="0"/>
    <s v="USD"/>
    <n v="1386426902.8365099"/>
    <n v="1382912402.73279"/>
    <b v="0"/>
    <n v="165.49828396607799"/>
    <b v="0"/>
    <s v="film &amp; video/science fiction"/>
    <x v="165"/>
    <n v="100"/>
    <x v="0"/>
    <s v="science fiction"/>
    <x v="1078"/>
  </r>
  <r>
    <n v="1192"/>
    <s v="The Time Jumper (Canceled)"/>
    <s v="My ambition for this knows no bounds.  Seeing Sephoria in a live-action is a dream of mine."/>
    <n v="-682984.90158759302"/>
    <n v="16617.422665902399"/>
    <x v="1"/>
    <x v="0"/>
    <s v="USD"/>
    <n v="1386409008.8235199"/>
    <n v="1382894004.24437"/>
    <b v="0"/>
    <n v="165.55759857125199"/>
    <b v="0"/>
    <s v="film &amp; video/science fiction"/>
    <x v="165"/>
    <n v="100"/>
    <x v="0"/>
    <s v="science fiction"/>
    <x v="1079"/>
  </r>
  <r>
    <n v="1193"/>
    <s v="Sentient - The Web Series (Canceled)"/>
    <s v="A group of scientists stumble upon an extraterrestrial virus that is self aware. They must stop it's spread in order to save humanity."/>
    <n v="-684002.87783684302"/>
    <n v="16623.681831603299"/>
    <x v="1"/>
    <x v="0"/>
    <s v="USD"/>
    <n v="1386391114.8105199"/>
    <n v="1382875605.75594"/>
    <b v="0"/>
    <n v="165.61691317642601"/>
    <b v="0"/>
    <s v="film &amp; video/science fiction"/>
    <x v="165"/>
    <n v="100"/>
    <x v="0"/>
    <s v="science fiction"/>
    <x v="1080"/>
  </r>
  <r>
    <n v="1194"/>
    <s v="Blank Bodies - Post Production (Canceled)"/>
    <s v="An artificial man and woman discover love under the unsuspecting eyes of the four renowned artists who created them."/>
    <n v="-685020.85408610303"/>
    <n v="16629.9409973043"/>
    <x v="1"/>
    <x v="0"/>
    <s v="USD"/>
    <n v="1386373220.7975199"/>
    <n v="1382857207.26752"/>
    <b v="0"/>
    <n v="165.67622778160001"/>
    <b v="0"/>
    <s v="film &amp; video/science fiction"/>
    <x v="165"/>
    <n v="100"/>
    <x v="0"/>
    <s v="science fiction"/>
    <x v="1081"/>
  </r>
  <r>
    <n v="1195"/>
    <s v="Star Wars Fan Film (Canceled)"/>
    <s v="Due to my little sister finally having recovered from her surgery we can finally make our movie if we can get even a little help to pay"/>
    <n v="-686038.83033535304"/>
    <n v="16636.2001630052"/>
    <x v="1"/>
    <x v="5"/>
    <s v="CAD"/>
    <n v="1386355326.7845199"/>
    <n v="1382838808.7790899"/>
    <b v="0"/>
    <n v="165.73554238677499"/>
    <b v="0"/>
    <s v="film &amp; video/science fiction"/>
    <x v="165"/>
    <n v="100"/>
    <x v="0"/>
    <s v="science fiction"/>
    <x v="1082"/>
  </r>
  <r>
    <n v="1196"/>
    <s v="SPECTRUM &quot;Adventures in Light&quot; (Canceled)"/>
    <s v="A man learns the undiscovered laws of nature hidden in acts of weather &amp; light phenomena. He soon realizes these acts can be harnessed."/>
    <n v="-687056.80658460304"/>
    <n v="16642.459328706202"/>
    <x v="1"/>
    <x v="0"/>
    <s v="USD"/>
    <n v="1386337432.7715199"/>
    <n v="1382820410.2906699"/>
    <b v="0"/>
    <n v="165.79485699194899"/>
    <b v="0"/>
    <s v="film &amp; video/science fiction"/>
    <x v="165"/>
    <n v="100"/>
    <x v="0"/>
    <s v="science fiction"/>
    <x v="1083"/>
  </r>
  <r>
    <n v="1197"/>
    <s v="Human Evolution (Canceled)"/>
    <s v="An ambitious Sci-Fi/Action film that will have a big-budget feel with stunning visuals &amp; stunts starring a casting of up and comers."/>
    <n v="-688074.78283386305"/>
    <n v="16648.718494407101"/>
    <x v="1"/>
    <x v="0"/>
    <s v="USD"/>
    <n v="1386319538.7585299"/>
    <n v="1382802011.8022399"/>
    <b v="0"/>
    <n v="165.85417159712301"/>
    <b v="0"/>
    <s v="film &amp; video/science fiction"/>
    <x v="165"/>
    <n v="100"/>
    <x v="0"/>
    <s v="science fiction"/>
    <x v="1084"/>
  </r>
  <r>
    <n v="1198"/>
    <s v="Ralphi3 (Canceled)"/>
    <s v="A Science Fiction film filled with entertainment and Excitement"/>
    <n v="-689092.75908311305"/>
    <n v="16654.977660108099"/>
    <x v="1"/>
    <x v="0"/>
    <s v="USD"/>
    <n v="1386301644.7455299"/>
    <n v="1382783613.3138199"/>
    <b v="0"/>
    <n v="165.91348620229701"/>
    <b v="0"/>
    <s v="film &amp; video/science fiction"/>
    <x v="165"/>
    <n v="100"/>
    <x v="0"/>
    <s v="science fiction"/>
    <x v="1085"/>
  </r>
  <r>
    <n v="1199"/>
    <s v="JUSTICE LEAGUE ORIGINS (Canceled)"/>
    <s v="HEY!!! I'm David House, and I am currently working on a film called Justice League Origins!!! non-profit based on DC Comics Characters."/>
    <n v="-690110.73533236305"/>
    <n v="16661.236825808999"/>
    <x v="1"/>
    <x v="0"/>
    <s v="USD"/>
    <n v="1386283750.7325301"/>
    <n v="1382765214.8253901"/>
    <b v="0"/>
    <n v="165.972800807472"/>
    <b v="0"/>
    <s v="film &amp; video/science fiction"/>
    <x v="165"/>
    <n v="100"/>
    <x v="0"/>
    <s v="science fiction"/>
    <x v="1086"/>
  </r>
  <r>
    <n v="1200"/>
    <s v="Blue in the Green (Canceled)"/>
    <s v="A journey down the rabbit hole into the dark future. A mix of reality and dreams of a world dependant on an oppressed by technology."/>
    <n v="-691128.71158162295"/>
    <n v="16667.495991510001"/>
    <x v="1"/>
    <x v="1"/>
    <s v="GBP"/>
    <n v="1386265856.7195301"/>
    <n v="1382746816.3369701"/>
    <b v="0"/>
    <n v="166.03211541264599"/>
    <b v="0"/>
    <s v="film &amp; video/science fiction"/>
    <x v="165"/>
    <n v="100"/>
    <x v="0"/>
    <s v="science fiction"/>
    <x v="1087"/>
  </r>
  <r>
    <n v="1201"/>
    <s v="I (Canceled)"/>
    <s v="I"/>
    <n v="-692146.68783087295"/>
    <n v="16673.755157210901"/>
    <x v="1"/>
    <x v="0"/>
    <s v="USD"/>
    <n v="1386247962.7065301"/>
    <n v="1382728417.8485401"/>
    <b v="0"/>
    <n v="166.09143001781999"/>
    <b v="0"/>
    <s v="film &amp; video/science fiction"/>
    <x v="165"/>
    <n v="100"/>
    <x v="0"/>
    <s v="science fiction"/>
    <x v="1088"/>
  </r>
  <r>
    <n v="1202"/>
    <s v="The Message (Canceled)"/>
    <s v="An anime inspired sci-fi action short set in Tokyo, Japan by VFX veterans, Gerald Abraham, Kim Tran and sound engineer, Jeremy Corby."/>
    <n v="-693164.66408013296"/>
    <n v="16680.014322911898"/>
    <x v="1"/>
    <x v="0"/>
    <s v="USD"/>
    <n v="1386230068.6935401"/>
    <n v="1382710019.3601201"/>
    <b v="0"/>
    <n v="166.15074462299501"/>
    <b v="0"/>
    <s v="film &amp; video/science fiction"/>
    <x v="165"/>
    <n v="100"/>
    <x v="0"/>
    <s v="science fiction"/>
    <x v="1089"/>
  </r>
  <r>
    <n v="1203"/>
    <s v="Demon Women from outer space (Canceled)"/>
    <s v="Invasion from outer space sights, to weird to imagine destruction too monstrous to escape"/>
    <n v="-694182.64032938296"/>
    <n v="16686.273488612798"/>
    <x v="1"/>
    <x v="0"/>
    <s v="USD"/>
    <n v="1386212174.6805401"/>
    <n v="1382691620.87169"/>
    <b v="0"/>
    <n v="166.210059228169"/>
    <b v="0"/>
    <s v="film &amp; video/science fiction"/>
    <x v="165"/>
    <n v="100"/>
    <x v="0"/>
    <s v="science fiction"/>
    <x v="1090"/>
  </r>
  <r>
    <n v="1204"/>
    <s v="MARLEY'S GHOST (AMBASSADORS OF STEAM) (Canceled)"/>
    <s v="steampunk  remake of &quot;a Christmas carol&quot;"/>
    <n v="-695200.61657863297"/>
    <n v="16692.5326543138"/>
    <x v="1"/>
    <x v="0"/>
    <s v="USD"/>
    <n v="1386194280.6675401"/>
    <n v="1382673222.38327"/>
    <b v="0"/>
    <n v="166.269373833343"/>
    <b v="0"/>
    <s v="film &amp; video/science fiction"/>
    <x v="165"/>
    <n v="100"/>
    <x v="0"/>
    <s v="science fiction"/>
    <x v="1091"/>
  </r>
  <r>
    <n v="1205"/>
    <s v="&quot;STUCK&quot; - Finishing Funds for a Sci-Fi Thriller Short Film"/>
    <s v="What would someone do if they suddenly discovered they could stop time? Join us on this clever sci-fi short film and find out!"/>
    <n v="-696218.59282789298"/>
    <n v="16698.7918200147"/>
    <x v="1"/>
    <x v="0"/>
    <s v="USD"/>
    <n v="1386176386.6545401"/>
    <n v="1382654823.89484"/>
    <b v="0"/>
    <n v="166.32868843851699"/>
    <b v="0"/>
    <s v="film &amp; video/science fiction"/>
    <x v="165"/>
    <n v="100"/>
    <x v="0"/>
    <s v="science fiction"/>
    <x v="1092"/>
  </r>
  <r>
    <n v="1206"/>
    <s v="MICRO-MISSION (Canceled)"/>
    <s v="NAVY SEALS sent on a Area 51 Top-Secret rescue mission where they are shrunken and injected into an ET body, the immune system mutated."/>
    <n v="-697236.56907714298"/>
    <n v="16705.050985715701"/>
    <x v="1"/>
    <x v="0"/>
    <s v="USD"/>
    <n v="1386158492.6415401"/>
    <n v="1382636425.40642"/>
    <b v="0"/>
    <n v="166.38800304369201"/>
    <b v="0"/>
    <s v="film &amp; video/science fiction"/>
    <x v="165"/>
    <n v="100"/>
    <x v="0"/>
    <s v="science fiction"/>
    <x v="1093"/>
  </r>
  <r>
    <n v="1207"/>
    <s v="Predator : Repentance (Canceled)"/>
    <s v="An unofficial sequel to the independent 2015 fan film Predator: Dark ages. Set in 2141 we follow the crew of the cargoship Centurion"/>
    <n v="-698254.54532639298"/>
    <n v="16711.310151416601"/>
    <x v="1"/>
    <x v="8"/>
    <s v="DKK"/>
    <n v="1386140598.6285501"/>
    <n v="1382618026.91799"/>
    <b v="0"/>
    <n v="166.447317648866"/>
    <b v="0"/>
    <s v="film &amp; video/science fiction"/>
    <x v="165"/>
    <n v="100"/>
    <x v="0"/>
    <s v="science fiction"/>
    <x v="1094"/>
  </r>
  <r>
    <n v="1208"/>
    <s v="Thr33 Days Dead: The Sequ3l (Canceled)"/>
    <s v="This movie will be the S3qu3l to Thr33 Days Dead, which premiered on SyFy and was the focus of SyFy's &quot;Town of the Living Dead&quot;."/>
    <n v="-699272.52157565299"/>
    <n v="16717.569317117599"/>
    <x v="1"/>
    <x v="0"/>
    <s v="USD"/>
    <n v="1386122704.61555"/>
    <n v="1382599628.42957"/>
    <b v="0"/>
    <n v="166.50663225404"/>
    <b v="0"/>
    <s v="film &amp; video/science fiction"/>
    <x v="165"/>
    <n v="100"/>
    <x v="0"/>
    <s v="science fiction"/>
    <x v="1095"/>
  </r>
  <r>
    <n v="1209"/>
    <s v="Roman Dead (Canceled)"/>
    <s v="When  Rome is infected with a zombie plague, Lucius Agrippa and a small group fights for survival"/>
    <n v="-700290.497824903"/>
    <n v="16723.828482818499"/>
    <x v="1"/>
    <x v="0"/>
    <s v="USD"/>
    <n v="1386104810.60255"/>
    <n v="1382581229.9411399"/>
    <b v="0"/>
    <n v="166.56594685921399"/>
    <b v="0"/>
    <s v="film &amp; video/science fiction"/>
    <x v="165"/>
    <n v="100"/>
    <x v="0"/>
    <s v="science fiction"/>
    <x v="1096"/>
  </r>
  <r>
    <n v="1210"/>
    <s v="Rome of the Dead (Canceled)"/>
    <s v="A Gladiator fights for his freedom to be reunited with his Family, he's one fight away, when Rome is infected with a Zombie Virus"/>
    <n v="-701308.474074153"/>
    <n v="16730.0876485195"/>
    <x v="1"/>
    <x v="0"/>
    <s v="USD"/>
    <n v="1386086916.58955"/>
    <n v="1382562831.4527199"/>
    <b v="0"/>
    <n v="166.62526146438901"/>
    <b v="0"/>
    <s v="film &amp; video/science fiction"/>
    <x v="165"/>
    <n v="100"/>
    <x v="0"/>
    <s v="science fiction"/>
    <x v="1097"/>
  </r>
  <r>
    <n v="1211"/>
    <s v="Catherine Kimbridge Chronicles - Live-Action SciFi TV Series"/>
    <s v="Join us creating a Science Fiction TV Series based upon the popular novels -The Catherine Kimbridge Chronicles."/>
    <n v="-702326.45032341301"/>
    <n v="16736.3468142204"/>
    <x v="1"/>
    <x v="0"/>
    <s v="USD"/>
    <n v="1386069022.57655"/>
    <n v="1382544432.9642899"/>
    <b v="0"/>
    <n v="166.68457606956301"/>
    <b v="0"/>
    <s v="film &amp; video/science fiction"/>
    <x v="165"/>
    <n v="100"/>
    <x v="0"/>
    <s v="science fiction"/>
    <x v="1098"/>
  </r>
  <r>
    <n v="1212"/>
    <s v="SAMANTHA  SHADOW (Canceled)"/>
    <s v="A science fiction series about a women trying to stave off a mysterious appearance of monsters from getting out of a dark alley."/>
    <n v="-703344.42657266301"/>
    <n v="16742.605979921402"/>
    <x v="1"/>
    <x v="0"/>
    <s v="USD"/>
    <n v="1386051128.56356"/>
    <n v="1382526034.4758699"/>
    <b v="0"/>
    <n v="166.743890674737"/>
    <b v="0"/>
    <s v="film &amp; video/science fiction"/>
    <x v="165"/>
    <n v="100"/>
    <x v="0"/>
    <s v="science fiction"/>
    <x v="1099"/>
  </r>
  <r>
    <n v="1213"/>
    <s v="CATTLE - AN AWESOME SCI-FI SHORT (Canceled)"/>
    <s v="A young woman learns she is one of few women left bred like cattle in order to control a deadly disease and the world populace"/>
    <n v="-704362.40282191301"/>
    <n v="16748.865145622301"/>
    <x v="1"/>
    <x v="2"/>
    <s v="AUD"/>
    <n v="1386033234.55056"/>
    <n v="1382507635.9874499"/>
    <b v="0"/>
    <n v="166.80320527991199"/>
    <b v="0"/>
    <s v="film &amp; video/science fiction"/>
    <x v="165"/>
    <n v="100"/>
    <x v="0"/>
    <s v="science fiction"/>
    <x v="1100"/>
  </r>
  <r>
    <n v="1214"/>
    <s v="The Great Fear - Post Production Funds (Canceled)"/>
    <s v="A film about a collapsing food industry, a lonely farmer and a lonely botanist needs your help to finish post-production!"/>
    <n v="-705380.37907117303"/>
    <n v="16755.124311323299"/>
    <x v="1"/>
    <x v="5"/>
    <s v="CAD"/>
    <n v="1386015340.53756"/>
    <n v="1382489237.4990201"/>
    <b v="0"/>
    <n v="166.86251988508599"/>
    <b v="0"/>
    <s v="film &amp; video/science fiction"/>
    <x v="165"/>
    <n v="100"/>
    <x v="0"/>
    <s v="science fiction"/>
    <x v="1101"/>
  </r>
  <r>
    <n v="1215"/>
    <s v="Threshold (Canceled)"/>
    <s v="Film-Makers Ricky Comuniello &amp; Ian Weeks are at it again - for the 1st time. We need your support for a modern Sci-Fiction short film"/>
    <n v="-706398.35532042303"/>
    <n v="16761.383477024199"/>
    <x v="1"/>
    <x v="0"/>
    <s v="USD"/>
    <n v="1385997446.52456"/>
    <n v="1382470839.0106001"/>
    <b v="0"/>
    <n v="166.92183449026001"/>
    <b v="0"/>
    <s v="film &amp; video/science fiction"/>
    <x v="165"/>
    <n v="100"/>
    <x v="0"/>
    <s v="science fiction"/>
    <x v="1102"/>
  </r>
  <r>
    <n v="1216"/>
    <s v="#CalExit...War of 2020 (Canceled)"/>
    <s v="California and the west have declared their refusal to support the election of a staunch conservative president. Will it be Civil War?"/>
    <n v="-707416.33156968304"/>
    <n v="16767.642642725201"/>
    <x v="1"/>
    <x v="0"/>
    <s v="USD"/>
    <n v="1385979552.51156"/>
    <n v="1382452440.5221701"/>
    <b v="0"/>
    <n v="166.98114909543401"/>
    <b v="0"/>
    <s v="film &amp; video/science fiction"/>
    <x v="165"/>
    <n v="100"/>
    <x v="0"/>
    <s v="science fiction"/>
    <x v="1103"/>
  </r>
  <r>
    <n v="1217"/>
    <s v="Consumed (Static Air) (Canceled)"/>
    <s v="Film makers catch live footage beyond their wildest dreams."/>
    <n v="-708434.30781893304"/>
    <n v="16773.901808426101"/>
    <x v="1"/>
    <x v="1"/>
    <s v="GBP"/>
    <n v="1385961658.49856"/>
    <n v="1382434042.0337501"/>
    <b v="0"/>
    <n v="167.040463700609"/>
    <b v="0"/>
    <s v="film &amp; video/science fiction"/>
    <x v="165"/>
    <n v="100"/>
    <x v="0"/>
    <s v="science fiction"/>
    <x v="1104"/>
  </r>
  <r>
    <n v="1218"/>
    <s v="Space Gangstars (Canceled)"/>
    <s v="An aspiring pilot decides to take his Dad's ship for a joyride, and learns it was the biggest mistake of his life in this Sci-Fi comedy"/>
    <n v="-709452.28406818304"/>
    <n v="16780.160974127099"/>
    <x v="1"/>
    <x v="0"/>
    <s v="USD"/>
    <n v="1385943764.48557"/>
    <n v="1382415643.54532"/>
    <b v="0"/>
    <n v="167.09977830578299"/>
    <b v="0"/>
    <s v="film &amp; video/science fiction"/>
    <x v="165"/>
    <n v="100"/>
    <x v="0"/>
    <s v="science fiction"/>
    <x v="1105"/>
  </r>
  <r>
    <n v="1219"/>
    <s v="Dichotomy (Canceled)"/>
    <s v="A provocatively mind-bending sci-fi thriller, this short film project examines opposites and the balance of the universe. #Dichotomy"/>
    <n v="-710470.26031744306"/>
    <n v="16786.420139827998"/>
    <x v="1"/>
    <x v="0"/>
    <s v="USD"/>
    <n v="1385925870.4725699"/>
    <n v="1382397245.0569"/>
    <b v="0"/>
    <n v="167.15909291095701"/>
    <b v="0"/>
    <s v="film &amp; video/science fiction"/>
    <x v="165"/>
    <n v="100"/>
    <x v="0"/>
    <s v="science fiction"/>
    <x v="1106"/>
  </r>
  <r>
    <n v="1220"/>
    <s v="Star Trek First Frontier (Canceled)"/>
    <s v="The untold story of Captain Robert April and the first launching of the starship U.S.S. Enterprise,  NCC-1703"/>
    <n v="-711488.23656669306"/>
    <n v="16792.679305529"/>
    <x v="1"/>
    <x v="0"/>
    <s v="USD"/>
    <n v="1385907976.4595699"/>
    <n v="1382378846.56847"/>
    <b v="0"/>
    <n v="167.21840751613101"/>
    <b v="0"/>
    <s v="film &amp; video/science fiction"/>
    <x v="165"/>
    <n v="100"/>
    <x v="0"/>
    <s v="science fiction"/>
    <x v="1107"/>
  </r>
  <r>
    <n v="1221"/>
    <s v="THE ASCENDENCE SHIFT Feature Film (Canceled)"/>
    <s v="The age of a race to the finish between the higher &amp; lower dimensional realms, A fight for consciousness &amp; freedom,THE NEW HUMAN"/>
    <n v="-712506.21281594306"/>
    <n v="16798.9384712299"/>
    <x v="1"/>
    <x v="2"/>
    <s v="AUD"/>
    <n v="1385890082.4465699"/>
    <n v="1382360448.08005"/>
    <b v="0"/>
    <n v="167.277722121306"/>
    <b v="0"/>
    <s v="film &amp; video/science fiction"/>
    <x v="165"/>
    <n v="100"/>
    <x v="0"/>
    <s v="science fiction"/>
    <x v="1108"/>
  </r>
  <r>
    <n v="1222"/>
    <s v="The Great Dark (Canceled)"/>
    <s v="The Great Dark is a journey through the unimaginable...and un foreseeable..."/>
    <n v="-713524.18906520295"/>
    <n v="16805.197636930901"/>
    <x v="1"/>
    <x v="0"/>
    <s v="USD"/>
    <n v="1385872188.4335699"/>
    <n v="1382342049.59162"/>
    <b v="0"/>
    <n v="167.33703672647999"/>
    <b v="0"/>
    <s v="film &amp; video/science fiction"/>
    <x v="165"/>
    <n v="100"/>
    <x v="0"/>
    <s v="science fiction"/>
    <x v="1109"/>
  </r>
  <r>
    <n v="1223"/>
    <s v="Awakening (Canceled)"/>
    <s v="What would you do if you face something beyond your understanding? If someone you loved disappeared without a trace?"/>
    <n v="-714542.16531445296"/>
    <n v="16811.456802631801"/>
    <x v="1"/>
    <x v="0"/>
    <s v="USD"/>
    <n v="1385854294.4205799"/>
    <n v="1382323651.1032"/>
    <b v="0"/>
    <n v="167.39635133165399"/>
    <b v="0"/>
    <s v="film &amp; video/science fiction"/>
    <x v="165"/>
    <n v="100"/>
    <x v="0"/>
    <s v="science fiction"/>
    <x v="1110"/>
  </r>
  <r>
    <n v="1224"/>
    <s v="Quantum Alterations: Sci-fi, Stop Motion &amp; Fantasy Fan Film"/>
    <s v="Fiction Becomes Reality in this non-profit science fiction, stop motion, and fantasy fan film."/>
    <n v="-715560.14156370296"/>
    <n v="16817.715968332799"/>
    <x v="1"/>
    <x v="0"/>
    <s v="USD"/>
    <n v="1385836400.4075799"/>
    <n v="1382305252.6147699"/>
    <b v="0"/>
    <n v="167.45566593682901"/>
    <b v="0"/>
    <s v="film &amp; video/science fiction"/>
    <x v="165"/>
    <n v="100"/>
    <x v="0"/>
    <s v="science fiction"/>
    <x v="1111"/>
  </r>
  <r>
    <n v="1225"/>
    <s v="The Last Armada (Canceled)"/>
    <s v="While a shadow of peace was on the horizon,humankind was being threatened by its past.Whispers of threat was being heard from the North"/>
    <n v="-716578.11781296297"/>
    <n v="16823.975134033699"/>
    <x v="1"/>
    <x v="0"/>
    <s v="USD"/>
    <n v="1385818506.3945799"/>
    <n v="1382286854.1263499"/>
    <b v="0"/>
    <n v="167.514980542003"/>
    <b v="0"/>
    <s v="film &amp; video/science fiction"/>
    <x v="165"/>
    <n v="100"/>
    <x v="0"/>
    <s v="science fiction"/>
    <x v="1112"/>
  </r>
  <r>
    <n v="1226"/>
    <s v="Mosaics (Canceled)"/>
    <s v="A short science-fiction film about an underground network of human-animal hybrids &amp; their struggle with oppression &amp; marginalization."/>
    <n v="-717596.09406221297"/>
    <n v="16830.2342997347"/>
    <x v="1"/>
    <x v="5"/>
    <s v="CAD"/>
    <n v="1385800612.3815801"/>
    <n v="1382268455.6379199"/>
    <b v="0"/>
    <n v="167.574295147177"/>
    <b v="0"/>
    <s v="film &amp; video/science fiction"/>
    <x v="165"/>
    <n v="100"/>
    <x v="0"/>
    <s v="science fiction"/>
    <x v="1113"/>
  </r>
  <r>
    <n v="1227"/>
    <s v="Forever Man (short film) (Canceled)"/>
    <s v="Man's cryogenic chamber and his soulmate's time travel from the distant future allows them to meet in the middle."/>
    <n v="-718614.07031146297"/>
    <n v="16836.4934654356"/>
    <x v="1"/>
    <x v="0"/>
    <s v="USD"/>
    <n v="1385782718.3685801"/>
    <n v="1382250057.1494999"/>
    <b v="0"/>
    <n v="167.63360975235099"/>
    <b v="0"/>
    <s v="film &amp; video/science fiction"/>
    <x v="165"/>
    <n v="100"/>
    <x v="0"/>
    <s v="science fiction"/>
    <x v="1114"/>
  </r>
  <r>
    <n v="1228"/>
    <s v="In The Dark POST Production Fund Request (Canceled)"/>
    <s v="ITD a is thriller about a female college student house sitting for her boss &amp; encountering a dark evil force that dwells in the shadows"/>
    <n v="-719632.04656072299"/>
    <n v="16842.752631136598"/>
    <x v="1"/>
    <x v="0"/>
    <s v="USD"/>
    <n v="1385764824.3555901"/>
    <n v="1382231658.6610701"/>
    <b v="0"/>
    <n v="167.69292435752601"/>
    <b v="0"/>
    <s v="film &amp; video/science fiction"/>
    <x v="165"/>
    <n v="100"/>
    <x v="0"/>
    <s v="science fiction"/>
    <x v="1115"/>
  </r>
  <r>
    <n v="1229"/>
    <s v="Rosette: Sci-Fi/Action Feature Film to Cast Hollywood Talent"/>
    <s v="Love, Robots... and Time Travel._x000a_Rosette: A Sci-Fi/Action/Adventure Feature Film, set to cast three A-list Hollywood actors."/>
    <n v="-720650.02280997299"/>
    <n v="16849.011796837502"/>
    <x v="1"/>
    <x v="0"/>
    <s v="USD"/>
    <n v="1385746930.3425901"/>
    <n v="1382213260.1726501"/>
    <b v="0"/>
    <n v="167.75223896270001"/>
    <b v="0"/>
    <s v="film &amp; video/science fiction"/>
    <x v="165"/>
    <n v="100"/>
    <x v="0"/>
    <s v="science fiction"/>
    <x v="1116"/>
  </r>
  <r>
    <n v="1230"/>
    <s v="Con Todo mi Corazon: With all of my Heart."/>
    <s v="The title might seem cheesy, but my father says that to my mother every time they say I love you.     This story is dedicated to them."/>
    <n v="-721667.999059233"/>
    <n v="16855.2709625385"/>
    <x v="2"/>
    <x v="0"/>
    <s v="USD"/>
    <n v="1385729036.3295901"/>
    <n v="1382194861.6842201"/>
    <b v="0"/>
    <n v="167.811553567874"/>
    <b v="0"/>
    <s v="film &amp; video/drama"/>
    <x v="165"/>
    <n v="100"/>
    <x v="0"/>
    <s v="drama"/>
    <x v="1117"/>
  </r>
  <r>
    <n v="1231"/>
    <s v="Midway: The Turning Point"/>
    <s v="Step 1 (script editing) to produce a dramatic film about the air/sea battle of WWII that turned the tide of victory for the US."/>
    <n v="-722685.975308483"/>
    <n v="16861.530128239399"/>
    <x v="2"/>
    <x v="0"/>
    <s v="USD"/>
    <n v="1385711142.3165901"/>
    <n v="1382176463.1958001"/>
    <b v="0"/>
    <n v="167.87086817304899"/>
    <b v="0"/>
    <s v="film &amp; video/drama"/>
    <x v="165"/>
    <n v="100"/>
    <x v="0"/>
    <s v="drama"/>
    <x v="1118"/>
  </r>
  <r>
    <n v="1232"/>
    <s v="See It My Way"/>
    <s v="This film follows a young man who has had only a troubled family life. He turns to all the wrong things and life falls apart."/>
    <n v="-723703.951557733"/>
    <n v="16867.789293940401"/>
    <x v="2"/>
    <x v="0"/>
    <s v="USD"/>
    <n v="1385693248.3035901"/>
    <n v="1382158064.70737"/>
    <b v="0"/>
    <n v="167.93018277822301"/>
    <b v="0"/>
    <s v="film &amp; video/drama"/>
    <x v="165"/>
    <n v="100"/>
    <x v="0"/>
    <s v="drama"/>
    <x v="1119"/>
  </r>
  <r>
    <n v="1233"/>
    <s v="UNDIVIDED (Working Title)"/>
    <s v="Over 2.5 million Black men registered for the draft in World War II. _x000a_This will be the most comprehensive portrayal EVER of US. THEN."/>
    <n v="-724721.92780699302"/>
    <n v="16874.048459641301"/>
    <x v="2"/>
    <x v="0"/>
    <s v="USD"/>
    <n v="1385675354.2906001"/>
    <n v="1382139666.21895"/>
    <b v="0"/>
    <n v="167.98949738339701"/>
    <b v="0"/>
    <s v="film &amp; video/drama"/>
    <x v="165"/>
    <n v="100"/>
    <x v="0"/>
    <s v="drama"/>
    <x v="1120"/>
  </r>
  <r>
    <n v="1234"/>
    <s v="Angelix"/>
    <s v="Two cousins are caught up in the private war between warrior class angels and demons. You may be caught up too and not realize it yet."/>
    <n v="-725739.90405624302"/>
    <n v="16880.307625342299"/>
    <x v="2"/>
    <x v="0"/>
    <s v="USD"/>
    <n v="1385657460.2776"/>
    <n v="1382121267.73052"/>
    <b v="0"/>
    <n v="168.048811988571"/>
    <b v="0"/>
    <s v="film &amp; video/drama"/>
    <x v="165"/>
    <n v="100"/>
    <x v="0"/>
    <s v="drama"/>
    <x v="1121"/>
  </r>
  <r>
    <n v="1235"/>
    <s v="NET"/>
    <s v="A teacher. A boy. The beach and a heatwave that drove them all insane."/>
    <n v="-726757.88030549302"/>
    <n v="16886.566791043198"/>
    <x v="2"/>
    <x v="1"/>
    <s v="GBP"/>
    <n v="1385639566.2646"/>
    <n v="1382102869.2421"/>
    <b v="0"/>
    <n v="168.10812659374599"/>
    <b v="0"/>
    <s v="film &amp; video/drama"/>
    <x v="165"/>
    <n v="100"/>
    <x v="0"/>
    <s v="drama"/>
    <x v="1122"/>
  </r>
  <r>
    <n v="1236"/>
    <s v="Pressure"/>
    <s v="A young teen makes a bad decision after joining gang and the film expresses his choices that led him to that point."/>
    <n v="-727775.85655475303"/>
    <n v="16892.8259567442"/>
    <x v="2"/>
    <x v="0"/>
    <s v="USD"/>
    <n v="1385621672.2516"/>
    <n v="1382084470.75367"/>
    <b v="0"/>
    <n v="168.16744119891999"/>
    <b v="0"/>
    <s v="film &amp; video/drama"/>
    <x v="165"/>
    <n v="100"/>
    <x v="0"/>
    <s v="drama"/>
    <x v="1123"/>
  </r>
  <r>
    <n v="1237"/>
    <s v="Past"/>
    <s v="A young man experiences a tragedy and has the opportunity to go back and learn from his mistakes and find out his true self."/>
    <n v="-728793.83280400303"/>
    <n v="16899.0851224451"/>
    <x v="2"/>
    <x v="0"/>
    <s v="USD"/>
    <n v="1385603778.2386"/>
    <n v="1382066072.26525"/>
    <b v="0"/>
    <n v="168.22675580409401"/>
    <b v="0"/>
    <s v="film &amp; video/drama"/>
    <x v="165"/>
    <n v="100"/>
    <x v="0"/>
    <s v="drama"/>
    <x v="1124"/>
  </r>
  <r>
    <n v="1238"/>
    <s v="Moving On"/>
    <s v="A homeless Gulf War 2 vet, and Congressional Medal of Honor recipient fights for his sanity on the mean streets of Albuquerque."/>
    <n v="-729811.80905325303"/>
    <n v="16905.344288146101"/>
    <x v="2"/>
    <x v="0"/>
    <s v="USD"/>
    <n v="1385585884.22561"/>
    <n v="1382047673.7768199"/>
    <b v="0"/>
    <n v="168.28607040926801"/>
    <b v="0"/>
    <s v="film &amp; video/drama"/>
    <x v="165"/>
    <n v="100"/>
    <x v="0"/>
    <s v="drama"/>
    <x v="1125"/>
  </r>
  <r>
    <n v="1239"/>
    <s v="Family"/>
    <s v="Family is a short film about a father and son and two brothers who were separated by the Korean war and finally reunite after 60 years."/>
    <n v="-730829.78530251305"/>
    <n v="16911.603453847001"/>
    <x v="2"/>
    <x v="1"/>
    <s v="GBP"/>
    <n v="1385567990.21261"/>
    <n v="1382029275.2883999"/>
    <b v="0"/>
    <n v="168.345385014443"/>
    <b v="0"/>
    <s v="film &amp; video/drama"/>
    <x v="165"/>
    <n v="100"/>
    <x v="0"/>
    <s v="drama"/>
    <x v="1126"/>
  </r>
  <r>
    <n v="1240"/>
    <s v="Letters to Daniel"/>
    <s v="Amy &amp; Missy survive Amy's bipolar disorder and go on to become award winning &amp; bestselling authors, screenwriters &amp; filmmakers"/>
    <n v="-731847.76155176305"/>
    <n v="16917.862619547999"/>
    <x v="2"/>
    <x v="0"/>
    <s v="USD"/>
    <n v="1385550096.19961"/>
    <n v="1382010876.7999699"/>
    <b v="0"/>
    <n v="168.40469961961699"/>
    <b v="0"/>
    <s v="film &amp; video/drama"/>
    <x v="165"/>
    <n v="100"/>
    <x v="0"/>
    <s v="drama"/>
    <x v="1127"/>
  </r>
  <r>
    <n v="1241"/>
    <s v="IRL: Gamers Unite"/>
    <s v="Team Mayhem, a local small town gang of gamers who are enlisted   to save the world from the new great evil known as Prowler."/>
    <n v="-732865.73780101305"/>
    <n v="16924.121785248899"/>
    <x v="2"/>
    <x v="0"/>
    <s v="USD"/>
    <n v="1385532202.18661"/>
    <n v="1381992478.3115499"/>
    <b v="0"/>
    <n v="168.46401422479099"/>
    <b v="0"/>
    <s v="film &amp; video/drama"/>
    <x v="165"/>
    <n v="100"/>
    <x v="0"/>
    <s v="drama"/>
    <x v="1128"/>
  </r>
  <r>
    <n v="1242"/>
    <s v="The Blind Dolphin Story"/>
    <s v="A short film on the rarest mammal and the second most endangered freshwater river dolphin, in Pakistan."/>
    <n v="-733883.71405027295"/>
    <n v="16930.380950949901"/>
    <x v="2"/>
    <x v="0"/>
    <s v="USD"/>
    <n v="1385514308.17361"/>
    <n v="1381974079.8231201"/>
    <b v="0"/>
    <n v="168.523328829966"/>
    <b v="0"/>
    <s v="film &amp; video/drama"/>
    <x v="165"/>
    <n v="100"/>
    <x v="0"/>
    <s v="drama"/>
    <x v="1129"/>
  </r>
  <r>
    <n v="1243"/>
    <s v="9 Sins"/>
    <s v="This is a film inspired by Quentin Tarantino, I want to make a film thats entertaining yet gritty. 7 Sins is in pre-production."/>
    <n v="-734901.69029952295"/>
    <n v="16936.6401166508"/>
    <x v="2"/>
    <x v="1"/>
    <s v="GBP"/>
    <n v="1385496414.16061"/>
    <n v="1381955681.3347001"/>
    <b v="0"/>
    <n v="168.58264343514"/>
    <b v="0"/>
    <s v="film &amp; video/drama"/>
    <x v="165"/>
    <n v="100"/>
    <x v="0"/>
    <s v="drama"/>
    <x v="1130"/>
  </r>
  <r>
    <n v="1244"/>
    <s v="I Am Forgotten"/>
    <s v="An international short film project. It is about loneliness, wich is caused by the current compulsion to check your Facebook every day."/>
    <n v="-735919.66654878296"/>
    <n v="16942.899282351798"/>
    <x v="2"/>
    <x v="9"/>
    <s v="EUR"/>
    <n v="1385478520.14762"/>
    <n v="1381937282.8462701"/>
    <b v="0"/>
    <n v="168.64195804031399"/>
    <b v="0"/>
    <s v="film &amp; video/drama"/>
    <x v="165"/>
    <n v="100"/>
    <x v="0"/>
    <s v="drama"/>
    <x v="1131"/>
  </r>
  <r>
    <n v="1245"/>
    <s v="Gooseberry Fool - Feature Film"/>
    <s v="To heal her scars Olivia must take a journey back to her roots, where an unresolved conflict stands between her and musical success."/>
    <n v="-736937.64279803296"/>
    <n v="16949.158448052702"/>
    <x v="2"/>
    <x v="1"/>
    <s v="GBP"/>
    <n v="1385460626.13462"/>
    <n v="1381918884.3578501"/>
    <b v="0"/>
    <n v="168.70127264548799"/>
    <b v="0"/>
    <s v="film &amp; video/drama"/>
    <x v="165"/>
    <n v="100"/>
    <x v="0"/>
    <s v="drama"/>
    <x v="1132"/>
  </r>
  <r>
    <n v="1246"/>
    <s v="Silent Monster"/>
    <s v="I'm seeking funding to finish my short film, Silent Monster, to bring awareness to teenage bullying as well as teenage violence."/>
    <n v="-737955.61904728296"/>
    <n v="16955.4176137537"/>
    <x v="2"/>
    <x v="0"/>
    <s v="USD"/>
    <n v="1385442732.1216199"/>
    <n v="1381900485.8694201"/>
    <b v="0"/>
    <n v="168.76058725066301"/>
    <b v="0"/>
    <s v="film &amp; video/drama"/>
    <x v="165"/>
    <n v="100"/>
    <x v="0"/>
    <s v="drama"/>
    <x v="1133"/>
  </r>
  <r>
    <n v="1247"/>
    <s v="The Good Samaritan"/>
    <s v="I'm making a modern day version of the bible story &quot; The Good Samaritan&quot;"/>
    <n v="-738973.59529654298"/>
    <n v="16961.676779454599"/>
    <x v="2"/>
    <x v="0"/>
    <s v="USD"/>
    <n v="1385424838.1086199"/>
    <n v="1381882087.381"/>
    <b v="0"/>
    <n v="168.819901855837"/>
    <b v="0"/>
    <s v="film &amp; video/drama"/>
    <x v="165"/>
    <n v="100"/>
    <x v="0"/>
    <s v="drama"/>
    <x v="1134"/>
  </r>
  <r>
    <n v="1248"/>
    <s v="El viaje de LucÃ­a"/>
    <s v="El viaje de LucÃ­a es un largometraje de ficciÃ³n con temÃ¡tica sobre el cÃ¡ncer infantil."/>
    <n v="-739991.57154579298"/>
    <n v="16967.935945155601"/>
    <x v="2"/>
    <x v="3"/>
    <s v="EUR"/>
    <n v="1385406944.0956199"/>
    <n v="1381863688.89257"/>
    <b v="0"/>
    <n v="168.879216461011"/>
    <b v="0"/>
    <s v="film &amp; video/drama"/>
    <x v="165"/>
    <n v="100"/>
    <x v="0"/>
    <s v="drama"/>
    <x v="1135"/>
  </r>
  <r>
    <n v="1249"/>
    <s v="Sustain: A Film About Survival"/>
    <s v="A feature-length film about how three people survive in a diseased world."/>
    <n v="-741009.54779504298"/>
    <n v="16974.195110856501"/>
    <x v="2"/>
    <x v="0"/>
    <s v="USD"/>
    <n v="1385389050.0826299"/>
    <n v="1381845290.40415"/>
    <b v="0"/>
    <n v="168.93853106618499"/>
    <b v="0"/>
    <s v="film &amp; video/drama"/>
    <x v="165"/>
    <n v="100"/>
    <x v="0"/>
    <s v="drama"/>
    <x v="1136"/>
  </r>
  <r>
    <n v="1250"/>
    <s v="The Rest of Us Mini-Series"/>
    <s v="The Rest of Us follows a survivor of an outbreak that nearly destroyed the earth as he travels to find some form of humanity."/>
    <n v="-742027.52404430299"/>
    <n v="16980.454276557499"/>
    <x v="2"/>
    <x v="1"/>
    <s v="GBP"/>
    <n v="1385371156.0696299"/>
    <n v="1381826891.91572"/>
    <b v="0"/>
    <n v="168.99784567136001"/>
    <b v="0"/>
    <s v="film &amp; video/drama"/>
    <x v="165"/>
    <n v="100"/>
    <x v="0"/>
    <s v="drama"/>
    <x v="1137"/>
  </r>
  <r>
    <n v="1251"/>
    <s v="Immemorial"/>
    <s v="Christina has been suffering with flash backs and some very disturbing nightmares and realises that it is more than just nightmares."/>
    <n v="-743045.50029355299"/>
    <n v="16986.713442258399"/>
    <x v="2"/>
    <x v="1"/>
    <s v="GBP"/>
    <n v="1385353262.0566299"/>
    <n v="1381808493.4273"/>
    <b v="0"/>
    <n v="169.05716027653401"/>
    <b v="0"/>
    <s v="film &amp; video/drama"/>
    <x v="165"/>
    <n v="100"/>
    <x v="0"/>
    <s v="drama"/>
    <x v="1138"/>
  </r>
  <r>
    <n v="1252"/>
    <s v="ABU Pakistani Independent Feature Film"/>
    <s v="I'm Faraz, and I am raising money for my feature film called ABU. This one is for our parents, and our responsibilities towards them."/>
    <n v="-744063.47654280299"/>
    <n v="16992.9726079594"/>
    <x v="2"/>
    <x v="0"/>
    <s v="USD"/>
    <n v="1385335368.0436299"/>
    <n v="1381790094.93887"/>
    <b v="0"/>
    <n v="169.116474881708"/>
    <b v="0"/>
    <s v="film &amp; video/drama"/>
    <x v="165"/>
    <n v="100"/>
    <x v="0"/>
    <s v="drama"/>
    <x v="1139"/>
  </r>
  <r>
    <n v="1253"/>
    <s v="Three Little Words"/>
    <s v="Don't kill me until I meet my Dad"/>
    <n v="-745081.45279206301"/>
    <n v="16999.2317736603"/>
    <x v="2"/>
    <x v="1"/>
    <s v="GBP"/>
    <n v="1385317474.0306301"/>
    <n v="1381771696.4504499"/>
    <b v="0"/>
    <n v="169.17578948688299"/>
    <b v="0"/>
    <s v="film &amp; video/drama"/>
    <x v="165"/>
    <n v="100"/>
    <x v="0"/>
    <s v="drama"/>
    <x v="1140"/>
  </r>
  <r>
    <n v="1254"/>
    <s v="Lana - Short film"/>
    <s v="&quot;Lana&quot; is an horror/dramatic short film, written by myself, about a young woman fighting the darkness in her, but it might be too late."/>
    <n v="-746099.42904131301"/>
    <n v="17005.490939361302"/>
    <x v="2"/>
    <x v="5"/>
    <s v="CAD"/>
    <n v="1385299580.0176401"/>
    <n v="1381753297.9620199"/>
    <b v="0"/>
    <n v="169.23510409205699"/>
    <b v="0"/>
    <s v="film &amp; video/drama"/>
    <x v="165"/>
    <n v="100"/>
    <x v="0"/>
    <s v="drama"/>
    <x v="1141"/>
  </r>
  <r>
    <n v="1255"/>
    <s v="BLANK Short Movie"/>
    <s v="Love has no boundaries!"/>
    <n v="-747117.40529056301"/>
    <n v="17011.750105062201"/>
    <x v="2"/>
    <x v="10"/>
    <s v="NOK"/>
    <n v="1385281686.0046401"/>
    <n v="1381734899.4735999"/>
    <b v="0"/>
    <n v="169.29441869723101"/>
    <b v="0"/>
    <s v="film &amp; video/drama"/>
    <x v="165"/>
    <n v="100"/>
    <x v="0"/>
    <s v="drama"/>
    <x v="1142"/>
  </r>
  <r>
    <n v="1256"/>
    <s v="Feature Film: The Wolfes"/>
    <s v="My film is about a boy who discovers the truth about his fathers dissapearance through the dark secrets of his mothers past."/>
    <n v="-748135.38153982302"/>
    <n v="17018.009270763199"/>
    <x v="2"/>
    <x v="0"/>
    <s v="USD"/>
    <n v="1385263791.9916401"/>
    <n v="1381716500.9851799"/>
    <b v="0"/>
    <n v="169.353733302405"/>
    <b v="0"/>
    <s v="film &amp; video/drama"/>
    <x v="165"/>
    <n v="100"/>
    <x v="0"/>
    <s v="drama"/>
    <x v="1143"/>
  </r>
  <r>
    <n v="1257"/>
    <s v="The Imbalanced Heart of a Symmetric Mind (film)"/>
    <s v="A young man suffering from a severe case of OCD embarks on a road trip to find peace of mind."/>
    <n v="-749153.35778907302"/>
    <n v="17024.268436464099"/>
    <x v="2"/>
    <x v="0"/>
    <s v="USD"/>
    <n v="1385245897.9786401"/>
    <n v="1381698102.4967501"/>
    <b v="0"/>
    <n v="169.41304790757999"/>
    <b v="0"/>
    <s v="film &amp; video/drama"/>
    <x v="165"/>
    <n v="100"/>
    <x v="0"/>
    <s v="drama"/>
    <x v="1144"/>
  </r>
  <r>
    <n v="1258"/>
    <s v="Mariano (A Screenplay)"/>
    <s v="Mariano Messini, an aspiring musician, indebted to the mafia must put his life on the line to escape their grasp and pursue his dream."/>
    <n v="-750171.33403833304"/>
    <n v="17030.527602165101"/>
    <x v="2"/>
    <x v="0"/>
    <s v="USD"/>
    <n v="1385228003.9656401"/>
    <n v="1381679704.0083301"/>
    <b v="0"/>
    <n v="169.47236251275399"/>
    <b v="0"/>
    <s v="film &amp; video/drama"/>
    <x v="165"/>
    <n v="100"/>
    <x v="0"/>
    <s v="drama"/>
    <x v="1145"/>
  </r>
  <r>
    <n v="1259"/>
    <s v="A GOOD MAN'S DECISION"/>
    <s v="Jack Barlow's wife and daughter shot in cold blood at a gun confiscation station in Texas, he sets out to save his family &amp; neighbors."/>
    <n v="-751189.31028758304"/>
    <n v="17036.786767866"/>
    <x v="2"/>
    <x v="0"/>
    <s v="USD"/>
    <n v="1385210109.9526501"/>
    <n v="1381661305.5199001"/>
    <b v="0"/>
    <n v="169.53167711792801"/>
    <b v="0"/>
    <s v="film &amp; video/drama"/>
    <x v="165"/>
    <n v="100"/>
    <x v="0"/>
    <s v="drama"/>
    <x v="1146"/>
  </r>
  <r>
    <n v="1260"/>
    <s v="REGIONRAT, the movie"/>
    <s v="Because hope can be a 4 letter word"/>
    <n v="-752207.28653683304"/>
    <n v="17043.045933566998"/>
    <x v="2"/>
    <x v="0"/>
    <s v="USD"/>
    <n v="1385192215.9396501"/>
    <n v="1381642907.0314801"/>
    <b v="0"/>
    <n v="169.590991723103"/>
    <b v="0"/>
    <s v="film &amp; video/drama"/>
    <x v="165"/>
    <n v="100"/>
    <x v="0"/>
    <s v="drama"/>
    <x v="1147"/>
  </r>
  <r>
    <n v="1261"/>
    <s v="Trillion: Feature Film"/>
    <s v="A young boy passionate about Astronomy and Chemistry tracks down an astroid that scientists said would never hit earth."/>
    <n v="-753225.26278609305"/>
    <n v="17049.305099267898"/>
    <x v="2"/>
    <x v="2"/>
    <s v="AUD"/>
    <n v="1385174321.92665"/>
    <n v="1381624508.5430501"/>
    <b v="0"/>
    <n v="169.650306328277"/>
    <b v="0"/>
    <s v="film &amp; video/drama"/>
    <x v="165"/>
    <n v="100"/>
    <x v="0"/>
    <s v="drama"/>
    <x v="1148"/>
  </r>
  <r>
    <n v="1262"/>
    <s v="&quot;SHADY BIZZNESS' The Eminem Movie Beyond 8 Mile&quot;"/>
    <s v="This Eminem Tell All details the good times, hardships, drug abuse, domestic violence, scandals, sex, near-death experiences and murder"/>
    <n v="-754243.23903534305"/>
    <n v="17055.5642649689"/>
    <x v="2"/>
    <x v="0"/>
    <s v="USD"/>
    <n v="1385156427.91365"/>
    <n v="1381606110.05463"/>
    <b v="0"/>
    <n v="169.70962093345099"/>
    <b v="0"/>
    <s v="film &amp; video/drama"/>
    <x v="165"/>
    <n v="100"/>
    <x v="0"/>
    <s v="drama"/>
    <x v="1149"/>
  </r>
  <r>
    <n v="1263"/>
    <s v="Help Towards a New PC for Editing Media College Productions!"/>
    <s v="I am in need of a new PC for my Media Production course so i can pursue my dream of creating CGI based sci-fi productions for everyone"/>
    <n v="-755261.21528459305"/>
    <n v="17061.8234306698"/>
    <x v="2"/>
    <x v="1"/>
    <s v="GBP"/>
    <n v="1385138533.90065"/>
    <n v="1381587711.5662"/>
    <b v="0"/>
    <n v="169.76893553862499"/>
    <b v="0"/>
    <s v="film &amp; video/drama"/>
    <x v="165"/>
    <n v="101"/>
    <x v="0"/>
    <s v="drama"/>
    <x v="1150"/>
  </r>
  <r>
    <n v="1264"/>
    <s v="Desperation Short Film"/>
    <s v="Northern Irish Original Short Film based on the desperation of love and survival and taking a risk that may change everything."/>
    <n v="-756279.19153385295"/>
    <n v="17068.082596370801"/>
    <x v="2"/>
    <x v="1"/>
    <s v="GBP"/>
    <n v="1385120639.88766"/>
    <n v="1381569313.07778"/>
    <b v="0"/>
    <n v="169.82825014380001"/>
    <b v="0"/>
    <s v="film &amp; video/drama"/>
    <x v="165"/>
    <n v="101"/>
    <x v="0"/>
    <s v="drama"/>
    <x v="1151"/>
  </r>
  <r>
    <n v="1265"/>
    <s v="39 U.S. Navy Sailors Murdered, an American story"/>
    <s v="A film project based on my auto-biography, a military conflict with no media attention, this story depicts war and its aftermath."/>
    <n v="-757297.16778310295"/>
    <n v="17074.341762071701"/>
    <x v="2"/>
    <x v="0"/>
    <s v="USD"/>
    <n v="1385102745.87466"/>
    <n v="1381550914.58935"/>
    <b v="0"/>
    <n v="169.887564748974"/>
    <b v="0"/>
    <s v="film &amp; video/drama"/>
    <x v="165"/>
    <n v="101"/>
    <x v="0"/>
    <s v="drama"/>
    <x v="1152"/>
  </r>
  <r>
    <n v="1266"/>
    <s v="Thunder Under Control"/>
    <s v="A moving short film about a retired female boxer who develops a relationship with a young journalist who idolises her"/>
    <n v="-758315.14403235295"/>
    <n v="17080.600927772699"/>
    <x v="2"/>
    <x v="1"/>
    <s v="GBP"/>
    <n v="1385084851.86166"/>
    <n v="1381532516.10093"/>
    <b v="0"/>
    <n v="169.946879354148"/>
    <b v="0"/>
    <s v="film &amp; video/drama"/>
    <x v="165"/>
    <n v="101"/>
    <x v="0"/>
    <s v="drama"/>
    <x v="1153"/>
  </r>
  <r>
    <n v="1267"/>
    <s v="Cole - A Short Film."/>
    <s v="â€œAfter a terrifying ordeal, a young woman is left in a depressive state and abandoned to cope with a distressing account of revengeâ€"/>
    <n v="-759333.12028161297"/>
    <n v="17086.860093473599"/>
    <x v="2"/>
    <x v="1"/>
    <s v="GBP"/>
    <n v="1385066957.84866"/>
    <n v="1381514117.6125"/>
    <b v="0"/>
    <n v="170.00619395932199"/>
    <b v="0"/>
    <s v="film &amp; video/drama"/>
    <x v="165"/>
    <n v="101"/>
    <x v="0"/>
    <s v="drama"/>
    <x v="1154"/>
  </r>
  <r>
    <n v="1268"/>
    <s v="Nine Lives"/>
    <s v="Nine Lives is a story of one woman's survival of EIGHT near deaths and her love for one man as an influence to fight for the NINTH."/>
    <n v="-760351.09653086297"/>
    <n v="17093.1192591746"/>
    <x v="2"/>
    <x v="0"/>
    <s v="USD"/>
    <n v="1385049063.83566"/>
    <n v="1381495719.1240799"/>
    <b v="0"/>
    <n v="170.06550856449701"/>
    <b v="0"/>
    <s v="film &amp; video/drama"/>
    <x v="165"/>
    <n v="101"/>
    <x v="0"/>
    <s v="drama"/>
    <x v="1155"/>
  </r>
  <r>
    <n v="1269"/>
    <s v="Independent Feature Film for Film Festivals &quot;BLUE&quot;"/>
    <s v="We're filming a feature film that we can put in numerous film festivals across the country. My dream is to compete in every single one."/>
    <n v="-761369.07278011297"/>
    <n v="17099.3784248755"/>
    <x v="2"/>
    <x v="0"/>
    <s v="USD"/>
    <n v="1385031169.82267"/>
    <n v="1381477320.6356499"/>
    <b v="0"/>
    <n v="170.124823169671"/>
    <b v="0"/>
    <s v="film &amp; video/drama"/>
    <x v="165"/>
    <n v="101"/>
    <x v="0"/>
    <s v="drama"/>
    <x v="1156"/>
  </r>
  <r>
    <n v="1270"/>
    <s v="The Crossing Shore"/>
    <s v="A film dedicated to an AAF Pilot's struggle to survive behind enemy lines during WWII."/>
    <n v="-762387.04902937298"/>
    <n v="17105.637590576502"/>
    <x v="2"/>
    <x v="0"/>
    <s v="USD"/>
    <n v="1385013275.80967"/>
    <n v="1381458922.1472299"/>
    <b v="0"/>
    <n v="170.184137774845"/>
    <b v="0"/>
    <s v="film &amp; video/drama"/>
    <x v="165"/>
    <n v="101"/>
    <x v="0"/>
    <s v="drama"/>
    <x v="1157"/>
  </r>
  <r>
    <n v="1271"/>
    <s v="Life of Change"/>
    <s v="Everyone has a choice. Can two college students get past their differences to save the life of a man whom they've never met before?"/>
    <n v="-763405.02527862298"/>
    <n v="17111.896756277401"/>
    <x v="2"/>
    <x v="0"/>
    <s v="USD"/>
    <n v="1384995381.79667"/>
    <n v="1381440523.6587999"/>
    <b v="0"/>
    <n v="170.24345238001999"/>
    <b v="0"/>
    <s v="film &amp; video/drama"/>
    <x v="165"/>
    <n v="101"/>
    <x v="0"/>
    <s v="drama"/>
    <x v="1158"/>
  </r>
  <r>
    <n v="1272"/>
    <s v="Modern Gangsters"/>
    <s v="new web series created by jonney terry"/>
    <n v="-764423.001527883"/>
    <n v="17118.155921978399"/>
    <x v="2"/>
    <x v="0"/>
    <s v="USD"/>
    <n v="1384977487.7836699"/>
    <n v="1381422125.1703801"/>
    <b v="0"/>
    <n v="170.30276698519401"/>
    <b v="0"/>
    <s v="film &amp; video/drama"/>
    <x v="165"/>
    <n v="101"/>
    <x v="0"/>
    <s v="drama"/>
    <x v="1159"/>
  </r>
  <r>
    <n v="1273"/>
    <s v="TheM"/>
    <s v="We are aiming to make a Web Series based on Youth Culture and the misrepresentation of socially stereotyped people."/>
    <n v="-765440.977777133"/>
    <n v="17124.415087679299"/>
    <x v="2"/>
    <x v="1"/>
    <s v="GBP"/>
    <n v="1384959593.7706699"/>
    <n v="1381403726.6819501"/>
    <b v="0"/>
    <n v="170.36208159036801"/>
    <b v="0"/>
    <s v="film &amp; video/drama"/>
    <x v="165"/>
    <n v="101"/>
    <x v="0"/>
    <s v="drama"/>
    <x v="1160"/>
  </r>
  <r>
    <n v="1274"/>
    <s v="WHERE IS DANIEL? The feature film"/>
    <s v="A feature film based on the true story of Bruce and Denise Morcombe and their battle for justice for their missing son Daniel."/>
    <n v="-766458.954026383"/>
    <n v="17130.674253380301"/>
    <x v="2"/>
    <x v="2"/>
    <s v="AUD"/>
    <n v="1384941699.7576699"/>
    <n v="1381385328.1935301"/>
    <b v="0"/>
    <n v="170.421396195542"/>
    <b v="0"/>
    <s v="film &amp; video/drama"/>
    <x v="165"/>
    <n v="101"/>
    <x v="0"/>
    <s v="drama"/>
    <x v="1161"/>
  </r>
  <r>
    <n v="1275"/>
    <s v="KISS ME GOODBYE - A REFRESHING VOICE IN INDIE FILMMAKING"/>
    <s v="A martyr faces execution at the hands of the State, while enduring the horrors and alienation of a new world order."/>
    <n v="-767476.93027564301"/>
    <n v="17136.933419081201"/>
    <x v="2"/>
    <x v="0"/>
    <s v="USD"/>
    <n v="1384923805.7446799"/>
    <n v="1381366929.7051001"/>
    <b v="0"/>
    <n v="170.48071080071699"/>
    <b v="0"/>
    <s v="film &amp; video/drama"/>
    <x v="165"/>
    <n v="101"/>
    <x v="0"/>
    <s v="drama"/>
    <x v="1162"/>
  </r>
  <r>
    <n v="1276"/>
    <s v="Blood Bond Movie Development"/>
    <s v="A love story featuring adoption,struggle,dysfunction,grace, healing, and restoration."/>
    <n v="-768494.90652489301"/>
    <n v="17143.192584782199"/>
    <x v="2"/>
    <x v="0"/>
    <s v="USD"/>
    <n v="1384905911.7316799"/>
    <n v="1381348531.21668"/>
    <b v="0"/>
    <n v="170.54002540589099"/>
    <b v="0"/>
    <s v="film &amp; video/drama"/>
    <x v="165"/>
    <n v="101"/>
    <x v="0"/>
    <s v="drama"/>
    <x v="1163"/>
  </r>
  <r>
    <n v="1277"/>
    <s v="M39 - Action film / Drama"/>
    <s v="To avoid bankruptcy, Vincent, a passionate young entrepreneur embarks  on an illicit affair in order to save his dream business."/>
    <n v="-769512.88277414301"/>
    <n v="17149.451750483098"/>
    <x v="2"/>
    <x v="5"/>
    <s v="CAD"/>
    <n v="1384888017.7186799"/>
    <n v="1381330132.72825"/>
    <b v="0"/>
    <n v="170.59934001106501"/>
    <b v="0"/>
    <s v="film &amp; video/drama"/>
    <x v="165"/>
    <n v="101"/>
    <x v="0"/>
    <s v="drama"/>
    <x v="1164"/>
  </r>
  <r>
    <n v="1278"/>
    <s v="OLIVIA"/>
    <s v="A young woman's journey from Africa to Australia where she finds heaven on earth, love and tragedy. Within her tragedy she saves lives."/>
    <n v="-770530.85902340303"/>
    <n v="17155.7109161841"/>
    <x v="2"/>
    <x v="2"/>
    <s v="AUD"/>
    <n v="1384870123.7056799"/>
    <n v="1381311734.23983"/>
    <b v="0"/>
    <n v="170.65865461623901"/>
    <b v="0"/>
    <s v="film &amp; video/drama"/>
    <x v="165"/>
    <n v="101"/>
    <x v="0"/>
    <s v="drama"/>
    <x v="1165"/>
  </r>
  <r>
    <n v="1279"/>
    <s v="&quot;A Brighter Day&quot;"/>
    <s v="&quot;A Brighter Day&quot; is the first episode of a television series about an ex-hustler that becomes a school teacher to help at risk youth."/>
    <n v="-771548.83527265303"/>
    <n v="17161.970081885"/>
    <x v="2"/>
    <x v="0"/>
    <s v="USD"/>
    <n v="1384852229.6926799"/>
    <n v="1381293335.7514"/>
    <b v="0"/>
    <n v="170.71796922141399"/>
    <b v="0"/>
    <s v="film &amp; video/drama"/>
    <x v="165"/>
    <n v="101"/>
    <x v="0"/>
    <s v="drama"/>
    <x v="1166"/>
  </r>
  <r>
    <n v="1280"/>
    <s v="Like Son, Like Father"/>
    <s v="A tender short film about a young man who needs advice from  someone he had no intention of ever meeting, his biological father."/>
    <n v="-772566.81152190303"/>
    <n v="17168.229247586001"/>
    <x v="2"/>
    <x v="0"/>
    <s v="USD"/>
    <n v="1384834335.6796899"/>
    <n v="1381274937.26298"/>
    <b v="0"/>
    <n v="170.77728382658799"/>
    <b v="0"/>
    <s v="film &amp; video/drama"/>
    <x v="165"/>
    <n v="101"/>
    <x v="0"/>
    <s v="drama"/>
    <x v="1167"/>
  </r>
  <r>
    <n v="1281"/>
    <s v="Pre-production - The Heart of A Woman &amp; The Heart of A Man"/>
    <s v="The Heart of a Woman and The Heart of a Man is a feature film written by Jennie Marie Pacelli, based on real people and true events"/>
    <n v="-773584.78777116304"/>
    <n v="17174.488413286901"/>
    <x v="2"/>
    <x v="0"/>
    <s v="USD"/>
    <n v="1384816441.6666901"/>
    <n v="1381256538.77455"/>
    <b v="0"/>
    <n v="170.83659843176201"/>
    <b v="0"/>
    <s v="film &amp; video/drama"/>
    <x v="165"/>
    <n v="101"/>
    <x v="0"/>
    <s v="drama"/>
    <x v="1168"/>
  </r>
  <r>
    <n v="1282"/>
    <s v="The Ecstasy of Vengeance - Feature Length Film"/>
    <s v="This film is a fictional crime drama following the events of a heist that ended in bloodshed."/>
    <n v="-774602.76402041304"/>
    <n v="17180.747578987899"/>
    <x v="2"/>
    <x v="0"/>
    <s v="USD"/>
    <n v="1384798547.6536901"/>
    <n v="1381238140.28613"/>
    <b v="0"/>
    <n v="170.895913036937"/>
    <b v="0"/>
    <s v="film &amp; video/drama"/>
    <x v="165"/>
    <n v="101"/>
    <x v="0"/>
    <s v="drama"/>
    <x v="1169"/>
  </r>
  <r>
    <n v="1283"/>
    <s v="Hart Blvd. A feature film by Andrew Greve"/>
    <s v="A family dramedy about a grandfather  and grandson who are both on their path to redemption."/>
    <n v="-775620.74026966305"/>
    <n v="17187.006744688799"/>
    <x v="2"/>
    <x v="0"/>
    <s v="USD"/>
    <n v="1384780653.6406901"/>
    <n v="1381219741.7976999"/>
    <b v="0"/>
    <n v="170.955227642111"/>
    <b v="0"/>
    <s v="film &amp; video/drama"/>
    <x v="165"/>
    <n v="101"/>
    <x v="0"/>
    <s v="drama"/>
    <x v="1170"/>
  </r>
  <r>
    <n v="1284"/>
    <s v="The Man Who Loved Dinosaurs. Based on a true story."/>
    <s v="A screenplay based upon the true story of a man with Asperger Syndrome who falls through the cracks of the criminal justice system."/>
    <n v="-776638.71651892294"/>
    <n v="17193.2659103898"/>
    <x v="2"/>
    <x v="0"/>
    <s v="USD"/>
    <n v="1384762759.6276901"/>
    <n v="1381201343.3092799"/>
    <b v="0"/>
    <n v="171.01454224728499"/>
    <b v="0"/>
    <s v="film &amp; video/drama"/>
    <x v="165"/>
    <n v="101"/>
    <x v="0"/>
    <s v="drama"/>
    <x v="1171"/>
  </r>
  <r>
    <n v="1285"/>
    <s v="Invisible Scars"/>
    <s v="A short drama based on a true events. Story of a British Soldier who comes back home suffering from Post Traumatic Stress Disorder."/>
    <n v="-777656.69276817294"/>
    <n v="17199.5250760907"/>
    <x v="2"/>
    <x v="1"/>
    <s v="GBP"/>
    <n v="1384744865.6147001"/>
    <n v="1381182944.8208499"/>
    <b v="0"/>
    <n v="171.07385685245899"/>
    <b v="0"/>
    <s v="film &amp; video/drama"/>
    <x v="165"/>
    <n v="101"/>
    <x v="0"/>
    <s v="drama"/>
    <x v="1172"/>
  </r>
  <r>
    <n v="1286"/>
    <s v="Another Brick In The Wall - Feature Film"/>
    <s v="A nostalgic film about the unorthodox teacher we all wish we had, the girl we all fell for, and the friend we didn't expect to make."/>
    <n v="-778674.66901743296"/>
    <n v="17205.784241791702"/>
    <x v="2"/>
    <x v="0"/>
    <s v="USD"/>
    <n v="1384726971.6017001"/>
    <n v="1381164546.3324299"/>
    <b v="0"/>
    <n v="171.13317145763401"/>
    <b v="0"/>
    <s v="film &amp; video/drama"/>
    <x v="165"/>
    <n v="101"/>
    <x v="0"/>
    <s v="drama"/>
    <x v="1173"/>
  </r>
  <r>
    <n v="1287"/>
    <s v="Bitch"/>
    <s v="A roadmovie by paw"/>
    <n v="-779692.64526668296"/>
    <n v="17212.043407492602"/>
    <x v="2"/>
    <x v="11"/>
    <s v="SEK"/>
    <n v="1384709077.5887001"/>
    <n v="1381146147.8440001"/>
    <b v="0"/>
    <n v="171.192486062808"/>
    <b v="0"/>
    <s v="film &amp; video/drama"/>
    <x v="165"/>
    <n v="101"/>
    <x v="0"/>
    <s v="drama"/>
    <x v="1174"/>
  </r>
  <r>
    <n v="1288"/>
    <s v="Charmaine (Daughter of Charlotte)"/>
    <s v="A sassy talking spider named Charmaine, joins forces with an abused young boy.  She stages off bullies and help fight an abusive father"/>
    <n v="-780710.62151593296"/>
    <n v="17218.3025731936"/>
    <x v="2"/>
    <x v="0"/>
    <s v="USD"/>
    <n v="1384691183.5757"/>
    <n v="1381127749.3555801"/>
    <b v="0"/>
    <n v="171.251800667982"/>
    <b v="0"/>
    <s v="film &amp; video/drama"/>
    <x v="165"/>
    <n v="101"/>
    <x v="0"/>
    <s v="drama"/>
    <x v="1175"/>
  </r>
  <r>
    <n v="1289"/>
    <s v="True Colors"/>
    <s v="An hour-long pilot about a group of suburban LGBT teens coming of age in the early 90's."/>
    <n v="-781728.59776519297"/>
    <n v="17224.561738894499"/>
    <x v="2"/>
    <x v="0"/>
    <s v="USD"/>
    <n v="1384673289.5627"/>
    <n v="1381109350.8671501"/>
    <b v="0"/>
    <n v="171.31111527315699"/>
    <b v="0"/>
    <s v="film &amp; video/drama"/>
    <x v="165"/>
    <n v="101"/>
    <x v="0"/>
    <s v="drama"/>
    <x v="1176"/>
  </r>
  <r>
    <n v="1290"/>
    <s v="LA VIE"/>
    <s v="A Freelancer abandons everything to chase after his dream of being &quot;great&quot; escape to Bangkok and return to his home-world."/>
    <n v="-782746.57401444297"/>
    <n v="17230.820904595501"/>
    <x v="2"/>
    <x v="0"/>
    <s v="USD"/>
    <n v="1384655395.54971"/>
    <n v="1381090952.3787301"/>
    <b v="0"/>
    <n v="171.37042987833101"/>
    <b v="0"/>
    <s v="film &amp; video/drama"/>
    <x v="165"/>
    <n v="101"/>
    <x v="0"/>
    <s v="drama"/>
    <x v="1177"/>
  </r>
  <r>
    <n v="1291"/>
    <s v="Archetypes"/>
    <s v="Film about Schizophrenia with Surreal Twists!"/>
    <n v="-783764.55026369297"/>
    <n v="17237.080070296401"/>
    <x v="2"/>
    <x v="0"/>
    <s v="USD"/>
    <n v="1384637501.53671"/>
    <n v="1381072553.8903"/>
    <b v="0"/>
    <n v="171.429744483505"/>
    <b v="0"/>
    <s v="film &amp; video/drama"/>
    <x v="165"/>
    <n v="101"/>
    <x v="0"/>
    <s v="drama"/>
    <x v="1178"/>
  </r>
  <r>
    <n v="1292"/>
    <s v="SICKNESS 2014 Build Killian's Bike"/>
    <s v="Killian leader of an outlaw bike gang doesnâ€™t have a bike yet and here is your chance to help design and build his machine."/>
    <n v="-784782.52651295299"/>
    <n v="17243.339235997399"/>
    <x v="2"/>
    <x v="0"/>
    <s v="USD"/>
    <n v="1384619607.52371"/>
    <n v="1381054155.40188"/>
    <b v="0"/>
    <n v="171.489059088679"/>
    <b v="0"/>
    <s v="film &amp; video/drama"/>
    <x v="165"/>
    <n v="101"/>
    <x v="0"/>
    <s v="drama"/>
    <x v="1179"/>
  </r>
  <r>
    <n v="1293"/>
    <s v="The Pass"/>
    <s v="An old man, a U.S Marine Corps veteran remembers his combat experience in the battle of Toktong Pass 1950, during the Korean War."/>
    <n v="-785800.50276220299"/>
    <n v="17249.598401698298"/>
    <x v="2"/>
    <x v="0"/>
    <s v="USD"/>
    <n v="1384601713.51071"/>
    <n v="1381035756.91345"/>
    <b v="0"/>
    <n v="171.54837369385399"/>
    <b v="0"/>
    <s v="film &amp; video/drama"/>
    <x v="165"/>
    <n v="101"/>
    <x v="0"/>
    <s v="drama"/>
    <x v="1180"/>
  </r>
  <r>
    <n v="1294"/>
    <s v="Legend of the Stolen Guitar -- (Zimbabwe film)"/>
    <s v="African Hollywood production, from the people who brought you Spiderman 1&amp;2, Star Trek 1&amp;2, Mission Impossible 3&amp;4 and Star Wars Ep9"/>
    <n v="-786818.47901145299"/>
    <n v="17255.8575673993"/>
    <x v="2"/>
    <x v="2"/>
    <s v="AUD"/>
    <n v="1384583819.49771"/>
    <n v="1381017358.42503"/>
    <b v="0"/>
    <n v="171.60768829902801"/>
    <b v="0"/>
    <s v="film &amp; video/drama"/>
    <x v="165"/>
    <n v="101"/>
    <x v="0"/>
    <s v="drama"/>
    <x v="1181"/>
  </r>
  <r>
    <n v="1295"/>
    <s v="Backpage Shawty"/>
    <s v="I'm creating a &quot;Lifetime&quot; type drama film about a girl who uses backpage for money, but trying to turn her life around."/>
    <n v="-787836.455260713"/>
    <n v="17262.1167331002"/>
    <x v="2"/>
    <x v="0"/>
    <s v="USD"/>
    <n v="1384565925.48472"/>
    <n v="1380998959.9366"/>
    <b v="0"/>
    <n v="171.66700290420201"/>
    <b v="0"/>
    <s v="film &amp; video/drama"/>
    <x v="165"/>
    <n v="101"/>
    <x v="0"/>
    <s v="drama"/>
    <x v="1182"/>
  </r>
  <r>
    <n v="1296"/>
    <s v="MAGGIE Film"/>
    <s v="A TRUE STORY OF DOMESTIC VILOLENCE THAT SEEKS TO OFFER THE VIEWER OUTLEST OF SUPPORT."/>
    <n v="-788854.431509963"/>
    <n v="17268.375898801201"/>
    <x v="2"/>
    <x v="1"/>
    <s v="GBP"/>
    <n v="1384548031.47172"/>
    <n v="1380980561.44818"/>
    <b v="0"/>
    <n v="171.726317509376"/>
    <b v="0"/>
    <s v="film &amp; video/drama"/>
    <x v="165"/>
    <n v="101"/>
    <x v="0"/>
    <s v="drama"/>
    <x v="1183"/>
  </r>
  <r>
    <n v="1297"/>
    <s v="The Chance of Freedom Short Film"/>
    <s v="Imagine your life is full is nothing but pain and darkness. One day, you had the chance to be free from it all. Would you take it?"/>
    <n v="-789872.40775921301"/>
    <n v="17274.635064502199"/>
    <x v="2"/>
    <x v="0"/>
    <s v="USD"/>
    <n v="1384530137.45872"/>
    <n v="1380962162.95976"/>
    <b v="0"/>
    <n v="171.78563211455099"/>
    <b v="0"/>
    <s v="film &amp; video/drama"/>
    <x v="165"/>
    <n v="101"/>
    <x v="0"/>
    <s v="drama"/>
    <x v="1184"/>
  </r>
  <r>
    <n v="1298"/>
    <s v="Facets of a Geek life"/>
    <s v="I am making a film from one one of my books called facets of a Geek life."/>
    <n v="-790890.38400847302"/>
    <n v="17280.894230203099"/>
    <x v="2"/>
    <x v="1"/>
    <s v="GBP"/>
    <n v="1384512243.44572"/>
    <n v="1380943764.4713299"/>
    <b v="0"/>
    <n v="171.84494671972499"/>
    <b v="0"/>
    <s v="film &amp; video/drama"/>
    <x v="165"/>
    <n v="101"/>
    <x v="0"/>
    <s v="drama"/>
    <x v="1185"/>
  </r>
  <r>
    <n v="1299"/>
    <s v="The Perfect Plan"/>
    <s v="I teenage girl that wants to go around the system. She does all she can to cheat and finds herself in a bad position when she messesup"/>
    <n v="-791908.36025772302"/>
    <n v="17287.153395904101"/>
    <x v="2"/>
    <x v="12"/>
    <s v="EUR"/>
    <n v="1384494349.4327199"/>
    <n v="1380925365.9829099"/>
    <b v="0"/>
    <n v="171.90426132489901"/>
    <b v="0"/>
    <s v="film &amp; video/drama"/>
    <x v="165"/>
    <n v="101"/>
    <x v="0"/>
    <s v="drama"/>
    <x v="1186"/>
  </r>
  <r>
    <n v="1300"/>
    <s v="In Love There's War"/>
    <s v="In Love There's War is a spicy web series that will have viewers at the edge of their seats as deception and hidden secrecies unravel."/>
    <n v="-792926.33650698303"/>
    <n v="17293.412561605001"/>
    <x v="2"/>
    <x v="0"/>
    <s v="USD"/>
    <n v="1384476455.4197299"/>
    <n v="1380906967.4944799"/>
    <b v="0"/>
    <n v="171.963575930074"/>
    <b v="0"/>
    <s v="film &amp; video/drama"/>
    <x v="165"/>
    <n v="101"/>
    <x v="0"/>
    <s v="drama"/>
    <x v="1187"/>
  </r>
  <r>
    <n v="1301"/>
    <s v="FAREWELL TO FREEDOM a modern day western by Anita Waggoner"/>
    <s v="Farewell to Freedom the screenplay portrays  a vulnerable divorce'  who falls for a hard-luck cowboy she meets in Las Vegas."/>
    <n v="-793944.31275623303"/>
    <n v="17299.671727305999"/>
    <x v="2"/>
    <x v="0"/>
    <s v="USD"/>
    <n v="1384458561.4067299"/>
    <n v="1380888569.0060599"/>
    <b v="0"/>
    <n v="172.022890535248"/>
    <b v="0"/>
    <s v="film &amp; video/drama"/>
    <x v="165"/>
    <n v="101"/>
    <x v="0"/>
    <s v="drama"/>
    <x v="1188"/>
  </r>
  <r>
    <n v="1302"/>
    <s v="#noblurredlines"/>
    <s v="A high-impact, high-quality resource to address, for young people and youth-related professionals, the issue of sexual consent."/>
    <n v="-794962.28900548303"/>
    <n v="17305.930893006898"/>
    <x v="2"/>
    <x v="1"/>
    <s v="GBP"/>
    <n v="1384440667.3937299"/>
    <n v="1380870170.5176301"/>
    <b v="0"/>
    <n v="172.08220514042199"/>
    <b v="0"/>
    <s v="film &amp; video/drama"/>
    <x v="165"/>
    <n v="101"/>
    <x v="0"/>
    <s v="drama"/>
    <x v="1189"/>
  </r>
  <r>
    <n v="1303"/>
    <s v="Area 4 - The Film"/>
    <s v="â€œArea 4â€ revolves around Frank Hammond, a counselor at a high school, who discovers the scandals that took place."/>
    <n v="-795980.26525474305"/>
    <n v="17312.1900587079"/>
    <x v="2"/>
    <x v="0"/>
    <s v="USD"/>
    <n v="1384422773.3807299"/>
    <n v="1380851772.0292101"/>
    <b v="0"/>
    <n v="172.14151974559601"/>
    <b v="0"/>
    <s v="film &amp; video/drama"/>
    <x v="165"/>
    <n v="101"/>
    <x v="0"/>
    <s v="drama"/>
    <x v="1190"/>
  </r>
  <r>
    <n v="1304"/>
    <s v="The Interviewer (Charity Movie)"/>
    <s v="The Interviewer is a dramatic short film about second chances. If a murderer can get a second chance then uneducated children can too."/>
    <n v="-796998.24150399305"/>
    <n v="17318.4492244088"/>
    <x v="2"/>
    <x v="0"/>
    <s v="USD"/>
    <n v="1384404879.3677299"/>
    <n v="1380833373.5407801"/>
    <b v="0"/>
    <n v="172.200834350771"/>
    <b v="0"/>
    <s v="film &amp; video/drama"/>
    <x v="165"/>
    <n v="101"/>
    <x v="0"/>
    <s v="drama"/>
    <x v="1191"/>
  </r>
  <r>
    <n v="1305"/>
    <s v="Film about help homeless child to live a better life."/>
    <s v="Taking people on a deep emotional trip with a story about sometimes those who have less, give more."/>
    <n v="-798016.21775324305"/>
    <n v="17324.708390109801"/>
    <x v="2"/>
    <x v="0"/>
    <s v="USD"/>
    <n v="1384386985.3547299"/>
    <n v="1380814975.0523601"/>
    <b v="0"/>
    <n v="172.260148955945"/>
    <b v="0"/>
    <s v="film &amp; video/drama"/>
    <x v="165"/>
    <n v="101"/>
    <x v="0"/>
    <s v="drama"/>
    <x v="1192"/>
  </r>
  <r>
    <n v="1306"/>
    <s v="NYPD Internal Affairs bureau (IAB)(pilot) tv drama"/>
    <s v="Real cases from IAB investigations. Good cops taking down the bad cops. Police misconduct, obsessive force, drug trafficking etc."/>
    <n v="-799034.19400250295"/>
    <n v="17330.967555810701"/>
    <x v="2"/>
    <x v="0"/>
    <s v="USD"/>
    <n v="1384369091.3417399"/>
    <n v="1380796576.56393"/>
    <b v="0"/>
    <n v="172.31946356111899"/>
    <b v="0"/>
    <s v="film &amp; video/drama"/>
    <x v="165"/>
    <n v="101"/>
    <x v="0"/>
    <s v="drama"/>
    <x v="1193"/>
  </r>
  <r>
    <n v="1307"/>
    <s v="Making The Choice"/>
    <s v="Making The Choice is a christian short film series."/>
    <n v="-800052.17025175295"/>
    <n v="17337.226721511699"/>
    <x v="2"/>
    <x v="0"/>
    <s v="USD"/>
    <n v="1384351197.3287399"/>
    <n v="1380778178.07551"/>
    <b v="0"/>
    <n v="172.37877816629299"/>
    <b v="0"/>
    <s v="film &amp; video/drama"/>
    <x v="165"/>
    <n v="101"/>
    <x v="0"/>
    <s v="drama"/>
    <x v="1194"/>
  </r>
  <r>
    <n v="1308"/>
    <s v="Within The Threshold"/>
    <s v="A film to stop society from judging others and get along. Life is not about discrimination! Donate for this Thrilling Drama Series!!!!"/>
    <n v="-801070.14650100295"/>
    <n v="17343.485887212599"/>
    <x v="2"/>
    <x v="0"/>
    <s v="USD"/>
    <n v="1384333303.3157401"/>
    <n v="1380759779.58708"/>
    <b v="0"/>
    <n v="172.43809277146801"/>
    <b v="0"/>
    <s v="film &amp; video/drama"/>
    <x v="165"/>
    <n v="101"/>
    <x v="0"/>
    <s v="drama"/>
    <x v="1195"/>
  </r>
  <r>
    <n v="1309"/>
    <s v="Filthy - Short Film"/>
    <s v="Lovers Clint and Eli convey their conflicting perspectives of guilt and remorse while in the desolate Australian bush."/>
    <n v="-802088.12275026296"/>
    <n v="17349.7450529136"/>
    <x v="2"/>
    <x v="2"/>
    <s v="AUD"/>
    <n v="1384315409.3027401"/>
    <n v="1380741381.09866"/>
    <b v="0"/>
    <n v="172.497407376642"/>
    <b v="0"/>
    <s v="film &amp; video/drama"/>
    <x v="165"/>
    <n v="101"/>
    <x v="0"/>
    <s v="drama"/>
    <x v="1196"/>
  </r>
  <r>
    <n v="1310"/>
    <s v="Hackers in Uganda: A Documentary"/>
    <s v="&quot;Hackers in Uganda&quot; is the story of a group of humanitarian computer hackers providing technological education and services in Uganda."/>
    <n v="-803106.09899951296"/>
    <n v="17356.0042186145"/>
    <x v="0"/>
    <x v="0"/>
    <s v="USD"/>
    <n v="1384297515.2897401"/>
    <n v="1380722982.61023"/>
    <b v="1"/>
    <n v="172.556721981816"/>
    <b v="1"/>
    <s v="film &amp; video/documentary"/>
    <x v="165"/>
    <n v="101"/>
    <x v="0"/>
    <s v="documentary"/>
    <x v="1197"/>
  </r>
  <r>
    <n v="1311"/>
    <s v="&quot;LESLIE&quot;"/>
    <s v="&quot;LESLIE&quot; explores the unapologetic life of Leslie Cochran, the thong-clad homeless man turned cultural icon in the heart of Texas."/>
    <n v="-804124.07524876297"/>
    <n v="17362.263384315502"/>
    <x v="0"/>
    <x v="0"/>
    <s v="USD"/>
    <n v="1384279621.2767501"/>
    <n v="1380704584.12181"/>
    <b v="1"/>
    <n v="172.61603658699099"/>
    <b v="1"/>
    <s v="film &amp; video/documentary"/>
    <x v="165"/>
    <n v="101"/>
    <x v="0"/>
    <s v="documentary"/>
    <x v="1198"/>
  </r>
  <r>
    <n v="1312"/>
    <s v="Hardwater"/>
    <s v="An unprecedented feature-length documentary film about Maine's tribal, oft-misunderstood ice fishing sub-culture."/>
    <n v="-805142.05149802298"/>
    <n v="17368.522550016402"/>
    <x v="0"/>
    <x v="0"/>
    <s v="USD"/>
    <n v="1384261727.2637501"/>
    <n v="1380686185.6333799"/>
    <b v="1"/>
    <n v="172.67535119216501"/>
    <b v="1"/>
    <s v="film &amp; video/documentary"/>
    <x v="165"/>
    <n v="101"/>
    <x v="0"/>
    <s v="documentary"/>
    <x v="1199"/>
  </r>
  <r>
    <n v="1313"/>
    <s v="Following Boruch"/>
    <s v="A Hasidic man reaches a turning point in his recovery from mental illness and addiction, and is determined to start a new life."/>
    <n v="-806160.02774727298"/>
    <n v="17374.781715717399"/>
    <x v="0"/>
    <x v="0"/>
    <s v="USD"/>
    <n v="1384243833.2507501"/>
    <n v="1380667787.1449599"/>
    <b v="1"/>
    <n v="172.73466579733901"/>
    <b v="1"/>
    <s v="film &amp; video/documentary"/>
    <x v="165"/>
    <n v="101"/>
    <x v="0"/>
    <s v="documentary"/>
    <x v="1200"/>
  </r>
  <r>
    <n v="1314"/>
    <d v="2008-11-06T00:00:00"/>
    <s v="A transmedia-project to amass a library of footage shot the day Obama was elected, for (1) a feature documentary, (2) an interactive web history"/>
    <n v="-807178.00399653299"/>
    <n v="17381.040881418299"/>
    <x v="0"/>
    <x v="0"/>
    <s v="USD"/>
    <n v="1384225939.2377501"/>
    <n v="1380649388.6565299"/>
    <b v="1"/>
    <n v="172.793980402513"/>
    <b v="1"/>
    <s v="film &amp; video/documentary"/>
    <x v="165"/>
    <n v="101"/>
    <x v="0"/>
    <s v="documentary"/>
    <x v="1201"/>
  </r>
  <r>
    <n v="1315"/>
    <s v="We Lived Alone: The Connie Converse Documentary"/>
    <s v="&quot;Human society fascinates me &amp; awes me &amp; fills me with grief &amp; joy; I just can't find my place to plug into it.&quot; - C. Converse, 8/10/76"/>
    <n v="-808195.98024578299"/>
    <n v="17387.300047119301"/>
    <x v="0"/>
    <x v="0"/>
    <s v="USD"/>
    <n v="1384208045.22475"/>
    <n v="1380630990.1681099"/>
    <b v="1"/>
    <n v="172.85329500768799"/>
    <b v="1"/>
    <s v="film &amp; video/documentary"/>
    <x v="165"/>
    <n v="101"/>
    <x v="0"/>
    <s v="documentary"/>
    <x v="1202"/>
  </r>
  <r>
    <n v="1316"/>
    <s v="LEAVING ATLANTA THE FILM"/>
    <s v="From 1979 to 1981 twenty-nine Black children in Atlanta were murdered and the others terrified. This is our story..."/>
    <n v="-809213.956495033"/>
    <n v="17393.559212820201"/>
    <x v="0"/>
    <x v="0"/>
    <s v="USD"/>
    <n v="1384190151.21176"/>
    <n v="1380612591.6796801"/>
    <b v="1"/>
    <n v="172.91260961286201"/>
    <b v="1"/>
    <s v="film &amp; video/documentary"/>
    <x v="165"/>
    <n v="101"/>
    <x v="0"/>
    <s v="documentary"/>
    <x v="1203"/>
  </r>
  <r>
    <n v="1317"/>
    <s v="Deja-Vu: Dissecting Memory on Camera"/>
    <s v="A young neuroscientist attempts to reconnect with his ailing father by obsessively studying old family footage._x000a_"/>
    <n v="-810231.93274429301"/>
    <n v="17399.818378521199"/>
    <x v="0"/>
    <x v="0"/>
    <s v="USD"/>
    <n v="1384172257.19876"/>
    <n v="1380594193.1912601"/>
    <b v="1"/>
    <n v="172.97192421803601"/>
    <b v="1"/>
    <s v="film &amp; video/documentary"/>
    <x v="165"/>
    <n v="101"/>
    <x v="0"/>
    <s v="documentary"/>
    <x v="1204"/>
  </r>
  <r>
    <n v="1318"/>
    <s v="Far Out Isn't Far Enough: The Tomi Ungerer Story"/>
    <s v="FAR OUT ISN'T FAR ENOUGH depicts one man's wild, lifelong adventure of testing societal boundaries through his use of subversive art."/>
    <n v="-811249.90899354301"/>
    <n v="17406.077544222098"/>
    <x v="0"/>
    <x v="0"/>
    <s v="USD"/>
    <n v="1384154363.18576"/>
    <n v="1380575794.7028301"/>
    <b v="1"/>
    <n v="173.031238823211"/>
    <b v="1"/>
    <s v="film &amp; video/documentary"/>
    <x v="165"/>
    <n v="101"/>
    <x v="0"/>
    <s v="documentary"/>
    <x v="1205"/>
  </r>
  <r>
    <n v="1319"/>
    <s v="Bee the Change National Campaign - Vanishing of the Bees documentary"/>
    <s v="Bee The Change Campaign utilizes the documentary Vanishing of the Bees to raise awareness about bees and our environment, inspiring people into action"/>
    <n v="-812267.88524279301"/>
    <n v="17412.3367099231"/>
    <x v="0"/>
    <x v="0"/>
    <s v="USD"/>
    <n v="1384136469.17276"/>
    <n v="1380557396.2144101"/>
    <b v="1"/>
    <n v="173.09055342838499"/>
    <b v="1"/>
    <s v="film &amp; video/documentary"/>
    <x v="165"/>
    <n v="101"/>
    <x v="0"/>
    <s v="documentary"/>
    <x v="1206"/>
  </r>
  <r>
    <n v="1320"/>
    <s v="BOONE- THE DOCUMENTARY"/>
    <s v="Three young farmers risk land and friendship to stand up to the USDA. An experiential film about living a life of self reliance."/>
    <n v="-813285.86149205302"/>
    <n v="17418.595875624"/>
    <x v="0"/>
    <x v="0"/>
    <s v="USD"/>
    <n v="1384118575.15976"/>
    <n v="1380538997.72598"/>
    <b v="1"/>
    <n v="173.14986803355899"/>
    <b v="1"/>
    <s v="film &amp; video/documentary"/>
    <x v="165"/>
    <n v="101"/>
    <x v="0"/>
    <s v="documentary"/>
    <x v="1207"/>
  </r>
  <r>
    <n v="1321"/>
    <s v="The Way Back to Yarasquin: A Coffee Pilgrimage"/>
    <s v="Remarkably devoted, Mayra is single-handedly sourcing small farm, single-origin coffee from her rural village in Honduras."/>
    <n v="-814303.83774130302"/>
    <n v="17424.855041325001"/>
    <x v="0"/>
    <x v="0"/>
    <s v="USD"/>
    <n v="1384100681.14677"/>
    <n v="1380520599.23756"/>
    <b v="1"/>
    <n v="173.20918263873301"/>
    <b v="1"/>
    <s v="film &amp; video/documentary"/>
    <x v="165"/>
    <n v="101"/>
    <x v="0"/>
    <s v="documentary"/>
    <x v="1208"/>
  </r>
  <r>
    <n v="1322"/>
    <s v="Good Grief: Making CARTOON COLLEGE - a documentary about comics"/>
    <s v="The definitive story of indie comics and the foremost institution of higher learning for those who draw them."/>
    <n v="-815321.81399055303"/>
    <n v="17431.114207025901"/>
    <x v="0"/>
    <x v="0"/>
    <s v="USD"/>
    <n v="1384082787.13377"/>
    <n v="1380502200.74913"/>
    <b v="1"/>
    <n v="173.268497243908"/>
    <b v="1"/>
    <s v="film &amp; video/documentary"/>
    <x v="165"/>
    <n v="101"/>
    <x v="0"/>
    <s v="documentary"/>
    <x v="1209"/>
  </r>
  <r>
    <n v="1323"/>
    <s v="Leon Claxton's HARLEM IN HAVANA"/>
    <s v="A so-called â€œJig Showâ€ innovates music and theatre and gives birth to entertainment icons that would one day write American pop culture"/>
    <n v="-816339.79023981304"/>
    <n v="17437.373372726899"/>
    <x v="0"/>
    <x v="0"/>
    <s v="USD"/>
    <n v="1384064893.12077"/>
    <n v="1380483802.26071"/>
    <b v="1"/>
    <n v="173.327811849082"/>
    <b v="1"/>
    <s v="film &amp; video/documentary"/>
    <x v="165"/>
    <n v="101"/>
    <x v="0"/>
    <s v="documentary"/>
    <x v="1210"/>
  </r>
  <r>
    <n v="1324"/>
    <s v="&quot;I Clown You&quot; Documentary"/>
    <s v="&quot;I Clown You&quot; is a documentary about Israeli medical clowns and clowning as an art of challenging the norm."/>
    <n v="-817357.76648906304"/>
    <n v="17443.632538427799"/>
    <x v="0"/>
    <x v="0"/>
    <s v="USD"/>
    <n v="1384046999.10777"/>
    <n v="1380465403.77228"/>
    <b v="1"/>
    <n v="173.38712645425599"/>
    <b v="1"/>
    <s v="film &amp; video/documentary"/>
    <x v="165"/>
    <n v="101"/>
    <x v="0"/>
    <s v="documentary"/>
    <x v="1211"/>
  </r>
  <r>
    <n v="1325"/>
    <s v="xoxosms: a documentary about love in the 21st century"/>
    <s v="xoxosms is a documentary about first love, long distance and Skype."/>
    <n v="-818375.74273832305"/>
    <n v="17449.8917041288"/>
    <x v="0"/>
    <x v="0"/>
    <s v="USD"/>
    <n v="1384029105.09477"/>
    <n v="1380447005.28386"/>
    <b v="1"/>
    <n v="173.44644105942999"/>
    <b v="1"/>
    <s v="film &amp; video/documentary"/>
    <x v="165"/>
    <n v="101"/>
    <x v="0"/>
    <s v="documentary"/>
    <x v="1212"/>
  </r>
  <r>
    <n v="1326"/>
    <s v="POW WOW: Share the arts community of Hawaii"/>
    <s v="Help share the art and community of Pow Wow, a contemporary art movement in Hawaii, with the rest of the world. #powwowhawaii"/>
    <n v="-819393.71898757305"/>
    <n v="17456.1508698297"/>
    <x v="0"/>
    <x v="0"/>
    <s v="USD"/>
    <n v="1384011211.08178"/>
    <n v="1380428606.7954299"/>
    <b v="1"/>
    <n v="173.505755664605"/>
    <b v="1"/>
    <s v="film &amp; video/documentary"/>
    <x v="165"/>
    <n v="101"/>
    <x v="0"/>
    <s v="documentary"/>
    <x v="1213"/>
  </r>
  <r>
    <n v="1327"/>
    <s v="Mother to Earth - A Documentary about Earthbound Beginnings"/>
    <s v="A documentary about a formerly Japan-only Nintendo game, its international release, and the secret black market of unreleased games."/>
    <n v="-820411.69523682306"/>
    <n v="17462.410035530698"/>
    <x v="0"/>
    <x v="0"/>
    <s v="USD"/>
    <n v="1383993317.0687799"/>
    <n v="1380410208.3070099"/>
    <b v="1"/>
    <n v="173.565070269779"/>
    <b v="1"/>
    <s v="film &amp; video/documentary"/>
    <x v="165"/>
    <n v="101"/>
    <x v="0"/>
    <s v="documentary"/>
    <x v="1214"/>
  </r>
  <r>
    <n v="1328"/>
    <s v="HOW TO START A REVOLUTION a new documentary film"/>
    <s v="This film reveals the story of the modern revolution, the power of people to change their world and the man behind it all, Gene Sharp."/>
    <n v="-821429.67148608295"/>
    <n v="17468.669201231602"/>
    <x v="0"/>
    <x v="0"/>
    <s v="USD"/>
    <n v="1383975423.0557799"/>
    <n v="1380391809.8185799"/>
    <b v="1"/>
    <n v="173.62438487495299"/>
    <b v="1"/>
    <s v="film &amp; video/documentary"/>
    <x v="165"/>
    <n v="101"/>
    <x v="0"/>
    <s v="documentary"/>
    <x v="1215"/>
  </r>
  <r>
    <n v="1329"/>
    <s v="The Colossus Of Destiny - A Melvins Tale"/>
    <s v="A tale about a band who have journeyed through time, dodging hype and mediocrity, and still managed to survive even stronger than ever."/>
    <n v="-822447.64773533295"/>
    <n v="17474.9283669326"/>
    <x v="0"/>
    <x v="0"/>
    <s v="USD"/>
    <n v="1383957529.0427799"/>
    <n v="1380373411.3301599"/>
    <b v="1"/>
    <n v="173.68369948012801"/>
    <b v="1"/>
    <s v="film &amp; video/documentary"/>
    <x v="165"/>
    <n v="101"/>
    <x v="0"/>
    <s v="documentary"/>
    <x v="1216"/>
  </r>
  <r>
    <n v="1330"/>
    <s v="Escaramuza: Riding from the Heart (a feature documentary)"/>
    <s v="In the traditional world of Mexican Rodeo, a team of first-generation California girls does it their way."/>
    <n v="-823465.62398458296"/>
    <n v="17481.187532633499"/>
    <x v="0"/>
    <x v="0"/>
    <s v="USD"/>
    <n v="1383939635.0297799"/>
    <n v="1380355012.8417301"/>
    <b v="1"/>
    <n v="173.74301408530201"/>
    <b v="1"/>
    <s v="film &amp; video/documentary"/>
    <x v="165"/>
    <n v="101"/>
    <x v="0"/>
    <s v="documentary"/>
    <x v="1217"/>
  </r>
  <r>
    <n v="1331"/>
    <s v="Empires: The Film"/>
    <s v="Empires explores the impact of networks on histories and philosophies of political thought."/>
    <n v="-824483.60023384297"/>
    <n v="17487.446698334501"/>
    <x v="0"/>
    <x v="0"/>
    <s v="USD"/>
    <n v="1383921741.0167899"/>
    <n v="1380336614.3533101"/>
    <b v="1"/>
    <n v="173.802328690476"/>
    <b v="1"/>
    <s v="film &amp; video/documentary"/>
    <x v="165"/>
    <n v="101"/>
    <x v="0"/>
    <s v="documentary"/>
    <x v="1218"/>
  </r>
  <r>
    <n v="1332"/>
    <s v="The Last Cosmonaut"/>
    <s v="He can never die. He will live forever. He is the last cosmonaut, and this is his story."/>
    <n v="-825501.57648309297"/>
    <n v="17493.705864035401"/>
    <x v="0"/>
    <x v="0"/>
    <s v="USD"/>
    <n v="1383903847.0037899"/>
    <n v="1380318215.8648801"/>
    <b v="1"/>
    <n v="173.86164329565"/>
    <b v="1"/>
    <s v="film &amp; video/documentary"/>
    <x v="165"/>
    <n v="101"/>
    <x v="0"/>
    <s v="documentary"/>
    <x v="1219"/>
  </r>
  <r>
    <n v="1333"/>
    <s v="AMERICAN WINTER: A Documentary Film"/>
    <s v="We need $75,000 to finish this film on families struggling in the worst_x000a_economy in 80 years, while facing huge cuts to social services."/>
    <n v="-826519.55273234297"/>
    <n v="17499.965029736399"/>
    <x v="0"/>
    <x v="0"/>
    <s v="USD"/>
    <n v="1383885952.9907899"/>
    <n v="1380299817.3764601"/>
    <b v="1"/>
    <n v="173.92095790082499"/>
    <b v="1"/>
    <s v="film &amp; video/documentary"/>
    <x v="165"/>
    <n v="101"/>
    <x v="0"/>
    <s v="documentary"/>
    <x v="1220"/>
  </r>
  <r>
    <n v="1334"/>
    <s v="A Moment in Her Story,  1970s Boston Women's Movement"/>
    <s v="The U.S. women's movement changed the social and cultural dialog_x000a_in this country and Boston was one of the centers of this movement."/>
    <n v="-827537.52898160298"/>
    <n v="17506.224195437298"/>
    <x v="0"/>
    <x v="0"/>
    <s v="USD"/>
    <n v="1383868058.9777901"/>
    <n v="1380281418.8880301"/>
    <b v="1"/>
    <n v="173.98027250599901"/>
    <b v="1"/>
    <s v="film &amp; video/documentary"/>
    <x v="165"/>
    <n v="101"/>
    <x v="0"/>
    <s v="documentary"/>
    <x v="1221"/>
  </r>
  <r>
    <n v="1335"/>
    <s v="The Garden Summer"/>
    <s v="A documentary: a summer garden and communities of local food exchange. The integration of old and new, beauty and function, growth and sustainability."/>
    <n v="-828555.50523085298"/>
    <n v="17512.4833611383"/>
    <x v="0"/>
    <x v="0"/>
    <s v="USD"/>
    <n v="1383850164.9647901"/>
    <n v="1380263020.39961"/>
    <b v="1"/>
    <n v="174.03958711117301"/>
    <b v="1"/>
    <s v="film &amp; video/documentary"/>
    <x v="165"/>
    <n v="101"/>
    <x v="0"/>
    <s v="documentary"/>
    <x v="1222"/>
  </r>
  <r>
    <n v="1336"/>
    <s v="The Eventful Life of Al Hawkes"/>
    <s v="The Eventful Life of Al Hawkes is a documentary film about New England country music, told through the story of a Maine record label and its founder."/>
    <n v="-829573.48148010299"/>
    <n v="17518.7425268392"/>
    <x v="0"/>
    <x v="0"/>
    <s v="USD"/>
    <n v="1383832270.9517901"/>
    <n v="1380244621.91118"/>
    <b v="1"/>
    <n v="174.098901716347"/>
    <b v="1"/>
    <s v="film &amp; video/documentary"/>
    <x v="165"/>
    <n v="101"/>
    <x v="0"/>
    <s v="documentary"/>
    <x v="1223"/>
  </r>
  <r>
    <n v="1337"/>
    <s v="Uncharted Amazon"/>
    <s v="A visually stunning, feature length film chronicling life's challenges in the remote depths of the Amazon rainforest."/>
    <n v="-830591.457729363"/>
    <n v="17525.001692540201"/>
    <x v="0"/>
    <x v="1"/>
    <s v="GBP"/>
    <n v="1383814376.9388001"/>
    <n v="1380226223.42276"/>
    <b v="1"/>
    <n v="174.15821632152199"/>
    <b v="1"/>
    <s v="film &amp; video/documentary"/>
    <x v="165"/>
    <n v="101"/>
    <x v="0"/>
    <s v="documentary"/>
    <x v="1224"/>
  </r>
  <r>
    <n v="1338"/>
    <s v="La Tierra de los Adioses"/>
    <s v="Help us finish a documentary about four teens coming-of-age in a small, rural Mexican town that has suffered 50% migration to the U.S."/>
    <n v="-831609.433978613"/>
    <n v="17531.260858241101"/>
    <x v="0"/>
    <x v="0"/>
    <s v="USD"/>
    <n v="1383796482.9258001"/>
    <n v="1380207824.93433"/>
    <b v="1"/>
    <n v="174.21753092669601"/>
    <b v="1"/>
    <s v="film &amp; video/documentary"/>
    <x v="165"/>
    <n v="101"/>
    <x v="0"/>
    <s v="documentary"/>
    <x v="1225"/>
  </r>
  <r>
    <n v="1339"/>
    <s v="Islam and the Future of Tolerance: The Movie"/>
    <s v="This documentary tells the story of an unlikely conversation on a topic of grave importance, and how it changed two foes into friends."/>
    <n v="-832627.410227863"/>
    <n v="17537.520023942099"/>
    <x v="0"/>
    <x v="2"/>
    <s v="AUD"/>
    <n v="1383778588.9128001"/>
    <n v="1380189426.44591"/>
    <b v="1"/>
    <n v="174.27684553187001"/>
    <b v="1"/>
    <s v="film &amp; video/documentary"/>
    <x v="165"/>
    <n v="101"/>
    <x v="0"/>
    <s v="documentary"/>
    <x v="1226"/>
  </r>
  <r>
    <n v="1340"/>
    <s v="rock on: inside the archive of an unlikely rock photographer"/>
    <s v="Journey behind the lens of the legendary Jini Dellaccio, one of the first women rock â€˜nâ€™ roll photographers."/>
    <n v="-833645.38647712301"/>
    <n v="17543.779189642999"/>
    <x v="0"/>
    <x v="0"/>
    <s v="USD"/>
    <n v="1383760694.8998001"/>
    <n v="1380171027.95749"/>
    <b v="1"/>
    <n v="174.336160137045"/>
    <b v="1"/>
    <s v="film &amp; video/documentary"/>
    <x v="165"/>
    <n v="101"/>
    <x v="0"/>
    <s v="documentary"/>
    <x v="1227"/>
  </r>
  <r>
    <n v="1341"/>
    <s v="The Mathare Project"/>
    <s v="A documentary shot over 12 years about the hopes and dreams of five orphans struggling to reach adulthood in Kenya's Mathare slum."/>
    <n v="-834663.36272637302"/>
    <n v="17550.038355344001"/>
    <x v="0"/>
    <x v="0"/>
    <s v="USD"/>
    <n v="1383742800.8868001"/>
    <n v="1380152629.4690599"/>
    <b v="1"/>
    <n v="174.39547474221899"/>
    <b v="1"/>
    <s v="film &amp; video/documentary"/>
    <x v="165"/>
    <n v="101"/>
    <x v="0"/>
    <s v="documentary"/>
    <x v="1228"/>
  </r>
  <r>
    <n v="1342"/>
    <s v="Do It Again... Promoting the Film About My Irrational Quest to Reunite the Kinks"/>
    <s v="We made 'Do It Again,' a film about my quest to reunite the '60s rock band, The Kinks. Now we need help to show the film off at festivals."/>
    <n v="-835681.33897563303"/>
    <n v="17556.2975210449"/>
    <x v="0"/>
    <x v="0"/>
    <s v="USD"/>
    <n v="1383724906.8738101"/>
    <n v="1380134230.9806399"/>
    <b v="1"/>
    <n v="174.45478934739299"/>
    <b v="1"/>
    <s v="film &amp; video/documentary"/>
    <x v="165"/>
    <n v="101"/>
    <x v="0"/>
    <s v="documentary"/>
    <x v="1229"/>
  </r>
  <r>
    <n v="1343"/>
    <s v="The Man Who Ate New Orleans (and rebuilt it too!)"/>
    <s v="Man vs. Food meets Extreme Home Makeover! A celebration of the food, music, and rebuilding of New Orleans, and a history-making quest."/>
    <n v="-836699.31522488303"/>
    <n v="17562.556686745898"/>
    <x v="0"/>
    <x v="0"/>
    <s v="USD"/>
    <n v="1383707012.86081"/>
    <n v="1380115832.4922099"/>
    <b v="1"/>
    <n v="174.51410395256701"/>
    <b v="1"/>
    <s v="film &amp; video/documentary"/>
    <x v="165"/>
    <n v="101"/>
    <x v="0"/>
    <s v="documentary"/>
    <x v="1230"/>
  </r>
  <r>
    <n v="1344"/>
    <s v="In Search of Nabad (Documentary Film)"/>
    <s v="An intimate documentary sharing the powerful voices of Seattle's Somali refugees and their search for peace in their new home."/>
    <n v="-837717.29147413303"/>
    <n v="17568.815852446802"/>
    <x v="0"/>
    <x v="0"/>
    <s v="USD"/>
    <n v="1383689118.84781"/>
    <n v="1380097434.0037899"/>
    <b v="1"/>
    <n v="174.573418557742"/>
    <b v="1"/>
    <s v="film &amp; video/documentary"/>
    <x v="165"/>
    <n v="101"/>
    <x v="0"/>
    <s v="documentary"/>
    <x v="1231"/>
  </r>
  <r>
    <n v="1345"/>
    <s v="Finding the Funk"/>
    <s v="A journey through the origins and influence of funk music from James Brown to D'Angelo we are FINDING THE FUNK!"/>
    <n v="-838735.26772339304"/>
    <n v="17575.0750181478"/>
    <x v="0"/>
    <x v="0"/>
    <s v="USD"/>
    <n v="1383671224.83481"/>
    <n v="1380079035.5153601"/>
    <b v="1"/>
    <n v="174.632733162916"/>
    <b v="1"/>
    <s v="film &amp; video/documentary"/>
    <x v="165"/>
    <n v="101"/>
    <x v="0"/>
    <s v="documentary"/>
    <x v="1232"/>
  </r>
  <r>
    <n v="1346"/>
    <s v="Abalimi"/>
    <s v="A film about Xhosa women in townships of South Africa micro-farming to fight extreme poverty, gain health, and create food security."/>
    <n v="-839753.24397264305"/>
    <n v="17581.334183848699"/>
    <x v="0"/>
    <x v="0"/>
    <s v="USD"/>
    <n v="1383653330.82181"/>
    <n v="1380060637.0269401"/>
    <b v="1"/>
    <n v="174.69204776808999"/>
    <b v="1"/>
    <s v="film &amp; video/documentary"/>
    <x v="165"/>
    <n v="101"/>
    <x v="0"/>
    <s v="documentary"/>
    <x v="1233"/>
  </r>
  <r>
    <n v="1347"/>
    <s v="Pressing On: The Letterpress Film"/>
    <s v="A documentary about the survival of letterpress and the remarkable printers who preserve the history and knowledge of the craft."/>
    <n v="-840771.22022189305"/>
    <n v="17587.593349549701"/>
    <x v="0"/>
    <x v="0"/>
    <s v="USD"/>
    <n v="1383635436.80882"/>
    <n v="1380042238.5385101"/>
    <b v="1"/>
    <n v="174.75136237326501"/>
    <b v="1"/>
    <s v="film &amp; video/documentary"/>
    <x v="165"/>
    <n v="101"/>
    <x v="0"/>
    <s v="documentary"/>
    <x v="1234"/>
  </r>
  <r>
    <n v="1348"/>
    <s v="The Babushkas of Chernobyl"/>
    <s v="An unlikely story of spirit, defiance and beauty from the most contaminated place on Earth"/>
    <n v="-841789.19647115294"/>
    <n v="17593.852515250601"/>
    <x v="0"/>
    <x v="0"/>
    <s v="USD"/>
    <n v="1383617542.79582"/>
    <n v="1380023840.0500901"/>
    <b v="1"/>
    <n v="174.81067697843901"/>
    <b v="1"/>
    <s v="film &amp; video/documentary"/>
    <x v="165"/>
    <n v="101"/>
    <x v="0"/>
    <s v="documentary"/>
    <x v="1235"/>
  </r>
  <r>
    <n v="1349"/>
    <s v="Instructions on Parting"/>
    <s v="This documentary film is an intimate portrait of love and loss that observes family and nature undergoing the cycle of birth to death."/>
    <n v="-842807.17272040294"/>
    <n v="17600.111680951599"/>
    <x v="0"/>
    <x v="0"/>
    <s v="USD"/>
    <n v="1383599648.78282"/>
    <n v="1380005441.5616601"/>
    <b v="1"/>
    <n v="174.869991583613"/>
    <b v="1"/>
    <s v="film &amp; video/documentary"/>
    <x v="165"/>
    <n v="101"/>
    <x v="0"/>
    <s v="documentary"/>
    <x v="1236"/>
  </r>
  <r>
    <n v="1350"/>
    <s v="Korengal Theatrical Release"/>
    <s v="My latest film Korengal, takes us back to the same valley with the same troops as in my Academy AwardÂ® nominated film Restrepo."/>
    <n v="-843825.14896965295"/>
    <n v="17606.370846652499"/>
    <x v="0"/>
    <x v="0"/>
    <s v="USD"/>
    <n v="1383581754.76982"/>
    <n v="1379987043.07324"/>
    <b v="1"/>
    <n v="174.929306188787"/>
    <b v="1"/>
    <s v="film &amp; video/documentary"/>
    <x v="165"/>
    <n v="101"/>
    <x v="0"/>
    <s v="documentary"/>
    <x v="1237"/>
  </r>
  <r>
    <n v="1351"/>
    <s v="Do It Again: One Man's Quest to Reunite the Kinks"/>
    <s v="Last May, I created my mission: To reunite the brilliant but (in my opinion) under-appreciated band, the Kinks. I decided to make..."/>
    <n v="-844843.12521891296"/>
    <n v="17612.6300123535"/>
    <x v="0"/>
    <x v="0"/>
    <s v="USD"/>
    <n v="1383563860.75682"/>
    <n v="1379968644.58481"/>
    <b v="1"/>
    <n v="174.98862079396201"/>
    <b v="1"/>
    <s v="film &amp; video/documentary"/>
    <x v="165"/>
    <n v="101"/>
    <x v="0"/>
    <s v="documentary"/>
    <x v="1238"/>
  </r>
  <r>
    <n v="1352"/>
    <s v="Greenlight the PATROL BASE JAKER Movie"/>
    <s v="See US Marines make counter-insurgency work in Helmand Province--the Taliban's stronghold in Afghanistan."/>
    <n v="-845861.10146816296"/>
    <n v="17618.8891780544"/>
    <x v="0"/>
    <x v="0"/>
    <s v="USD"/>
    <n v="1383545966.74383"/>
    <n v="1379950246.09639"/>
    <b v="1"/>
    <n v="175.04793539913601"/>
    <b v="1"/>
    <s v="film &amp; video/documentary"/>
    <x v="165"/>
    <n v="101"/>
    <x v="0"/>
    <s v="documentary"/>
    <x v="1239"/>
  </r>
  <r>
    <n v="1353"/>
    <s v="SOLE SURVIVOR"/>
    <s v="What is the impact of survivorship on the human condition?"/>
    <n v="-846879.07771741296"/>
    <n v="17625.148343755402"/>
    <x v="0"/>
    <x v="0"/>
    <s v="USD"/>
    <n v="1383528072.73083"/>
    <n v="1379931847.60796"/>
    <b v="1"/>
    <n v="175.10725000431"/>
    <b v="1"/>
    <s v="film &amp; video/documentary"/>
    <x v="165"/>
    <n v="101"/>
    <x v="0"/>
    <s v="documentary"/>
    <x v="1240"/>
  </r>
  <r>
    <n v="1354"/>
    <s v="Wisconsin Rising"/>
    <s v="A film documenting WI Gov.Scott Walker's attack on working families and how it is reanimating the American labor movement."/>
    <n v="-847897.05396667297"/>
    <n v="17631.407509456301"/>
    <x v="0"/>
    <x v="0"/>
    <s v="USD"/>
    <n v="1383510178.7178299"/>
    <n v="1379913449.11954"/>
    <b v="1"/>
    <n v="175.166564609484"/>
    <b v="1"/>
    <s v="film &amp; video/documentary"/>
    <x v="165"/>
    <n v="101"/>
    <x v="0"/>
    <s v="documentary"/>
    <x v="1241"/>
  </r>
  <r>
    <n v="1355"/>
    <s v="The Phantom Tollbooth: Beyond Expectations - Final Push"/>
    <s v="A documentary about the classic children's book, its creators, and the lasting impact over half a century and beyond."/>
    <n v="-848915.03021592298"/>
    <n v="17637.666675157299"/>
    <x v="0"/>
    <x v="0"/>
    <s v="USD"/>
    <n v="1383492284.7048299"/>
    <n v="1379895050.63111"/>
    <b v="1"/>
    <n v="175.22587921465899"/>
    <b v="1"/>
    <s v="film &amp; video/documentary"/>
    <x v="165"/>
    <n v="101"/>
    <x v="0"/>
    <s v="documentary"/>
    <x v="1242"/>
  </r>
  <r>
    <n v="1356"/>
    <s v="George Tice: Seeing Beyond the Moment"/>
    <s v="A documentary film on the life of legendary photographer George Tice by Peter Bosco, Bruce Wodder and Douglas Underdahl."/>
    <n v="-849933.00646518299"/>
    <n v="17643.925840858199"/>
    <x v="0"/>
    <x v="0"/>
    <s v="USD"/>
    <n v="1383474390.6918299"/>
    <n v="1379876652.1426899"/>
    <b v="1"/>
    <n v="175.28519381983301"/>
    <b v="1"/>
    <s v="film &amp; video/documentary"/>
    <x v="165"/>
    <n v="101"/>
    <x v="0"/>
    <s v="documentary"/>
    <x v="1243"/>
  </r>
  <r>
    <n v="1357"/>
    <s v="In Country: A Documentary Film (POSTPRODUCTION)"/>
    <s v="War is hell. Why would anyone want to spend their weekends there?"/>
    <n v="-850950.98271443299"/>
    <n v="17650.185006559201"/>
    <x v="0"/>
    <x v="0"/>
    <s v="USD"/>
    <n v="1383456496.6788399"/>
    <n v="1379858253.6542599"/>
    <b v="1"/>
    <n v="175.34450842500701"/>
    <b v="1"/>
    <s v="film &amp; video/documentary"/>
    <x v="165"/>
    <n v="101"/>
    <x v="0"/>
    <s v="documentary"/>
    <x v="1244"/>
  </r>
  <r>
    <n v="1358"/>
    <s v="Oxyana - A Feature Documentary Directed by Sean Dunne"/>
    <s v="A portrait of Oceana, WV, an old coal mining town that has become the epicenter of the Oxycontin epidemic, earning the nickname Oxyana."/>
    <n v="-851968.95896368299"/>
    <n v="17656.4441722601"/>
    <x v="0"/>
    <x v="0"/>
    <s v="USD"/>
    <n v="1383438602.6658399"/>
    <n v="1379839855.1658399"/>
    <b v="1"/>
    <n v="175.403823030182"/>
    <b v="1"/>
    <s v="film &amp; video/documentary"/>
    <x v="165"/>
    <n v="101"/>
    <x v="0"/>
    <s v="documentary"/>
    <x v="1245"/>
  </r>
  <r>
    <n v="1359"/>
    <s v="Audience Unlock: &quot;The UK Gold&quot;"/>
    <s v="A campaign to unlock an award winning film that exposes for the first time the modern British Empire ... and it's terrible cost."/>
    <n v="-852986.935212943"/>
    <n v="17662.703337961098"/>
    <x v="0"/>
    <x v="1"/>
    <s v="GBP"/>
    <n v="1383420708.6528399"/>
    <n v="1379821456.6774099"/>
    <b v="1"/>
    <n v="175.46313763535599"/>
    <b v="1"/>
    <s v="film &amp; video/documentary"/>
    <x v="165"/>
    <n v="101"/>
    <x v="0"/>
    <s v="documentary"/>
    <x v="1246"/>
  </r>
  <r>
    <n v="1360"/>
    <s v="INTOTHEWOODS.TV â€“ Music Media from the Pacific Northwest"/>
    <s v="Help INTOTHEWOODS.TV purchase audio and video gear, lighting and BACK UP HARD DRIVES"/>
    <n v="-854004.91146219301"/>
    <n v="17668.962503661998"/>
    <x v="0"/>
    <x v="0"/>
    <s v="USD"/>
    <n v="1383402814.6398399"/>
    <n v="1379803058.1889901"/>
    <b v="1"/>
    <n v="175.52245224052999"/>
    <b v="1"/>
    <s v="film &amp; video/documentary"/>
    <x v="165"/>
    <n v="101"/>
    <x v="0"/>
    <s v="documentary"/>
    <x v="1247"/>
  </r>
  <r>
    <n v="1361"/>
    <s v="Zoe Goes Running - The Film: Running The Tour De France"/>
    <s v="ZoÃ« Romano will be the first person to RUN the route of the Tour de France. I will join her to document that adventure."/>
    <n v="-855022.88771144301"/>
    <n v="17675.221669363"/>
    <x v="0"/>
    <x v="0"/>
    <s v="USD"/>
    <n v="1383384920.6268401"/>
    <n v="1379784659.7005601"/>
    <b v="1"/>
    <n v="175.58176684570401"/>
    <b v="1"/>
    <s v="film &amp; video/documentary"/>
    <x v="165"/>
    <n v="101"/>
    <x v="0"/>
    <s v="documentary"/>
    <x v="1248"/>
  </r>
  <r>
    <n v="1362"/>
    <s v="The Undocumented"/>
    <s v="THE UNDOCUMENTED is a 90 cinema verite documentary that exposes a little known consequence of current U. S. immigration policy."/>
    <n v="-856040.86396070302"/>
    <n v="17681.4808350639"/>
    <x v="0"/>
    <x v="0"/>
    <s v="USD"/>
    <n v="1383367026.6138401"/>
    <n v="1379766261.2121401"/>
    <b v="1"/>
    <n v="175.641081450879"/>
    <b v="1"/>
    <s v="film &amp; video/documentary"/>
    <x v="165"/>
    <n v="101"/>
    <x v="0"/>
    <s v="documentary"/>
    <x v="1249"/>
  </r>
  <r>
    <n v="1363"/>
    <s v="NELL SHIPMAN:GIRL FROM GOD'S COUNTRY FILM"/>
    <s v="The untold story of the first action-adventure heroine who left Hollywood with 70 abused animal actors to make  her films in Idaho"/>
    <n v="-857058.84020995302"/>
    <n v="17687.740000764901"/>
    <x v="0"/>
    <x v="0"/>
    <s v="USD"/>
    <n v="1383349132.6008501"/>
    <n v="1379747862.7237101"/>
    <b v="1"/>
    <n v="175.70039605605299"/>
    <b v="1"/>
    <s v="film &amp; video/documentary"/>
    <x v="165"/>
    <n v="101"/>
    <x v="0"/>
    <s v="documentary"/>
    <x v="1250"/>
  </r>
  <r>
    <n v="1364"/>
    <s v="Spectacular Movements documentary film"/>
    <s v="An amazing journey in Bolivia in a theater-truck._x000a_The creative soul of social movements re-imagined._x000a_The art of the youth of Teatro Trono in action."/>
    <n v="-858076.81645920302"/>
    <n v="17693.999166465801"/>
    <x v="0"/>
    <x v="0"/>
    <s v="USD"/>
    <n v="1383331238.5878501"/>
    <n v="1379729464.2352901"/>
    <b v="1"/>
    <n v="175.75971066122699"/>
    <b v="1"/>
    <s v="film &amp; video/documentary"/>
    <x v="165"/>
    <n v="101"/>
    <x v="0"/>
    <s v="documentary"/>
    <x v="1251"/>
  </r>
  <r>
    <n v="1365"/>
    <s v="Rocky Horror Saved My Life - A Fan Documentary"/>
    <s v="A documentary on the fans, collectors, and live performers of &quot;The Rocky Horror Picture Show&quot;, as the film nears its 40th Anniversary."/>
    <n v="-859094.79270846304"/>
    <n v="17700.258332166799"/>
    <x v="0"/>
    <x v="0"/>
    <s v="USD"/>
    <n v="1383313344.5748501"/>
    <n v="1379711065.74686"/>
    <b v="1"/>
    <n v="175.81902526640101"/>
    <b v="1"/>
    <s v="film &amp; video/documentary"/>
    <x v="165"/>
    <n v="101"/>
    <x v="0"/>
    <s v="documentary"/>
    <x v="1252"/>
  </r>
  <r>
    <n v="1366"/>
    <s v="Bel Borba Is Here!"/>
    <s v="Bel Borba is Here is a feature film about the most inspiring Brazilian artist you've never heard of... until now."/>
    <n v="-860112.76895771304"/>
    <n v="17706.517497867699"/>
    <x v="0"/>
    <x v="0"/>
    <s v="USD"/>
    <n v="1383295450.5618501"/>
    <n v="1379692667.25844"/>
    <b v="1"/>
    <n v="175.878339871576"/>
    <b v="1"/>
    <s v="film &amp; video/documentary"/>
    <x v="165"/>
    <n v="101"/>
    <x v="0"/>
    <s v="documentary"/>
    <x v="1253"/>
  </r>
  <r>
    <n v="1367"/>
    <s v="Who Owns Yoga?"/>
    <s v="Who Owns Yoga? is a feature length documentary film that explores the changing nature of yoga in the modern world."/>
    <n v="-861130.74520697305"/>
    <n v="17712.7766635687"/>
    <x v="0"/>
    <x v="0"/>
    <s v="USD"/>
    <n v="1383277556.5488501"/>
    <n v="1379674268.77001"/>
    <b v="1"/>
    <n v="175.93765447675"/>
    <b v="1"/>
    <s v="film &amp; video/documentary"/>
    <x v="165"/>
    <n v="101"/>
    <x v="0"/>
    <s v="documentary"/>
    <x v="1254"/>
  </r>
  <r>
    <n v="1368"/>
    <s v="DisHonesty - A Documentary Feature Film"/>
    <s v="The truth is, we all lie - and by &quot;we,&quot; we mean everyone!"/>
    <n v="-862148.72145622305"/>
    <n v="17719.0358292696"/>
    <x v="0"/>
    <x v="0"/>
    <s v="USD"/>
    <n v="1383259662.5358601"/>
    <n v="1379655870.28159"/>
    <b v="1"/>
    <n v="175.99696908192399"/>
    <b v="1"/>
    <s v="film &amp; video/documentary"/>
    <x v="165"/>
    <n v="101"/>
    <x v="0"/>
    <s v="documentary"/>
    <x v="1255"/>
  </r>
  <r>
    <n v="1369"/>
    <s v="ReMade: The Rebirth of the Maker Movement"/>
    <s v="We are currently filming a documentary called ReMade that explores the state and direction of the DIY and Hackerspace movement in America."/>
    <n v="-863166.69770547305"/>
    <n v="17725.294994970602"/>
    <x v="0"/>
    <x v="0"/>
    <s v="USD"/>
    <n v="1383241768.5228601"/>
    <n v="1379637471.79316"/>
    <b v="1"/>
    <n v="176.05628368709901"/>
    <b v="1"/>
    <s v="film &amp; video/documentary"/>
    <x v="165"/>
    <n v="101"/>
    <x v="0"/>
    <s v="documentary"/>
    <x v="1256"/>
  </r>
  <r>
    <n v="1370"/>
    <s v="The Bus "/>
    <s v="THE BUS is a feature-length documentary film celebrating one of the most iconic and beloved vehicles ever produced, the Volkswagen Bus."/>
    <n v="-864184.67395473295"/>
    <n v="17731.554160671501"/>
    <x v="0"/>
    <x v="0"/>
    <s v="USD"/>
    <n v="1383223874.50986"/>
    <n v="1379619073.30474"/>
    <b v="1"/>
    <n v="176.11559829227301"/>
    <b v="1"/>
    <s v="film &amp; video/documentary"/>
    <x v="165"/>
    <n v="101"/>
    <x v="0"/>
    <s v="documentary"/>
    <x v="1257"/>
  </r>
  <r>
    <n v="1371"/>
    <s v="WORLD FAIR"/>
    <s v="A film about personal memory, amateur cinematography, and visions of the future at the 1939 New York World's Fair."/>
    <n v="-865202.65020398295"/>
    <n v="17737.813326372499"/>
    <x v="0"/>
    <x v="0"/>
    <s v="USD"/>
    <n v="1383205980.49686"/>
    <n v="1379600674.8163099"/>
    <b v="1"/>
    <n v="176.174912897447"/>
    <b v="1"/>
    <s v="film &amp; video/documentary"/>
    <x v="165"/>
    <n v="101"/>
    <x v="0"/>
    <s v="documentary"/>
    <x v="1258"/>
  </r>
  <r>
    <n v="1372"/>
    <s v="(UN)CUT"/>
    <s v="(UN)CUT explores circumcisionâ€™s medical, sexual &amp; religious complexities against the backdrop of San Franciscoâ€™s latest ban controversy"/>
    <n v="-866220.62645323295"/>
    <n v="17744.072492073399"/>
    <x v="0"/>
    <x v="0"/>
    <s v="USD"/>
    <n v="1383188086.48386"/>
    <n v="1379582276.3278899"/>
    <b v="1"/>
    <n v="176.234227502621"/>
    <b v="1"/>
    <s v="film &amp; video/documentary"/>
    <x v="165"/>
    <n v="101"/>
    <x v="0"/>
    <s v="documentary"/>
    <x v="1259"/>
  </r>
  <r>
    <n v="1373"/>
    <s v="The Forest for the Trees"/>
    <s v="The story of Jadab Payeng, an Indian man who single handedly planted nearly 1400 acres of forest to save his island, Majuli."/>
    <n v="-867238.60270249296"/>
    <n v="17750.331657774401"/>
    <x v="0"/>
    <x v="0"/>
    <s v="USD"/>
    <n v="1383170192.47087"/>
    <n v="1379563877.8394599"/>
    <b v="1"/>
    <n v="176.29354210779599"/>
    <b v="1"/>
    <s v="film &amp; video/documentary"/>
    <x v="165"/>
    <n v="101"/>
    <x v="0"/>
    <s v="documentary"/>
    <x v="1260"/>
  </r>
  <r>
    <n v="1374"/>
    <s v="Beyond Iconic: Distribution for film on Dennis Stock"/>
    <s v="A portrait of a life fully realized and a look at what it takes to make great photography."/>
    <n v="-868256.57895174297"/>
    <n v="17756.590823475301"/>
    <x v="0"/>
    <x v="0"/>
    <s v="USD"/>
    <n v="1383152298.45787"/>
    <n v="1379545479.3510399"/>
    <b v="1"/>
    <n v="176.35285671297001"/>
    <b v="1"/>
    <s v="film &amp; video/documentary"/>
    <x v="165"/>
    <n v="101"/>
    <x v="0"/>
    <s v="documentary"/>
    <x v="1261"/>
  </r>
  <r>
    <n v="1375"/>
    <s v="My Friend Mott-ly"/>
    <s v="A documentary that I am making about the difficult, but inspiring, life of a late friend of mine."/>
    <n v="-869274.55520099297"/>
    <n v="17762.849989176299"/>
    <x v="0"/>
    <x v="0"/>
    <s v="USD"/>
    <n v="1383134404.44487"/>
    <n v="1379527080.8626101"/>
    <b v="1"/>
    <n v="176.412171318144"/>
    <b v="1"/>
    <s v="film &amp; video/documentary"/>
    <x v="165"/>
    <n v="101"/>
    <x v="0"/>
    <s v="documentary"/>
    <x v="1262"/>
  </r>
  <r>
    <n v="1376"/>
    <s v="Escape/Artist: The Jason Escape Documentary"/>
    <s v="A feature-length documentary on the life of Boston escape artist Jason Escape."/>
    <n v="-870292.53145025298"/>
    <n v="17769.109154877198"/>
    <x v="0"/>
    <x v="0"/>
    <s v="USD"/>
    <n v="1383116510.43187"/>
    <n v="1379508682.3741901"/>
    <b v="1"/>
    <n v="176.47148592331899"/>
    <b v="1"/>
    <s v="film &amp; video/documentary"/>
    <x v="165"/>
    <n v="101"/>
    <x v="0"/>
    <s v="documentary"/>
    <x v="1263"/>
  </r>
  <r>
    <n v="1377"/>
    <s v="Grammar Revolution"/>
    <s v="Why is grammar important?"/>
    <n v="-871310.50769950298"/>
    <n v="17775.3683205782"/>
    <x v="0"/>
    <x v="0"/>
    <s v="USD"/>
    <n v="1383098616.41887"/>
    <n v="1379490283.8857601"/>
    <b v="1"/>
    <n v="176.53080052849299"/>
    <b v="1"/>
    <s v="film &amp; video/documentary"/>
    <x v="165"/>
    <n v="101"/>
    <x v="0"/>
    <s v="documentary"/>
    <x v="1264"/>
  </r>
  <r>
    <n v="1378"/>
    <s v="Before Us - a Feature Length Documentary about Adoption"/>
    <s v="A documentary about discovering my two older sisters who were born on a CA commune in the 60's and placed for adoption."/>
    <n v="-872328.48394875298"/>
    <n v="17781.6274862791"/>
    <x v="0"/>
    <x v="0"/>
    <s v="USD"/>
    <n v="1383080722.40588"/>
    <n v="1379471885.3973401"/>
    <b v="1"/>
    <n v="176.59011513366701"/>
    <b v="1"/>
    <s v="film &amp; video/documentary"/>
    <x v="165"/>
    <n v="101"/>
    <x v="0"/>
    <s v="documentary"/>
    <x v="1265"/>
  </r>
  <r>
    <n v="1379"/>
    <s v="SOLE SURVIVOR FILM - Finishing Funds"/>
    <s v="A first glimpse into the lives of sole survivors of commercial plane crashes as they struggle to understand their perplexing fate."/>
    <n v="-873346.460198013"/>
    <n v="17787.886651980101"/>
    <x v="0"/>
    <x v="0"/>
    <s v="USD"/>
    <n v="1383062828.39288"/>
    <n v="1379453486.90891"/>
    <b v="1"/>
    <n v="176.64942973884101"/>
    <b v="1"/>
    <s v="film &amp; video/documentary"/>
    <x v="165"/>
    <n v="101"/>
    <x v="0"/>
    <s v="documentary"/>
    <x v="1266"/>
  </r>
  <r>
    <n v="1380"/>
    <s v="Feels Like Coming Home Tour"/>
    <s v="32 day tour to release a compilation CD with 16 original songs about hometowns.  Webisodes and documentary to follow."/>
    <n v="-874364.436447263"/>
    <n v="17794.145817681001"/>
    <x v="0"/>
    <x v="0"/>
    <s v="USD"/>
    <n v="1383044934.37988"/>
    <n v="1379435088.42049"/>
    <b v="1"/>
    <n v="176.708744344016"/>
    <b v="1"/>
    <s v="film &amp; video/documentary"/>
    <x v="165"/>
    <n v="101"/>
    <x v="0"/>
    <s v="documentary"/>
    <x v="1267"/>
  </r>
  <r>
    <n v="1381"/>
    <s v="The Sticking Place Interactive Documentary"/>
    <s v="An imaginative interactive documentary about Leah Callahan, a freestyle wrestler and Olympic hopeful."/>
    <n v="-875382.41269652301"/>
    <n v="17800.404983381999"/>
    <x v="0"/>
    <x v="0"/>
    <s v="USD"/>
    <n v="1383027040.3668799"/>
    <n v="1379416689.93207"/>
    <b v="1"/>
    <n v="176.76805894918999"/>
    <b v="1"/>
    <s v="film &amp; video/documentary"/>
    <x v="165"/>
    <n v="101"/>
    <x v="0"/>
    <s v="documentary"/>
    <x v="1268"/>
  </r>
  <r>
    <n v="1382"/>
    <s v="SparkTruck: stories from a cross-country maker journey"/>
    <s v="The Kickstarter-funded SparkTruck has completed its 15,323 mile roadtrip. Now itâ€™s time to share the story through a short documentary."/>
    <n v="-876400.38894577301"/>
    <n v="17806.664149082899"/>
    <x v="0"/>
    <x v="0"/>
    <s v="USD"/>
    <n v="1383009146.3538799"/>
    <n v="1379398291.44364"/>
    <b v="1"/>
    <n v="176.82737355436399"/>
    <b v="1"/>
    <s v="film &amp; video/documentary"/>
    <x v="165"/>
    <n v="101"/>
    <x v="0"/>
    <s v="documentary"/>
    <x v="1269"/>
  </r>
  <r>
    <n v="1383"/>
    <s v="DEVIL MAY CARE"/>
    <s v="Most people have heard Bob Dorough's music over the past 50 years without knowing it. Until now. A story for every artist who refuses to give up."/>
    <n v="-877418.36519502301"/>
    <n v="17812.9233147839"/>
    <x v="0"/>
    <x v="0"/>
    <s v="USD"/>
    <n v="1382991252.3408899"/>
    <n v="1379379892.95522"/>
    <b v="1"/>
    <n v="176.88668815953801"/>
    <b v="1"/>
    <s v="film &amp; video/documentary"/>
    <x v="165"/>
    <n v="101"/>
    <x v="0"/>
    <s v="documentary"/>
    <x v="1270"/>
  </r>
  <r>
    <n v="1384"/>
    <s v="Making Mail: A Documentary"/>
    <s v="A documentary about artists who embrace the antiquated postal service and use it to send beautiful pieces of mail art across the globe."/>
    <n v="-878436.34144428303"/>
    <n v="17819.1824804848"/>
    <x v="0"/>
    <x v="0"/>
    <s v="USD"/>
    <n v="1382973358.3278899"/>
    <n v="1379361494.46679"/>
    <b v="1"/>
    <n v="176.946002764713"/>
    <b v="1"/>
    <s v="film &amp; video/documentary"/>
    <x v="165"/>
    <n v="101"/>
    <x v="0"/>
    <s v="documentary"/>
    <x v="1271"/>
  </r>
  <r>
    <n v="1385"/>
    <s v="Arias With A Twist: The Docufantasy"/>
    <s v="A documentary that explores  the magical collaboration between performance artist Joey Arias and puppeteer Basil Twist."/>
    <n v="-879454.31769353303"/>
    <n v="17825.441646185802"/>
    <x v="0"/>
    <x v="0"/>
    <s v="USD"/>
    <n v="1382955464.3148899"/>
    <n v="1379343095.97837"/>
    <b v="1"/>
    <n v="177.005317369887"/>
    <b v="1"/>
    <s v="film &amp; video/documentary"/>
    <x v="165"/>
    <n v="101"/>
    <x v="0"/>
    <s v="documentary"/>
    <x v="1272"/>
  </r>
  <r>
    <n v="1386"/>
    <s v="THE SECRET TRIAL 5 - GRASSROOTS CROSS-CANADA TOUR"/>
    <s v="Award winning documentary The Secret Trial 5 needs your help for a Cross-Canada Tour!"/>
    <n v="-880472.29394278303"/>
    <n v="17831.700811886702"/>
    <x v="0"/>
    <x v="5"/>
    <s v="CAD"/>
    <n v="1382937570.3018899"/>
    <n v="1379324697.4899399"/>
    <b v="1"/>
    <n v="177.06463197506099"/>
    <b v="1"/>
    <s v="film &amp; video/documentary"/>
    <x v="165"/>
    <n v="101"/>
    <x v="0"/>
    <s v="documentary"/>
    <x v="1273"/>
  </r>
  <r>
    <n v="1387"/>
    <s v="Good Men, Bad Men, and a Few Rowdy Ladies"/>
    <s v="The story of a cowboy town with a prison problem, and the colorful characters who call it home."/>
    <n v="-881490.27019204304"/>
    <n v="17837.9599775877"/>
    <x v="0"/>
    <x v="0"/>
    <s v="USD"/>
    <n v="1382919676.2888899"/>
    <n v="1379306299.0015199"/>
    <b v="1"/>
    <n v="177.12394658023601"/>
    <b v="1"/>
    <s v="film &amp; video/documentary"/>
    <x v="165"/>
    <n v="101"/>
    <x v="0"/>
    <s v="documentary"/>
    <x v="1274"/>
  </r>
  <r>
    <n v="1388"/>
    <s v="Friend Request: Accepted"/>
    <s v="Photographer, Ty Morin, pays a visit to every single one of his Facebook friends to take their portrait...all 788 of them."/>
    <n v="-882508.24644129304"/>
    <n v="17844.219143288599"/>
    <x v="0"/>
    <x v="0"/>
    <s v="USD"/>
    <n v="1382901782.2758999"/>
    <n v="1379287900.5130899"/>
    <b v="1"/>
    <n v="177.18326118541"/>
    <b v="1"/>
    <s v="film &amp; video/documentary"/>
    <x v="165"/>
    <n v="101"/>
    <x v="0"/>
    <s v="documentary"/>
    <x v="1275"/>
  </r>
  <r>
    <n v="1389"/>
    <s v="EDIBLE CITY - a movie in the making"/>
    <s v="A journey through the Bay Area food movement following farmers, cooks, activists, and educators who are fighting for food justice in their communities"/>
    <n v="-883526.22269054304"/>
    <n v="17850.478308989601"/>
    <x v="0"/>
    <x v="0"/>
    <s v="USD"/>
    <n v="1382883888.2629001"/>
    <n v="1379269502.0246699"/>
    <b v="1"/>
    <n v="177.242575790584"/>
    <b v="1"/>
    <s v="film &amp; video/documentary"/>
    <x v="165"/>
    <n v="101"/>
    <x v="0"/>
    <s v="documentary"/>
    <x v="1276"/>
  </r>
  <r>
    <n v="1390"/>
    <s v="FOREVER PURE: A team spiralling out of control. DOCUMENTARY"/>
    <s v="Two Muslim football players transfer to the Jewish oriented Beitar Jerusalem F.C. leading to the most racist campaign in Israeli sport"/>
    <n v="-884544.19893980306"/>
    <n v="17856.737474690501"/>
    <x v="0"/>
    <x v="1"/>
    <s v="GBP"/>
    <n v="1382865994.2499001"/>
    <n v="1379251103.5362401"/>
    <b v="1"/>
    <n v="177.30189039575799"/>
    <b v="1"/>
    <s v="film &amp; video/documentary"/>
    <x v="165"/>
    <n v="101"/>
    <x v="0"/>
    <s v="documentary"/>
    <x v="1277"/>
  </r>
  <r>
    <n v="1391"/>
    <s v="An Impossible Project"/>
    <s v="The more digital the world, the more analog our dreams._x000a_A feature documentary shot on 35mm film."/>
    <n v="-885562.17518905306"/>
    <n v="17862.996640391499"/>
    <x v="0"/>
    <x v="12"/>
    <s v="EUR"/>
    <n v="1382848100.2369001"/>
    <n v="1379232705.0478201"/>
    <b v="1"/>
    <n v="177.36120500093301"/>
    <b v="1"/>
    <s v="film &amp; video/documentary"/>
    <x v="165"/>
    <n v="101"/>
    <x v="0"/>
    <s v="documentary"/>
    <x v="1278"/>
  </r>
  <r>
    <n v="1392"/>
    <s v="Last of the Big Tuskers"/>
    <s v="A documentary film about the largest elephants on earth and what is being done to ensure their survival."/>
    <n v="-886580.15143830294"/>
    <n v="17869.255806092398"/>
    <x v="0"/>
    <x v="0"/>
    <s v="USD"/>
    <n v="1382830206.2239001"/>
    <n v="1379214306.5593901"/>
    <b v="1"/>
    <n v="177.42051960610701"/>
    <b v="1"/>
    <s v="film &amp; video/documentary"/>
    <x v="165"/>
    <n v="101"/>
    <x v="0"/>
    <s v="documentary"/>
    <x v="1279"/>
  </r>
  <r>
    <n v="1393"/>
    <s v="White Ravens: A feature-length documentary film"/>
    <s v="A documentary focusing on the Haida Nation's resurgence in the wake of colonization and Canada's Indian Residential Schools."/>
    <n v="-887598.12768756296"/>
    <n v="17875.5149717934"/>
    <x v="0"/>
    <x v="0"/>
    <s v="USD"/>
    <n v="1382812312.2109001"/>
    <n v="1379195908.0709701"/>
    <b v="1"/>
    <n v="177.479834211281"/>
    <b v="1"/>
    <s v="film &amp; video/documentary"/>
    <x v="165"/>
    <n v="101"/>
    <x v="0"/>
    <s v="documentary"/>
    <x v="1280"/>
  </r>
  <r>
    <n v="1394"/>
    <s v="KEEP MOVING FORWARD - Documentary Film"/>
    <s v="A documentary about a Vietnam veteran who finds peace from his PTSD through Disney, rather than medication."/>
    <n v="-888616.10393681296"/>
    <n v="17881.7741374943"/>
    <x v="0"/>
    <x v="0"/>
    <s v="USD"/>
    <n v="1382794418.1979101"/>
    <n v="1379177509.58254"/>
    <b v="1"/>
    <n v="177.539148816455"/>
    <b v="1"/>
    <s v="film &amp; video/documentary"/>
    <x v="165"/>
    <n v="101"/>
    <x v="0"/>
    <s v="documentary"/>
    <x v="1281"/>
  </r>
  <r>
    <n v="1395"/>
    <s v="NETIZENS - a documentary about women and online harassment"/>
    <s v="NETIZENS follows targets of online harassment as they confront digital abuse and strive for equality and justice online."/>
    <n v="-889634.08018607297"/>
    <n v="17888.033303195301"/>
    <x v="0"/>
    <x v="0"/>
    <s v="USD"/>
    <n v="1382776524.1849101"/>
    <n v="1379159111.09412"/>
    <b v="1"/>
    <n v="177.59846342162999"/>
    <b v="1"/>
    <s v="film &amp; video/documentary"/>
    <x v="165"/>
    <n v="101"/>
    <x v="0"/>
    <s v="documentary"/>
    <x v="1282"/>
  </r>
  <r>
    <n v="1396"/>
    <s v="Love Letters for My Children - The Maggie Doyne Documentary."/>
    <s v="An inspiring story of love and resilience after tragedy strikes humanitarian Maggie Doyne, mother to 49 Nepali children."/>
    <n v="-890652.05643532297"/>
    <n v="17894.292468896201"/>
    <x v="0"/>
    <x v="0"/>
    <s v="USD"/>
    <n v="1382758630.17191"/>
    <n v="1379140712.60569"/>
    <b v="1"/>
    <n v="177.65777802680401"/>
    <b v="1"/>
    <s v="film &amp; video/documentary"/>
    <x v="165"/>
    <n v="101"/>
    <x v="0"/>
    <s v="documentary"/>
    <x v="1283"/>
  </r>
  <r>
    <n v="1397"/>
    <s v="Finding Beauty In the Rubble"/>
    <s v="A short film documenting the inspirational life of Mrs. Fukuoka, a tsunami survivor helping to bring hope back to her community."/>
    <n v="-891670.03268457297"/>
    <n v="17900.551634597199"/>
    <x v="0"/>
    <x v="0"/>
    <s v="USD"/>
    <n v="1382740736.15891"/>
    <n v="1379122314.11727"/>
    <b v="1"/>
    <n v="177.71709263197801"/>
    <b v="1"/>
    <s v="film &amp; video/documentary"/>
    <x v="165"/>
    <n v="101"/>
    <x v="0"/>
    <s v="documentary"/>
    <x v="1284"/>
  </r>
  <r>
    <n v="1398"/>
    <s v="Edgar Allan Poe: Buried Alive"/>
    <s v="A documentary that tells the real story of the misunderstood author, and explores the iconic status he still commands today."/>
    <n v="-892688.00893383299"/>
    <n v="17906.810800298099"/>
    <x v="0"/>
    <x v="0"/>
    <s v="USD"/>
    <n v="1382722842.14591"/>
    <n v="1379103915.62884"/>
    <b v="1"/>
    <n v="177.77640723715299"/>
    <b v="1"/>
    <s v="film &amp; video/documentary"/>
    <x v="165"/>
    <n v="101"/>
    <x v="0"/>
    <s v="documentary"/>
    <x v="1285"/>
  </r>
  <r>
    <n v="1399"/>
    <s v="Struggle &amp; Hope - Documentary Film Music Soundtrack"/>
    <s v="Our documentary about Oklahoma's all-black towns needs a soundtrack that is authentic. Help us make it happen."/>
    <n v="-893705.98518308299"/>
    <n v="17913.069965999101"/>
    <x v="0"/>
    <x v="0"/>
    <s v="USD"/>
    <n v="1382704948.13292"/>
    <n v="1379085517.14042"/>
    <b v="1"/>
    <n v="177.83572184232699"/>
    <b v="1"/>
    <s v="film &amp; video/documentary"/>
    <x v="165"/>
    <n v="101"/>
    <x v="0"/>
    <s v="documentary"/>
    <x v="1286"/>
  </r>
  <r>
    <n v="1400"/>
    <s v="The Power of Place"/>
    <s v="A film project that will compel decision makers to conserve iconic NH landscapes at risk due to an electricity transmission project."/>
    <n v="-894723.96143233299"/>
    <n v="17919.3291317"/>
    <x v="0"/>
    <x v="0"/>
    <s v="USD"/>
    <n v="1382687054.11992"/>
    <n v="1379067118.6519899"/>
    <b v="1"/>
    <n v="177.89503644750101"/>
    <b v="1"/>
    <s v="film &amp; video/documentary"/>
    <x v="165"/>
    <n v="101"/>
    <x v="0"/>
    <s v="documentary"/>
    <x v="1287"/>
  </r>
  <r>
    <n v="1401"/>
    <s v="Living On Soul: The Family Daptone"/>
    <s v="A hybrid music documentary/concert film featuring Sharon Jones, Charles Bradley and the rest of the Daptone Records family."/>
    <n v="-895741.937681593"/>
    <n v="17925.588297400998"/>
    <x v="0"/>
    <x v="0"/>
    <s v="USD"/>
    <n v="1382669160.10692"/>
    <n v="1379048720.1635699"/>
    <b v="1"/>
    <n v="177.95435105267501"/>
    <b v="1"/>
    <s v="film &amp; video/documentary"/>
    <x v="165"/>
    <n v="101"/>
    <x v="0"/>
    <s v="documentary"/>
    <x v="1288"/>
  </r>
  <r>
    <n v="1402"/>
    <s v="Changing of the Gods"/>
    <s v="A groundbreaking new film by Kenny Ausubel &amp; Louie Schwartzberg, featuring John Cleese, based on the work of Richard Tarnas."/>
    <n v="-896759.913930843"/>
    <n v="17931.847463101902"/>
    <x v="0"/>
    <x v="0"/>
    <s v="USD"/>
    <n v="1382651266.09392"/>
    <n v="1379030321.6751399"/>
    <b v="1"/>
    <n v="178.01366565785"/>
    <b v="1"/>
    <s v="film &amp; video/documentary"/>
    <x v="165"/>
    <n v="101"/>
    <x v="0"/>
    <s v="documentary"/>
    <x v="1289"/>
  </r>
  <r>
    <n v="1403"/>
    <s v="CUBAN FOOD STORIES - A Feature Documentary"/>
    <s v="Enter a unique world of flavors, passion, resourcefulness and breathtaking locations. Join us on this unprecedented journey!"/>
    <n v="-897777.890180093"/>
    <n v="17938.1066288029"/>
    <x v="0"/>
    <x v="0"/>
    <s v="USD"/>
    <n v="1382633372.08092"/>
    <n v="1379011923.1867199"/>
    <b v="1"/>
    <n v="178.07298026302399"/>
    <b v="1"/>
    <s v="film &amp; video/documentary"/>
    <x v="165"/>
    <n v="101"/>
    <x v="0"/>
    <s v="documentary"/>
    <x v="1290"/>
  </r>
  <r>
    <n v="1404"/>
    <s v="The Little Girl with the Big Voice"/>
    <s v="An unapologetic portrait of the iconic, pioneering entertainer Mary Small whose voice comforted millions through the Depression &amp; WWII"/>
    <n v="-898795.86642935302"/>
    <n v="17944.365794503799"/>
    <x v="0"/>
    <x v="0"/>
    <s v="USD"/>
    <n v="1382615478.06793"/>
    <n v="1378993524.6982901"/>
    <b v="1"/>
    <n v="178.13229486819799"/>
    <b v="1"/>
    <s v="film &amp; video/documentary"/>
    <x v="165"/>
    <n v="101"/>
    <x v="0"/>
    <s v="documentary"/>
    <x v="1291"/>
  </r>
  <r>
    <n v="1405"/>
    <s v="New Mo' Cut: David Peoples' lost film of Moe's Books"/>
    <s v="Oscar-nominated screenwriter David Peoples' lost film of Moe's Books is recycled into the hands of Moe's daughter, fifty years later."/>
    <n v="-899813.84267860302"/>
    <n v="17950.624960204801"/>
    <x v="0"/>
    <x v="0"/>
    <s v="USD"/>
    <n v="1382597584.05493"/>
    <n v="1378975126.2098701"/>
    <b v="1"/>
    <n v="178.19160947337201"/>
    <b v="1"/>
    <s v="film &amp; video/documentary"/>
    <x v="165"/>
    <n v="101"/>
    <x v="0"/>
    <s v="documentary"/>
    <x v="1292"/>
  </r>
  <r>
    <n v="1406"/>
    <s v="Celluloid Wizards in the Video Wasteland"/>
    <s v="An epic documentary about the dramatic rise and fall of Empire Pictures, the most ambitious B-movie studio of the 1980â€™s."/>
    <n v="-900831.81892785302"/>
    <n v="17956.884125905701"/>
    <x v="0"/>
    <x v="0"/>
    <s v="USD"/>
    <n v="1382579690.04193"/>
    <n v="1378956727.7214401"/>
    <b v="1"/>
    <n v="178.250924078547"/>
    <b v="1"/>
    <s v="film &amp; video/documentary"/>
    <x v="165"/>
    <n v="101"/>
    <x v="0"/>
    <s v="documentary"/>
    <x v="1293"/>
  </r>
  <r>
    <n v="1407"/>
    <s v="Slingers - A Documentary about Small Town Beekeepers."/>
    <s v="A documentary that tells the story of local beekeepers. Specifically one family who turns their annual harvest into a community event."/>
    <n v="-901849.79517711303"/>
    <n v="17963.143291606699"/>
    <x v="0"/>
    <x v="0"/>
    <s v="USD"/>
    <n v="1382561796.0289299"/>
    <n v="1378938329.2330201"/>
    <b v="1"/>
    <n v="178.310238683721"/>
    <b v="1"/>
    <s v="film &amp; video/documentary"/>
    <x v="165"/>
    <n v="101"/>
    <x v="0"/>
    <s v="documentary"/>
    <x v="1294"/>
  </r>
  <r>
    <n v="1408"/>
    <s v="Queer Genius"/>
    <s v="&quot;Queer Genius&quot; explores the lives of four visionary queer artists: Eileen Myles, Barbara Hammer, Jibz Cameron and Shannon Funchess"/>
    <n v="-902867.77142636303"/>
    <n v="17969.402457307599"/>
    <x v="0"/>
    <x v="0"/>
    <s v="USD"/>
    <n v="1382543902.0159299"/>
    <n v="1378919930.74459"/>
    <b v="1"/>
    <n v="178.36955328889499"/>
    <b v="1"/>
    <s v="film &amp; video/documentary"/>
    <x v="165"/>
    <n v="101"/>
    <x v="0"/>
    <s v="documentary"/>
    <x v="1295"/>
  </r>
  <r>
    <n v="1409"/>
    <s v="A Man, A Plan, A Palindrome (Feature)"/>
    <s v="A documentary film following the world's greatest palindromists leading up to the 2017 World Palindrome Championship."/>
    <n v="-903885.74767562305"/>
    <n v="17975.6616230086"/>
    <x v="0"/>
    <x v="0"/>
    <s v="USD"/>
    <n v="1382526008.0029399"/>
    <n v="1378901532.25617"/>
    <b v="1"/>
    <n v="178.42886789407001"/>
    <b v="1"/>
    <s v="film &amp; video/documentary"/>
    <x v="165"/>
    <n v="101"/>
    <x v="0"/>
    <s v="documentary"/>
    <x v="1296"/>
  </r>
  <r>
    <n v="1410"/>
    <s v="Somaliland: The Abaarso Story"/>
    <s v="Feature-length documentary about five Somali Muslim students pursuing dreams of education in America"/>
    <n v="-904903.72392487305"/>
    <n v="17981.9207887095"/>
    <x v="0"/>
    <x v="0"/>
    <s v="USD"/>
    <n v="1382508113.9899399"/>
    <n v="1378883133.76774"/>
    <b v="1"/>
    <n v="178.488182499244"/>
    <b v="1"/>
    <s v="film &amp; video/documentary"/>
    <x v="165"/>
    <n v="101"/>
    <x v="0"/>
    <s v="documentary"/>
    <x v="1297"/>
  </r>
  <r>
    <n v="1411"/>
    <s v="Video of Connections: A Mural"/>
    <s v="Documentary: Creation of large-scale outdoor mural by young artists. Time lapse. From blank concrete wall to colorful, visual story."/>
    <n v="-905921.70017412305"/>
    <n v="17988.179954410502"/>
    <x v="0"/>
    <x v="0"/>
    <s v="USD"/>
    <n v="1382490219.9769399"/>
    <n v="1378864735.27932"/>
    <b v="1"/>
    <n v="178.547497104418"/>
    <b v="1"/>
    <s v="film &amp; video/documentary"/>
    <x v="165"/>
    <n v="101"/>
    <x v="0"/>
    <s v="documentary"/>
    <x v="1298"/>
  </r>
  <r>
    <n v="1412"/>
    <s v="BREAKING A MONSTER a film about the band Unlocking The Truth"/>
    <s v="BREAKING A MONSTER needs your help to play in THEATERS!"/>
    <n v="-906939.67642338295"/>
    <n v="17994.439120111401"/>
    <x v="0"/>
    <x v="0"/>
    <s v="USD"/>
    <n v="1382472325.9639399"/>
    <n v="1378846336.79089"/>
    <b v="1"/>
    <n v="178.60681170959199"/>
    <b v="1"/>
    <s v="film &amp; video/documentary"/>
    <x v="165"/>
    <n v="101"/>
    <x v="0"/>
    <s v="documentary"/>
    <x v="1299"/>
  </r>
  <r>
    <n v="1413"/>
    <s v="Royalty Free: The Music of Kevin MacLeod"/>
    <s v="A documentary on a composer who releases his music for free and ended up in millions of videos, thousands of films, &amp; many odd places."/>
    <n v="-907957.65267263295"/>
    <n v="18000.698285812399"/>
    <x v="0"/>
    <x v="0"/>
    <s v="USD"/>
    <n v="1382454431.9509399"/>
    <n v="1378827938.30247"/>
    <b v="1"/>
    <n v="178.66612631476701"/>
    <b v="1"/>
    <s v="film &amp; video/documentary"/>
    <x v="165"/>
    <n v="101"/>
    <x v="0"/>
    <s v="documentary"/>
    <x v="1300"/>
  </r>
  <r>
    <n v="1414"/>
    <s v="AMONG WOLVES â€¢ Doc film about wild horses &amp; bikers"/>
    <s v="In the mountains where they once fought, Bosnian veterans defend a herd of wild horses and find a new kind of freedom for themselves."/>
    <n v="-908975.62892188295"/>
    <n v="18006.957451513299"/>
    <x v="0"/>
    <x v="0"/>
    <s v="USD"/>
    <n v="1382436537.9379499"/>
    <n v="1378809539.8140399"/>
    <b v="1"/>
    <n v="178.72544091994101"/>
    <b v="1"/>
    <s v="film &amp; video/documentary"/>
    <x v="165"/>
    <n v="101"/>
    <x v="0"/>
    <s v="documentary"/>
    <x v="1301"/>
  </r>
  <r>
    <n v="1415"/>
    <s v="Red Wolf Revival: An Uncertain Tomorrow"/>
    <s v="With the fate of the red wolves at stake, we explore if they can still survive in their last wild home in North Carolina."/>
    <n v="-909993.60517114296"/>
    <n v="18013.216617214301"/>
    <x v="0"/>
    <x v="0"/>
    <s v="USD"/>
    <n v="1382418643.9249499"/>
    <n v="1378791141.3256199"/>
    <b v="1"/>
    <n v="178.784755525115"/>
    <b v="1"/>
    <s v="film &amp; video/documentary"/>
    <x v="165"/>
    <n v="101"/>
    <x v="0"/>
    <s v="documentary"/>
    <x v="1302"/>
  </r>
  <r>
    <n v="1416"/>
    <s v="THE ABILITY EXCHANGE - a documentary"/>
    <s v="Engineering students and adults with cerebral palsy learn to communicate, connect and cultivate their abilities by making movies."/>
    <n v="-911011.58142039296"/>
    <n v="18019.4757829152"/>
    <x v="0"/>
    <x v="0"/>
    <s v="USD"/>
    <n v="1382400749.9119501"/>
    <n v="1378772742.8371899"/>
    <b v="1"/>
    <n v="178.84407013028999"/>
    <b v="1"/>
    <s v="film &amp; video/documentary"/>
    <x v="165"/>
    <n v="101"/>
    <x v="0"/>
    <s v="documentary"/>
    <x v="1303"/>
  </r>
  <r>
    <n v="1417"/>
    <s v="&quot;Getting Naked: A Burlesque Story&quot;"/>
    <s v="&quot;Getting Naked&quot; tells the story of current-day burlesque in New York City through the on and off-stage lives of several performers."/>
    <n v="-912029.55766964296"/>
    <n v="18025.734948616198"/>
    <x v="0"/>
    <x v="0"/>
    <s v="USD"/>
    <n v="1382382855.8989501"/>
    <n v="1378754344.3487699"/>
    <b v="1"/>
    <n v="178.90338473546399"/>
    <b v="1"/>
    <s v="film &amp; video/documentary"/>
    <x v="165"/>
    <n v="101"/>
    <x v="0"/>
    <s v="documentary"/>
    <x v="1304"/>
  </r>
  <r>
    <n v="1418"/>
    <s v="Priced Out: Gentrification beyond black and white"/>
    <s v="Documentary about the complexities and contradictions of gentrification as one woman grapples with life after &quot;the Ghetto.&quot;"/>
    <n v="-913047.53391890298"/>
    <n v="18031.994114317102"/>
    <x v="0"/>
    <x v="0"/>
    <s v="USD"/>
    <n v="1382364961.8859501"/>
    <n v="1378735945.8603401"/>
    <b v="1"/>
    <n v="178.96269934063801"/>
    <b v="1"/>
    <s v="film &amp; video/documentary"/>
    <x v="165"/>
    <n v="101"/>
    <x v="0"/>
    <s v="documentary"/>
    <x v="1305"/>
  </r>
  <r>
    <n v="1419"/>
    <s v="Strangers To Peace: A Documentary"/>
    <s v="After 52 years of war, FARC guerrilla soldiers rejoin Colombian society to forge new lives of peace."/>
    <n v="-914065.51016815298"/>
    <n v="18038.2532800181"/>
    <x v="0"/>
    <x v="0"/>
    <s v="USD"/>
    <n v="1382347067.8729601"/>
    <n v="1378717547.3719201"/>
    <b v="1"/>
    <n v="179.02201394581201"/>
    <b v="1"/>
    <s v="film &amp; video/documentary"/>
    <x v="165"/>
    <n v="101"/>
    <x v="0"/>
    <s v="documentary"/>
    <x v="1306"/>
  </r>
  <r>
    <n v="1420"/>
    <s v="Mr. Chibbs (Documentary about NBA great Kenny Anderson)"/>
    <s v="NBA All-Star Kenny Anderson's mid-life crisis prompts him to examine his past, as he searches for relevancy in his future."/>
    <n v="-915083.48641740298"/>
    <n v="18044.512445719"/>
    <x v="0"/>
    <x v="0"/>
    <s v="USD"/>
    <n v="1382329173.8599601"/>
    <n v="1378699148.8834901"/>
    <b v="1"/>
    <n v="179.081328550987"/>
    <b v="1"/>
    <s v="film &amp; video/documentary"/>
    <x v="165"/>
    <n v="101"/>
    <x v="0"/>
    <s v="documentary"/>
    <x v="1307"/>
  </r>
  <r>
    <n v="1421"/>
    <s v="YO GALGO â€œA documentary film about the Spanish sighthoundâ€"/>
    <s v="A documentary film about the glory and misfortunes of the Spanish sighthound, the Galgo. Probably the most mistreated dog of all."/>
    <n v="-916101.46266666299"/>
    <n v="18050.771611420001"/>
    <x v="0"/>
    <x v="3"/>
    <s v="EUR"/>
    <n v="1382311279.8469601"/>
    <n v="1378680750.3950701"/>
    <b v="1"/>
    <n v="179.14064315616099"/>
    <b v="1"/>
    <s v="film &amp; video/documentary"/>
    <x v="165"/>
    <n v="101"/>
    <x v="0"/>
    <s v="documentary"/>
    <x v="1308"/>
  </r>
  <r>
    <n v="1422"/>
    <s v="Art Therapy: The Movie - The Final Push"/>
    <s v="An epic journey around the world, exploring the power of the human spirit and how art can be used to inspire a lifetime."/>
    <n v="-917119.43891591299"/>
    <n v="18057.030777120901"/>
    <x v="0"/>
    <x v="0"/>
    <s v="USD"/>
    <n v="1382293385.8339601"/>
    <n v="1378662351.9066401"/>
    <b v="1"/>
    <n v="179.19995776133501"/>
    <b v="1"/>
    <s v="film &amp; video/documentary"/>
    <x v="165"/>
    <n v="101"/>
    <x v="0"/>
    <s v="documentary"/>
    <x v="1309"/>
  </r>
  <r>
    <n v="1423"/>
    <s v="The S Word - a film that changes how we talk about suicide"/>
    <s v="A suicide attempt survivor is on a mission to find fellow survivors and document their stories of unguarded courage, insight and humor."/>
    <n v="-918137.41516517301"/>
    <n v="18063.289942821899"/>
    <x v="0"/>
    <x v="0"/>
    <s v="USD"/>
    <n v="1382275491.82096"/>
    <n v="1378643953.41822"/>
    <b v="1"/>
    <n v="179.25927236650901"/>
    <b v="1"/>
    <s v="film &amp; video/documentary"/>
    <x v="165"/>
    <n v="101"/>
    <x v="0"/>
    <s v="documentary"/>
    <x v="1310"/>
  </r>
  <r>
    <n v="1424"/>
    <s v="The Carousel - 2016 Tribeca Film Festival Official Selection"/>
    <s v="A carousel has spun since 1925 in a small town in NY. It once inspired Rod Serling and has since become a portal into the Twilight Zone"/>
    <n v="-919155.39141442301"/>
    <n v="18069.549108522799"/>
    <x v="0"/>
    <x v="0"/>
    <s v="USD"/>
    <n v="1382257597.80796"/>
    <n v="1378625554.9298"/>
    <b v="1"/>
    <n v="179.318586971684"/>
    <b v="1"/>
    <s v="film &amp; video/documentary"/>
    <x v="165"/>
    <n v="101"/>
    <x v="0"/>
    <s v="documentary"/>
    <x v="1311"/>
  </r>
  <r>
    <n v="1425"/>
    <s v="REZA ABDOH -Theatre Visionary"/>
    <s v="A documentary film about the late REZA ABDOH and his performance company DAR A LUZ."/>
    <n v="-920173.36766367301"/>
    <n v="18075.8082742238"/>
    <x v="0"/>
    <x v="0"/>
    <s v="USD"/>
    <n v="1382239703.79497"/>
    <n v="1378607156.44137"/>
    <b v="1"/>
    <n v="179.37790157685799"/>
    <b v="1"/>
    <s v="film &amp; video/documentary"/>
    <x v="165"/>
    <n v="101"/>
    <x v="0"/>
    <s v="documentary"/>
    <x v="1312"/>
  </r>
  <r>
    <n v="1426"/>
    <s v="45 and 80"/>
    <s v="A documentary about halibut conservation and how it impacts communities of Southeast Alaska."/>
    <n v="-921191.34391293302"/>
    <n v="18082.0674399247"/>
    <x v="0"/>
    <x v="0"/>
    <s v="USD"/>
    <n v="1382221809.78197"/>
    <n v="1378588757.95295"/>
    <b v="1"/>
    <n v="179.43721618203199"/>
    <b v="1"/>
    <s v="film &amp; video/documentary"/>
    <x v="165"/>
    <n v="101"/>
    <x v="0"/>
    <s v="documentary"/>
    <x v="1313"/>
  </r>
  <r>
    <n v="1427"/>
    <s v="JOURNEY OM: Into the Heart of India â€¢ A Cinematic Pilgrimage"/>
    <s v="The last few hours to be part of this immersive film that touches the eternal. We have stretched our goal for editing and sound design."/>
    <n v="-922209.32016218302"/>
    <n v="18088.326605625702"/>
    <x v="0"/>
    <x v="0"/>
    <s v="USD"/>
    <n v="1382203915.76897"/>
    <n v="1378570359.46452"/>
    <b v="1"/>
    <n v="179.49653078720701"/>
    <b v="1"/>
    <s v="film &amp; video/documentary"/>
    <x v="165"/>
    <n v="101"/>
    <x v="0"/>
    <s v="documentary"/>
    <x v="1314"/>
  </r>
  <r>
    <n v="1428"/>
    <s v="Nobody Knows Anything (except William Goldman)"/>
    <s v="Screenwriter. Novelist. Playwright. The inside story of famed writer William Goldman. As only he can tell it."/>
    <n v="-923227.29641143302"/>
    <n v="18094.585771326601"/>
    <x v="0"/>
    <x v="0"/>
    <s v="USD"/>
    <n v="1382186021.75597"/>
    <n v="1378551960.9761"/>
    <b v="1"/>
    <n v="179.555845392381"/>
    <b v="1"/>
    <s v="film &amp; video/documentary"/>
    <x v="165"/>
    <n v="101"/>
    <x v="0"/>
    <s v="documentary"/>
    <x v="1315"/>
  </r>
  <r>
    <n v="1429"/>
    <s v="Us, Naked: Trixie &amp; Monkey â€” World Premiere"/>
    <s v="Circus burlesque innovators, Trixie and Monkey seek to balance love and life while pursuing new creative heights."/>
    <n v="-924245.27266069304"/>
    <n v="18100.844937027599"/>
    <x v="0"/>
    <x v="0"/>
    <s v="USD"/>
    <n v="1382168127.74297"/>
    <n v="1378533562.4876699"/>
    <b v="1"/>
    <n v="179.615159997555"/>
    <b v="1"/>
    <s v="film &amp; video/documentary"/>
    <x v="165"/>
    <n v="101"/>
    <x v="0"/>
    <s v="documentary"/>
    <x v="1316"/>
  </r>
  <r>
    <n v="1430"/>
    <s v="Faith: A Documentary"/>
    <s v="A brave woman takes her wife and son from New York to visit her hometown in Kenya, where she was persecuted for being a lesbian."/>
    <n v="-925263.24890994304"/>
    <n v="18107.104102728499"/>
    <x v="0"/>
    <x v="0"/>
    <s v="USD"/>
    <n v="1382150233.72998"/>
    <n v="1378515163.9992499"/>
    <b v="0"/>
    <n v="179.67447460272899"/>
    <b v="1"/>
    <s v="film &amp; video/documentary"/>
    <x v="165"/>
    <n v="101"/>
    <x v="0"/>
    <s v="documentary"/>
    <x v="1317"/>
  </r>
  <r>
    <n v="1431"/>
    <s v="Bleeding Audio: A Doc About The Matches &amp; The Music Industry"/>
    <s v="An indie documentary seeking production funds to capture The Matches reunion tour &amp; interviews with music industry professionals."/>
    <n v="-926281.22515919304"/>
    <n v="18113.363268429501"/>
    <x v="0"/>
    <x v="0"/>
    <s v="USD"/>
    <n v="1382132339.71698"/>
    <n v="1378496765.5108199"/>
    <b v="0"/>
    <n v="179.73378920790401"/>
    <b v="1"/>
    <s v="film &amp; video/documentary"/>
    <x v="165"/>
    <n v="101"/>
    <x v="0"/>
    <s v="documentary"/>
    <x v="1318"/>
  </r>
  <r>
    <n v="1432"/>
    <s v="THE RIDGE: TEN FOR THIRTY"/>
    <s v="A SHORT FILM celebrating ONE RACE: the Bridger Ridge Run. TEN RUNNERS: the movie-stars. THIRTY YEARS: running wild in the mountains."/>
    <n v="-927299.20140845305"/>
    <n v="18119.622434130401"/>
    <x v="0"/>
    <x v="0"/>
    <s v="USD"/>
    <n v="1382114445.70398"/>
    <n v="1378478367.0223999"/>
    <b v="0"/>
    <n v="179.79310381307801"/>
    <b v="1"/>
    <s v="film &amp; video/documentary"/>
    <x v="165"/>
    <n v="101"/>
    <x v="0"/>
    <s v="documentary"/>
    <x v="1319"/>
  </r>
  <r>
    <n v="143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-928317.17765770305"/>
    <n v="18125.881599831398"/>
    <x v="0"/>
    <x v="0"/>
    <s v="USD"/>
    <n v="1382096551.69098"/>
    <n v="1378459968.5339701"/>
    <b v="0"/>
    <n v="179.852418418252"/>
    <b v="1"/>
    <s v="film &amp; video/documentary"/>
    <x v="165"/>
    <n v="101"/>
    <x v="0"/>
    <s v="documentary"/>
    <x v="1320"/>
  </r>
  <r>
    <n v="1434"/>
    <s v="Wild Familyâ€”Connecting to Your Calling in Your Family Life."/>
    <s v="This family-focused documentary explores the ways parents connect with the wild inside themselves and their kids. Ow-ow-oWoo!"/>
    <n v="-929335.15390695306"/>
    <n v="18132.140765532298"/>
    <x v="0"/>
    <x v="0"/>
    <s v="USD"/>
    <n v="1382078657.6779799"/>
    <n v="1378441570.0455501"/>
    <b v="0"/>
    <n v="179.911733023426"/>
    <b v="1"/>
    <s v="film &amp; video/documentary"/>
    <x v="165"/>
    <n v="101"/>
    <x v="0"/>
    <s v="documentary"/>
    <x v="1321"/>
  </r>
  <r>
    <n v="1435"/>
    <s v="A QUEER COUNTRY"/>
    <s v="Please help us finish this documentary about how Tel Aviv in Israel became a gay friendly liberal hub in a religious state"/>
    <n v="-930353.13015621295"/>
    <n v="18138.3999312333"/>
    <x v="0"/>
    <x v="1"/>
    <s v="GBP"/>
    <n v="1382060763.6649899"/>
    <n v="1378423171.5571201"/>
    <b v="0"/>
    <n v="179.97104762860101"/>
    <b v="1"/>
    <s v="film &amp; video/documentary"/>
    <x v="165"/>
    <n v="101"/>
    <x v="0"/>
    <s v="documentary"/>
    <x v="1322"/>
  </r>
  <r>
    <n v="1436"/>
    <s v="A BUSHMAN ODYSSEY"/>
    <s v="One Bushman familyâ€™s struggle to survive genocide, dispossession and post-apartheid freedom in South Africa."/>
    <n v="-931371.10640546295"/>
    <n v="18144.6590969342"/>
    <x v="0"/>
    <x v="0"/>
    <s v="USD"/>
    <n v="1382042869.6519899"/>
    <n v="1378404773.0687001"/>
    <b v="0"/>
    <n v="180.03036223377501"/>
    <b v="1"/>
    <s v="film &amp; video/documentary"/>
    <x v="165"/>
    <n v="101"/>
    <x v="0"/>
    <s v="documentary"/>
    <x v="1323"/>
  </r>
  <r>
    <n v="1437"/>
    <s v="Game Changer: Lithuania's Nonviolent Revolution"/>
    <s v="This film relates how one country's burning desire for independence unified a diverse nation into a successful nonviolent revolution."/>
    <n v="-932389.08265472297"/>
    <n v="18150.918262635201"/>
    <x v="0"/>
    <x v="0"/>
    <s v="USD"/>
    <n v="1382024975.6389899"/>
    <n v="1378386374.5802701"/>
    <b v="0"/>
    <n v="180.089676838949"/>
    <b v="1"/>
    <s v="film &amp; video/documentary"/>
    <x v="165"/>
    <n v="101"/>
    <x v="0"/>
    <s v="documentary"/>
    <x v="1324"/>
  </r>
  <r>
    <n v="1438"/>
    <s v="Swimming with Byron: A Documentary Film"/>
    <s v="Were the Romantics the first backpackers? This film follows them and explores the huge part geography played in their lives and works."/>
    <n v="-933407.05890397297"/>
    <n v="18157.177428336101"/>
    <x v="0"/>
    <x v="0"/>
    <s v="USD"/>
    <n v="1382007081.6259899"/>
    <n v="1378367976.09185"/>
    <b v="0"/>
    <n v="180.14899144412399"/>
    <b v="1"/>
    <s v="film &amp; video/documentary"/>
    <x v="165"/>
    <n v="101"/>
    <x v="0"/>
    <s v="documentary"/>
    <x v="1325"/>
  </r>
  <r>
    <n v="1439"/>
    <s v="Alpine Zone"/>
    <s v="A documentary of one woman's attempt at solo hiking 2,000 miles, in an effort to understand herself and societal expectations."/>
    <n v="-934425.03515322297"/>
    <n v="18163.436594037099"/>
    <x v="0"/>
    <x v="0"/>
    <s v="USD"/>
    <n v="1381989187.6129899"/>
    <n v="1378349577.60342"/>
    <b v="0"/>
    <n v="180.20830604929799"/>
    <b v="1"/>
    <s v="film &amp; video/documentary"/>
    <x v="165"/>
    <n v="101"/>
    <x v="0"/>
    <s v="documentary"/>
    <x v="1326"/>
  </r>
  <r>
    <n v="1440"/>
    <s v="Hola Mohalla: Festival of Soldier Saints"/>
    <s v="An exploration of what Sikhism is, through the journey of eight pilgrims at Hola Mohalla, a religious festival in Anandpur Sahib, India"/>
    <n v="-935443.01140248298"/>
    <n v="18169.695759737999"/>
    <x v="0"/>
    <x v="0"/>
    <s v="USD"/>
    <n v="1381971293.5999999"/>
    <n v="1378331179.115"/>
    <b v="0"/>
    <n v="180.26762065447201"/>
    <b v="1"/>
    <s v="film &amp; video/documentary"/>
    <x v="165"/>
    <n v="101"/>
    <x v="0"/>
    <s v="documentary"/>
    <x v="1327"/>
  </r>
  <r>
    <n v="1441"/>
    <s v="Unbranded"/>
    <s v="3,000 Miles. 18 Wild Horses. 6 Months. 5 States. 4 men. A documentary about Conservation, Exploration, and Wild Mustangs."/>
    <n v="-936460.98765173298"/>
    <n v="18175.954925439"/>
    <x v="0"/>
    <x v="0"/>
    <s v="USD"/>
    <n v="1381953399.5869999"/>
    <n v="1378312780.62657"/>
    <b v="0"/>
    <n v="180.32693525964601"/>
    <b v="1"/>
    <s v="film &amp; video/documentary"/>
    <x v="165"/>
    <n v="101"/>
    <x v="0"/>
    <s v="documentary"/>
    <x v="1328"/>
  </r>
  <r>
    <n v="1442"/>
    <s v="Wild Equus"/>
    <s v="A short documentary exploring the uses of 'Natural Horsemanship' across Europe"/>
    <n v="-937478.96390098298"/>
    <n v="18182.2140911399"/>
    <x v="0"/>
    <x v="1"/>
    <s v="GBP"/>
    <n v="1381935505.5739999"/>
    <n v="1378294382.13815"/>
    <b v="0"/>
    <n v="180.386249864821"/>
    <b v="1"/>
    <s v="film &amp; video/documentary"/>
    <x v="165"/>
    <n v="101"/>
    <x v="0"/>
    <s v="documentary"/>
    <x v="1329"/>
  </r>
  <r>
    <n v="1443"/>
    <s v="The Boing Heard 'Round the World"/>
    <s v="A feature documentary about UPA Pictures, the little studio that changed the course of animation around the world"/>
    <n v="-938496.940150243"/>
    <n v="18188.473256840902"/>
    <x v="0"/>
    <x v="0"/>
    <s v="USD"/>
    <n v="1381917611.5610001"/>
    <n v="1378275983.64972"/>
    <b v="0"/>
    <n v="180.44556446999499"/>
    <b v="1"/>
    <s v="film &amp; video/documentary"/>
    <x v="165"/>
    <n v="101"/>
    <x v="0"/>
    <s v="documentary"/>
    <x v="1330"/>
  </r>
  <r>
    <n v="1444"/>
    <s v="Bird Language with Jon Young; an instructional video"/>
    <s v="Bird Language with Jon Young is a 2 disk DVD set teaching you all you need to know to start learning bird language and start a group."/>
    <n v="-939514.916399493"/>
    <n v="18194.732422541801"/>
    <x v="0"/>
    <x v="0"/>
    <s v="USD"/>
    <n v="1381899717.5480001"/>
    <n v="1378257585.1612999"/>
    <b v="0"/>
    <n v="180.50487907516899"/>
    <b v="1"/>
    <s v="film &amp; video/documentary"/>
    <x v="165"/>
    <n v="101"/>
    <x v="0"/>
    <s v="documentary"/>
    <x v="1331"/>
  </r>
  <r>
    <n v="1445"/>
    <s v="Project Reconnect: WHERE WE ARE NOW"/>
    <s v="As the videocam &quot;Enrique de Malaca&quot; circumnavigates the globe, it captures stories of friends who have set foot on other lands."/>
    <n v="-940532.892648743"/>
    <n v="18200.991588242799"/>
    <x v="0"/>
    <x v="0"/>
    <s v="USD"/>
    <n v="1381881823.5350101"/>
    <n v="1378239186.6728699"/>
    <b v="0"/>
    <n v="180.564193680344"/>
    <b v="1"/>
    <s v="film &amp; video/documentary"/>
    <x v="165"/>
    <n v="101"/>
    <x v="0"/>
    <s v="documentary"/>
    <x v="1332"/>
  </r>
  <r>
    <n v="1446"/>
    <s v="Quintessential: The Journey"/>
    <s v="A film about the cosmetics industry. Everything you need to know about the ingredients being used and what alternatives are out there."/>
    <n v="-941550.86889800301"/>
    <n v="18207.250753943699"/>
    <x v="0"/>
    <x v="1"/>
    <s v="GBP"/>
    <n v="1381863929.5220101"/>
    <n v="1378220788.1844499"/>
    <b v="0"/>
    <n v="180.623508285518"/>
    <b v="1"/>
    <s v="film &amp; video/documentary"/>
    <x v="165"/>
    <n v="101"/>
    <x v="0"/>
    <s v="documentary"/>
    <x v="1333"/>
  </r>
  <r>
    <n v="1447"/>
    <s v="PIN UP! THE MOVIE The documentary with vintage style"/>
    <s v="Dangerous. Sexy. All-American Girl. You know the look. Now meet the women who are making retro style modern."/>
    <n v="-942568.84514725301"/>
    <n v="18213.509919644701"/>
    <x v="0"/>
    <x v="0"/>
    <s v="USD"/>
    <n v="1381846035.5090101"/>
    <n v="1378202389.6960199"/>
    <b v="0"/>
    <n v="180.68282289069199"/>
    <b v="1"/>
    <s v="film &amp; video/documentary"/>
    <x v="109"/>
    <n v="101"/>
    <x v="0"/>
    <s v="documentary"/>
    <x v="1334"/>
  </r>
  <r>
    <n v="1448"/>
    <s v="Where is Home?"/>
    <s v="Ugandan Filmmaker and Activist Kamoga Hassan's new documentary follows Ugandan LGBT asylum seekers asking the question &quot;Where is home?&quot;"/>
    <n v="-943586.82139650302"/>
    <n v="18219.769085345601"/>
    <x v="0"/>
    <x v="5"/>
    <s v="CAD"/>
    <n v="1381828141.4960101"/>
    <n v="1378183991.2076001"/>
    <b v="0"/>
    <n v="180.74213749586599"/>
    <b v="1"/>
    <s v="film &amp; video/documentary"/>
    <x v="109"/>
    <n v="101"/>
    <x v="0"/>
    <s v="documentary"/>
    <x v="1335"/>
  </r>
  <r>
    <n v="1449"/>
    <s v="The Unknowns"/>
    <s v="The U.S. Army has granted us permission to film a documentary at America's most sacred shrine: The Tomb of the Unknown Soldier."/>
    <n v="-944604.79764576303"/>
    <n v="18226.028251046599"/>
    <x v="0"/>
    <x v="0"/>
    <s v="USD"/>
    <n v="1381810247.4830101"/>
    <n v="1378165592.7191701"/>
    <b v="0"/>
    <n v="180.80145210104101"/>
    <b v="1"/>
    <s v="film &amp; video/documentary"/>
    <x v="109"/>
    <n v="101"/>
    <x v="0"/>
    <s v="documentary"/>
    <x v="1336"/>
  </r>
  <r>
    <n v="1450"/>
    <s v="Steamboat Springs Van Clan"/>
    <s v="The Steamboat Van Clan is a group of three young ski competitors following their dreams and documenting their adventures along the way."/>
    <n v="-945622.77389501303"/>
    <n v="18232.287416747498"/>
    <x v="0"/>
    <x v="0"/>
    <s v="USD"/>
    <n v="1381792353.4700201"/>
    <n v="1378147194.2307501"/>
    <b v="0"/>
    <n v="180.860766706215"/>
    <b v="1"/>
    <s v="film &amp; video/documentary"/>
    <x v="109"/>
    <n v="101"/>
    <x v="0"/>
    <s v="documentary"/>
    <x v="1337"/>
  </r>
  <r>
    <n v="1451"/>
    <s v="Clearwater"/>
    <s v="Set in the ancient waters of the Puget Sound, Clearwater is a universal story about the need to adapt to change."/>
    <n v="-946640.75014427304"/>
    <n v="18238.5465824485"/>
    <x v="0"/>
    <x v="0"/>
    <s v="USD"/>
    <n v="1381774459.45702"/>
    <n v="1378128795.7423201"/>
    <b v="0"/>
    <n v="180.920081311389"/>
    <b v="1"/>
    <s v="film &amp; video/documentary"/>
    <x v="109"/>
    <n v="101"/>
    <x v="0"/>
    <s v="documentary"/>
    <x v="1338"/>
  </r>
  <r>
    <n v="1452"/>
    <s v="99% Declaration Mini-Doc"/>
    <s v="I went to Philadelphia to find out if The 99% Declaration could take the ideas of OccupyWallSt. and make change from within the system."/>
    <n v="-947658.72639352304"/>
    <n v="18244.8057481494"/>
    <x v="0"/>
    <x v="0"/>
    <s v="USD"/>
    <n v="1381756565.44402"/>
    <n v="1378110397.2539001"/>
    <b v="0"/>
    <n v="180.97939591656299"/>
    <b v="1"/>
    <s v="film &amp; video/documentary"/>
    <x v="109"/>
    <n v="101"/>
    <x v="0"/>
    <s v="documentary"/>
    <x v="1339"/>
  </r>
  <r>
    <n v="1453"/>
    <s v="Tornado Pursuit: 2014 Storm Chasing Web Series"/>
    <s v="An independent documentary web series about storm chasing in tornado alley that features the chase team TornadoRaiders.com"/>
    <n v="-948676.70264277305"/>
    <n v="18251.064913850401"/>
    <x v="0"/>
    <x v="0"/>
    <s v="USD"/>
    <n v="1381738671.43102"/>
    <n v="1378091998.76547"/>
    <b v="0"/>
    <n v="181.03871052173801"/>
    <b v="1"/>
    <s v="film &amp; video/documentary"/>
    <x v="109"/>
    <n v="101"/>
    <x v="0"/>
    <s v="documentary"/>
    <x v="1340"/>
  </r>
  <r>
    <n v="1454"/>
    <s v="Nurse Mare Foals: Born to Die"/>
    <s v="This documentary is about Last Chance Corral in Athens, Ohio and their heroic work saving nurse mare foals from imminent death."/>
    <n v="-949694.67889203294"/>
    <n v="18257.324079551301"/>
    <x v="0"/>
    <x v="0"/>
    <s v="USD"/>
    <n v="1381720777.41802"/>
    <n v="1378073600.27705"/>
    <b v="0"/>
    <n v="181.09802512691201"/>
    <b v="1"/>
    <s v="film &amp; video/documentary"/>
    <x v="109"/>
    <n v="101"/>
    <x v="0"/>
    <s v="documentary"/>
    <x v="1341"/>
  </r>
  <r>
    <n v="1455"/>
    <s v="Luke and Jedi"/>
    <s v="A documentary following the incredible story of a brave little boy and his service dog, fighting Type 1 Diabetes one day at a time."/>
    <n v="-950712.65514128294"/>
    <n v="18263.583245252299"/>
    <x v="0"/>
    <x v="0"/>
    <s v="USD"/>
    <n v="1381702883.40502"/>
    <n v="1378055201.78862"/>
    <b v="0"/>
    <n v="181.157339732086"/>
    <b v="1"/>
    <s v="film &amp; video/documentary"/>
    <x v="109"/>
    <n v="101"/>
    <x v="0"/>
    <s v="documentary"/>
    <x v="1342"/>
  </r>
  <r>
    <n v="1456"/>
    <s v="Submarine: Diving Away From Adulthood"/>
    <s v="Eight friends reunite to achieve their childhood dream of designing, constructing, and launching a homemade submarine."/>
    <n v="-951730.63139053294"/>
    <n v="18269.842410953199"/>
    <x v="0"/>
    <x v="0"/>
    <s v="USD"/>
    <n v="1381684989.39203"/>
    <n v="1378036803.3002"/>
    <b v="0"/>
    <n v="181.21665433726099"/>
    <b v="1"/>
    <s v="film &amp; video/documentary"/>
    <x v="109"/>
    <n v="101"/>
    <x v="0"/>
    <s v="documentary"/>
    <x v="1343"/>
  </r>
  <r>
    <n v="1457"/>
    <s v="On the Back of a Tiger"/>
    <s v="The workings of life revised: Pioneering scientists &amp; health-seekers challenge our understanding of disease, aging and consciousness."/>
    <n v="-952748.60763979296"/>
    <n v="18276.1015766542"/>
    <x v="0"/>
    <x v="0"/>
    <s v="USD"/>
    <n v="1381667095.37903"/>
    <n v="1378018404.81177"/>
    <b v="0"/>
    <n v="181.27596894243499"/>
    <b v="1"/>
    <s v="film &amp; video/documentary"/>
    <x v="109"/>
    <n v="101"/>
    <x v="0"/>
    <s v="documentary"/>
    <x v="1344"/>
  </r>
  <r>
    <n v="1458"/>
    <s v="Another Man's Treasure documentary"/>
    <s v="A documentary film featuring the World's Largest Rummage Sale and rumination on the Power and Pleasures of Possessions."/>
    <n v="-953766.58388904296"/>
    <n v="18282.3607423551"/>
    <x v="0"/>
    <x v="0"/>
    <s v="USD"/>
    <n v="1381649201.36603"/>
    <n v="1378000006.32335"/>
    <b v="0"/>
    <n v="181.33528354760901"/>
    <b v="1"/>
    <s v="film &amp; video/documentary"/>
    <x v="109"/>
    <n v="101"/>
    <x v="0"/>
    <s v="documentary"/>
    <x v="1345"/>
  </r>
  <r>
    <n v="1459"/>
    <s v="The Food Cure"/>
    <s v="What difference can food really make? A documentary film about six people who make the radical choice to face cancer with their plates."/>
    <n v="-954784.56013829296"/>
    <n v="18288.619908056098"/>
    <x v="0"/>
    <x v="0"/>
    <s v="USD"/>
    <n v="1381631307.35303"/>
    <n v="1377981607.8349199"/>
    <b v="0"/>
    <n v="181.394598152783"/>
    <b v="1"/>
    <s v="film &amp; video/documentary"/>
    <x v="109"/>
    <n v="101"/>
    <x v="0"/>
    <s v="documentary"/>
    <x v="1346"/>
  </r>
  <r>
    <n v="1460"/>
    <s v="Built by UCF: St. Vincent and the Grenadines Chapter"/>
    <s v="Join UCF as they dive into the creative and community outreach for the families in St. Vincent and the Grenadines."/>
    <n v="-955802.53638755297"/>
    <n v="18294.879073757002"/>
    <x v="0"/>
    <x v="0"/>
    <s v="USD"/>
    <n v="1381613413.34003"/>
    <n v="1377963209.3464999"/>
    <b v="0"/>
    <n v="181.45391275795799"/>
    <b v="1"/>
    <s v="film &amp; video/documentary"/>
    <x v="109"/>
    <n v="101"/>
    <x v="0"/>
    <s v="documentary"/>
    <x v="1347"/>
  </r>
  <r>
    <n v="1461"/>
    <s v="Science, Sex and the Ladies"/>
    <s v="Too many women feel confused about their orgasm and shame about their desire. This movie aims to change that."/>
    <n v="-956820.51263680297"/>
    <n v="18301.138239458"/>
    <x v="0"/>
    <x v="0"/>
    <s v="USD"/>
    <n v="1381595519.32704"/>
    <n v="1377944810.8580699"/>
    <b v="0"/>
    <n v="181.51322736313199"/>
    <b v="1"/>
    <s v="film &amp; video/documentary"/>
    <x v="109"/>
    <n v="101"/>
    <x v="0"/>
    <s v="documentary"/>
    <x v="1348"/>
  </r>
  <r>
    <n v="1462"/>
    <s v="More than Gold: The Rhino Rescue Project"/>
    <s v="Rhinos are the most endangered large animal in the world today, and an epic, global battle is being waged to ensure their survival."/>
    <n v="-957838.48888605298"/>
    <n v="18307.397405158899"/>
    <x v="0"/>
    <x v="0"/>
    <s v="USD"/>
    <n v="1381577625.3140399"/>
    <n v="1377926412.3696499"/>
    <b v="0"/>
    <n v="181.57254196830601"/>
    <b v="1"/>
    <s v="film &amp; video/documentary"/>
    <x v="109"/>
    <n v="101"/>
    <x v="0"/>
    <s v="documentary"/>
    <x v="1349"/>
  </r>
  <r>
    <n v="1463"/>
    <s v="THE PENGUIN COUNTERS Documentary Film"/>
    <s v="This is a story thatâ€™s never been told, about tackling climate change one penguin at a timeâ€¦"/>
    <n v="-958856.46513531299"/>
    <n v="18313.656570859901"/>
    <x v="0"/>
    <x v="0"/>
    <s v="USD"/>
    <n v="1381559731.3010399"/>
    <n v="1377908013.8812201"/>
    <b v="0"/>
    <n v="181.63185657348001"/>
    <b v="1"/>
    <s v="film &amp; video/documentary"/>
    <x v="109"/>
    <n v="101"/>
    <x v="0"/>
    <s v="documentary"/>
    <x v="1350"/>
  </r>
  <r>
    <n v="1464"/>
    <s v="Light in Taranto (Luce di Taranto) feature-length film"/>
    <s v="A sweeping portrait of daily life in Taranto in an effort to raise awareness and preserve its cultural and architectural heritage."/>
    <n v="-959874.44138456299"/>
    <n v="18319.915736560801"/>
    <x v="0"/>
    <x v="3"/>
    <s v="EUR"/>
    <n v="1381541837.2880399"/>
    <n v="1377889615.3928001"/>
    <b v="0"/>
    <n v="181.691171178655"/>
    <b v="1"/>
    <s v="film &amp; video/documentary"/>
    <x v="109"/>
    <n v="101"/>
    <x v="0"/>
    <s v="documentary"/>
    <x v="1351"/>
  </r>
  <r>
    <n v="1465"/>
    <s v="The Peace Agency Documentary Kickstarter Campaign!"/>
    <s v="When the war ends, a woman's fight begins. Bringing to life the most untapped resources in peace making between faiths."/>
    <n v="-960892.417633823"/>
    <n v="18326.174902261799"/>
    <x v="0"/>
    <x v="0"/>
    <s v="USD"/>
    <n v="1381523943.2750399"/>
    <n v="1377871216.9043801"/>
    <b v="0"/>
    <n v="181.75048578382899"/>
    <b v="1"/>
    <s v="film &amp; video/documentary"/>
    <x v="109"/>
    <n v="101"/>
    <x v="0"/>
    <s v="documentary"/>
    <x v="1352"/>
  </r>
  <r>
    <n v="1466"/>
    <s v="No Act of Ours Film"/>
    <s v="Loyalty and morality are questioned as we follow the struggles of Penn State students in wake of the child sexual abuse scandal."/>
    <n v="-961910.393883073"/>
    <n v="18332.434067962698"/>
    <x v="0"/>
    <x v="0"/>
    <s v="USD"/>
    <n v="1381506049.2620499"/>
    <n v="1377852818.4159501"/>
    <b v="0"/>
    <n v="181.80980038900299"/>
    <b v="1"/>
    <s v="film &amp; video/documentary"/>
    <x v="109"/>
    <n v="101"/>
    <x v="0"/>
    <s v="documentary"/>
    <x v="1353"/>
  </r>
  <r>
    <n v="1467"/>
    <s v="Nam Holtz's maiden voyage back to S. Korea: a documentary film exploring adoption"/>
    <s v="A documentary film about Nam's first visit back to Korea since her adoption at 6 months in 1976, about the kids in the orphanages now and about Korea."/>
    <n v="-962928.37013232301"/>
    <n v="18338.6932336637"/>
    <x v="0"/>
    <x v="0"/>
    <s v="USD"/>
    <n v="1381488155.2490499"/>
    <n v="1377834419.9275301"/>
    <b v="0"/>
    <n v="181.86911499417801"/>
    <b v="1"/>
    <s v="film &amp; video/documentary"/>
    <x v="109"/>
    <n v="101"/>
    <x v="0"/>
    <s v="documentary"/>
    <x v="1354"/>
  </r>
  <r>
    <n v="1468"/>
    <s v="Picking Up the Pieces: Child Holocaust Survivors Rebuild"/>
    <s v="My film tells the stories of Jewish Child Holocaust Survivors and how they rebuilt their lives. STRETCH GOALS ADDED!"/>
    <n v="-963946.34638158302"/>
    <n v="18344.9523993646"/>
    <x v="0"/>
    <x v="0"/>
    <s v="USD"/>
    <n v="1381470261.2360499"/>
    <n v="1377816021.4391"/>
    <b v="0"/>
    <n v="181.928429599352"/>
    <b v="1"/>
    <s v="film &amp; video/documentary"/>
    <x v="109"/>
    <n v="101"/>
    <x v="0"/>
    <s v="documentary"/>
    <x v="1355"/>
  </r>
  <r>
    <n v="1469"/>
    <s v="Green School Stories: a film to inspire change in education"/>
    <s v="What do we want for our kids? An independent film bringing ideas out of the jungle about a radically different approach to learning."/>
    <n v="-964964.32263083302"/>
    <n v="18351.211565065601"/>
    <x v="0"/>
    <x v="1"/>
    <s v="GBP"/>
    <n v="1381452367.2230501"/>
    <n v="1377797622.95068"/>
    <b v="0"/>
    <n v="181.987744204526"/>
    <b v="1"/>
    <s v="film &amp; video/documentary"/>
    <x v="109"/>
    <n v="101"/>
    <x v="0"/>
    <s v="documentary"/>
    <x v="1356"/>
  </r>
  <r>
    <n v="1470"/>
    <s v="From Two Sticks - the fight against hunger and malnutrition"/>
    <s v="A documentary film on a sustainable, grassroots effort to fight malnutrition in Indonesia.  And it's organic!"/>
    <n v="-965982.29888008302"/>
    <n v="18357.470730766501"/>
    <x v="0"/>
    <x v="0"/>
    <s v="USD"/>
    <n v="1381434473.2100501"/>
    <n v="1377779224.46225"/>
    <b v="0"/>
    <n v="182.04705880969999"/>
    <b v="1"/>
    <s v="film &amp; video/documentary"/>
    <x v="109"/>
    <n v="101"/>
    <x v="0"/>
    <s v="documentary"/>
    <x v="1357"/>
  </r>
  <r>
    <n v="1471"/>
    <s v="Present and Unaccounted For: Black Women in Medicine"/>
    <s v="Join us as we explore their humanity, intellect and legacy, demonstrating to young women around the world that all things are possible."/>
    <n v="-967000.27512934303"/>
    <n v="18363.729896467499"/>
    <x v="0"/>
    <x v="0"/>
    <s v="USD"/>
    <n v="1381416579.1970601"/>
    <n v="1377760825.97383"/>
    <b v="0"/>
    <n v="182.10637341487501"/>
    <b v="1"/>
    <s v="film &amp; video/documentary"/>
    <x v="109"/>
    <n v="101"/>
    <x v="0"/>
    <s v="documentary"/>
    <x v="1358"/>
  </r>
  <r>
    <n v="1472"/>
    <s v="DVD Jesus Alive Again: From the Last Supper to the Ascension"/>
    <s v="Help create a new holiday classic -  _x000a_a film that takes us back in time to experience what the apostles witnessed, Jesus Alive Again."/>
    <n v="-968018.25137859304"/>
    <n v="18369.989062168399"/>
    <x v="0"/>
    <x v="0"/>
    <s v="USD"/>
    <n v="1381398685.1840601"/>
    <n v="1377742427.4854"/>
    <b v="0"/>
    <n v="182.165688020049"/>
    <b v="1"/>
    <s v="film &amp; video/documentary"/>
    <x v="109"/>
    <n v="101"/>
    <x v="0"/>
    <s v="documentary"/>
    <x v="1359"/>
  </r>
  <r>
    <n v="1473"/>
    <s v="MONDO BANANA"/>
    <s v="A documentary adventure about bananas - and people. Your round-trip ticket into the heart of banana-cultures!!"/>
    <n v="-969036.22762784304"/>
    <n v="18376.248227869401"/>
    <x v="0"/>
    <x v="0"/>
    <s v="USD"/>
    <n v="1381380791.1710601"/>
    <n v="1377724028.99698"/>
    <b v="0"/>
    <n v="182.225002625223"/>
    <b v="1"/>
    <s v="film &amp; video/documentary"/>
    <x v="109"/>
    <n v="101"/>
    <x v="0"/>
    <s v="documentary"/>
    <x v="1360"/>
  </r>
  <r>
    <n v="1474"/>
    <s v="The Last One: Unfolding the AIDS MEMORIAL QUILT"/>
    <s v="A feature length documentary, exploring the many lives memorialized by the iconic AIDS Memorial Quilt."/>
    <n v="-970054.20387710305"/>
    <n v="18382.507393570399"/>
    <x v="0"/>
    <x v="0"/>
    <s v="USD"/>
    <n v="1381362897.1580601"/>
    <n v="1377705630.5085499"/>
    <b v="0"/>
    <n v="182.28431723039799"/>
    <b v="1"/>
    <s v="film &amp; video/documentary"/>
    <x v="109"/>
    <n v="101"/>
    <x v="0"/>
    <s v="documentary"/>
    <x v="1361"/>
  </r>
  <r>
    <n v="1475"/>
    <s v="The Healing Effect Movie"/>
    <s v="Come, join our movie movement.  A new documentary about the healing power of food."/>
    <n v="-971072.18012635305"/>
    <n v="18388.766559271298"/>
    <x v="0"/>
    <x v="0"/>
    <s v="USD"/>
    <n v="1381345003.1450601"/>
    <n v="1377687232.0201299"/>
    <b v="0"/>
    <n v="182.34363183557201"/>
    <b v="1"/>
    <s v="film &amp; video/documentary"/>
    <x v="109"/>
    <n v="101"/>
    <x v="0"/>
    <s v="documentary"/>
    <x v="1362"/>
  </r>
  <r>
    <n v="1476"/>
    <s v="The Desert River Bends"/>
    <s v="The Desert River Bends is a short documentary following the alternative lifestyles of three middle-age river guides in Moab UT."/>
    <n v="-972090.15637560305"/>
    <n v="18395.025724972202"/>
    <x v="0"/>
    <x v="0"/>
    <s v="USD"/>
    <n v="1381327109.1320701"/>
    <n v="1377668833.5316999"/>
    <b v="0"/>
    <n v="182.40294644074601"/>
    <b v="1"/>
    <s v="film &amp; video/documentary"/>
    <x v="109"/>
    <n v="101"/>
    <x v="0"/>
    <s v="documentary"/>
    <x v="1363"/>
  </r>
  <r>
    <n v="1477"/>
    <s v="Haymarket Documentary"/>
    <s v="The story of the 1886 Haymarket Riot explored through the history of the Haymarket Police Memorial Statue."/>
    <n v="-973108.13262486295"/>
    <n v="18401.2848906732"/>
    <x v="0"/>
    <x v="0"/>
    <s v="USD"/>
    <n v="1381309215.1190701"/>
    <n v="1377650435.0432799"/>
    <b v="0"/>
    <n v="182.46226104592"/>
    <b v="1"/>
    <s v="film &amp; video/documentary"/>
    <x v="109"/>
    <n v="101"/>
    <x v="0"/>
    <s v="documentary"/>
    <x v="1364"/>
  </r>
  <r>
    <n v="1478"/>
    <s v="Reverence: A Documentary Short on Branded Yarmulkes"/>
    <s v="A documentary exploring the phenomenon of custom and branded yarmulkes in Jewish-American communities."/>
    <n v="-974126.10887411295"/>
    <n v="18407.544056374201"/>
    <x v="0"/>
    <x v="0"/>
    <s v="USD"/>
    <n v="1381291321.10607"/>
    <n v="1377632036.5548501"/>
    <b v="0"/>
    <n v="182.52157565109499"/>
    <b v="1"/>
    <s v="film &amp; video/documentary"/>
    <x v="109"/>
    <n v="101"/>
    <x v="0"/>
    <s v="documentary"/>
    <x v="1365"/>
  </r>
  <r>
    <n v="1479"/>
    <s v="The Lost Generation"/>
    <s v="I am working on a project that explores the relationship between education to work for youth within the European Union."/>
    <n v="-975144.08512337296"/>
    <n v="18413.803222075101"/>
    <x v="0"/>
    <x v="1"/>
    <s v="GBP"/>
    <n v="1381273427.09307"/>
    <n v="1377613638.0664301"/>
    <b v="0"/>
    <n v="182.58089025626899"/>
    <b v="1"/>
    <s v="film &amp; video/documentary"/>
    <x v="109"/>
    <n v="101"/>
    <x v="0"/>
    <s v="documentary"/>
    <x v="1366"/>
  </r>
  <r>
    <n v="1480"/>
    <s v="January's Story - A One Of A Kind Transgender Woman"/>
    <s v="January was a mentor, advocate, and friend.  Her life tragically came to an end in September 2012.  This film is her story."/>
    <n v="-976162.06137262296"/>
    <n v="18420.062387776099"/>
    <x v="0"/>
    <x v="5"/>
    <s v="CAD"/>
    <n v="1381255533.08007"/>
    <n v="1377595239.5780001"/>
    <b v="0"/>
    <n v="182.64020486144301"/>
    <b v="1"/>
    <s v="film &amp; video/documentary"/>
    <x v="109"/>
    <n v="101"/>
    <x v="0"/>
    <s v="documentary"/>
    <x v="1367"/>
  </r>
  <r>
    <n v="1481"/>
    <s v="GO FAR: The Christopher Rush Story (4)"/>
    <s v="An inspirational feature-length documentary that will help those with disabilities achieve their goals despite the obstacles."/>
    <n v="-977180.03762187297"/>
    <n v="18426.321553476999"/>
    <x v="0"/>
    <x v="0"/>
    <s v="USD"/>
    <n v="1381237639.06708"/>
    <n v="1377576841.0895801"/>
    <b v="0"/>
    <n v="182.69951946661701"/>
    <b v="1"/>
    <s v="film &amp; video/documentary"/>
    <x v="109"/>
    <n v="101"/>
    <x v="0"/>
    <s v="documentary"/>
    <x v="1368"/>
  </r>
  <r>
    <n v="1482"/>
    <s v="Southern Oregon VS. LNG"/>
    <s v="A short film about property rights, salmon, and ratepayers in the controversy over exporting natural gas through southern Oregon"/>
    <n v="-978198.01387113298"/>
    <n v="18432.580719178"/>
    <x v="0"/>
    <x v="0"/>
    <s v="USD"/>
    <n v="1381219745.05408"/>
    <n v="1377558442.60115"/>
    <b v="0"/>
    <n v="182.75883407179199"/>
    <b v="1"/>
    <s v="film &amp; video/documentary"/>
    <x v="109"/>
    <n v="101"/>
    <x v="0"/>
    <s v="documentary"/>
    <x v="1369"/>
  </r>
  <r>
    <n v="1483"/>
    <s v="Through the Fire: Rebuilding Somalia"/>
    <s v="A journey to discover how Somalis are rebuilding their shattered nation, with a focus on the role that women are playing."/>
    <n v="-979215.99012038298"/>
    <n v="18438.8398848789"/>
    <x v="0"/>
    <x v="0"/>
    <s v="USD"/>
    <n v="1381201851.04108"/>
    <n v="1377540044.11273"/>
    <b v="0"/>
    <n v="182.81814867696599"/>
    <b v="1"/>
    <s v="film &amp; video/documentary"/>
    <x v="109"/>
    <n v="101"/>
    <x v="0"/>
    <s v="documentary"/>
    <x v="1370"/>
  </r>
  <r>
    <n v="1484"/>
    <s v="thisisstuttering: A Documentary"/>
    <s v="thisisstuttering is a found-footage doc that has already changed lives. It is completely done; we need your help to get it out there."/>
    <n v="-980233.96636963298"/>
    <n v="18445.099050579902"/>
    <x v="0"/>
    <x v="0"/>
    <s v="USD"/>
    <n v="1381183957.02808"/>
    <n v="1377521645.6243"/>
    <b v="0"/>
    <n v="182.87746328214001"/>
    <b v="1"/>
    <s v="film &amp; video/documentary"/>
    <x v="109"/>
    <n v="101"/>
    <x v="0"/>
    <s v="documentary"/>
    <x v="1371"/>
  </r>
  <r>
    <n v="1485"/>
    <s v="Ben &amp; Bill Down Under: 2 Canadians Tour America"/>
    <s v="Two Canadians document their comic misadventures South of the border seeking the American Dream, trivial pursuits and giant breakfasts!"/>
    <n v="-981251.94261889299"/>
    <n v="18451.358216280802"/>
    <x v="0"/>
    <x v="5"/>
    <s v="CAD"/>
    <n v="1381166063.01508"/>
    <n v="1377503247.13588"/>
    <b v="0"/>
    <n v="182.936777887315"/>
    <b v="1"/>
    <s v="film &amp; video/documentary"/>
    <x v="109"/>
    <n v="101"/>
    <x v="0"/>
    <s v="documentary"/>
    <x v="1372"/>
  </r>
  <r>
    <n v="1486"/>
    <s v="Fire in the Heart of the City"/>
    <s v="35,000 pounds of food to a city. Highlighting the &quot;Convoy New Britain&quot; event from birth to beyond."/>
    <n v="-982269.918868143"/>
    <n v="18457.6173819818"/>
    <x v="0"/>
    <x v="0"/>
    <s v="USD"/>
    <n v="1381148169.00208"/>
    <n v="1377484848.64745"/>
    <b v="0"/>
    <n v="182.996092492489"/>
    <b v="1"/>
    <s v="film &amp; video/documentary"/>
    <x v="109"/>
    <n v="101"/>
    <x v="0"/>
    <s v="documentary"/>
    <x v="1373"/>
  </r>
  <r>
    <n v="1487"/>
    <s v="Cycle of Life"/>
    <s v="An unexpected kidney donor acts on faith in order to rescue a fellow cyclist from his failing body. The true story of Pete and Kelly."/>
    <n v="-983287.895117393"/>
    <n v="18463.876547682699"/>
    <x v="0"/>
    <x v="0"/>
    <s v="USD"/>
    <n v="1381130274.98909"/>
    <n v="1377466450.15903"/>
    <b v="0"/>
    <n v="183.05540709766299"/>
    <b v="1"/>
    <s v="film &amp; video/documentary"/>
    <x v="109"/>
    <n v="101"/>
    <x v="0"/>
    <s v="documentary"/>
    <x v="1374"/>
  </r>
  <r>
    <n v="1488"/>
    <s v="Swim for the Reef"/>
    <s v="A Texas grandfather's extraordinary quest to protect the coral reefs and his challenge to humanity to take care of the things we love."/>
    <n v="-984305.87136665301"/>
    <n v="18470.135713383701"/>
    <x v="0"/>
    <x v="0"/>
    <s v="USD"/>
    <n v="1381112380.97609"/>
    <n v="1377448051.6705999"/>
    <b v="0"/>
    <n v="183.11472170283699"/>
    <b v="1"/>
    <s v="film &amp; video/documentary"/>
    <x v="109"/>
    <n v="101"/>
    <x v="0"/>
    <s v="documentary"/>
    <x v="1375"/>
  </r>
  <r>
    <n v="1489"/>
    <s v="BEYOND LOCAL"/>
    <s v="Beyond Local is a personal journey through an art-centric and musically talented community that fosters creativity."/>
    <n v="-985323.84761590301"/>
    <n v="18476.394879084601"/>
    <x v="0"/>
    <x v="0"/>
    <s v="USD"/>
    <n v="1381094486.9630899"/>
    <n v="1377429653.1821799"/>
    <b v="0"/>
    <n v="183.17403630801201"/>
    <b v="1"/>
    <s v="film &amp; video/documentary"/>
    <x v="109"/>
    <n v="101"/>
    <x v="0"/>
    <s v="documentary"/>
    <x v="1376"/>
  </r>
  <r>
    <n v="1490"/>
    <s v="PROJECT OLIVE OYL:  10 VOICE-OVER &quot;POPEYE&quot; Demo Series"/>
    <s v="I wish to professionally voice 10 old-school &quot;POPEYE&quot; tv clips, have my voice edited in as Olive Oyl, then post the demo series online."/>
    <n v="-986341.82386515301"/>
    <n v="18482.654044785599"/>
    <x v="2"/>
    <x v="0"/>
    <s v="USD"/>
    <n v="1381076592.9500899"/>
    <n v="1377411254.6937499"/>
    <b v="0"/>
    <n v="183.233350913186"/>
    <b v="0"/>
    <s v="film &amp; video/animation"/>
    <x v="109"/>
    <n v="101"/>
    <x v="0"/>
    <s v="animation"/>
    <x v="1377"/>
  </r>
  <r>
    <n v="1491"/>
    <s v="The monster Inside"/>
    <s v="An artistic project that will act as my final animation project and first feature film written, directed, animated, and produced by me"/>
    <n v="-987359.80011441302"/>
    <n v="18488.913210486498"/>
    <x v="2"/>
    <x v="0"/>
    <s v="USD"/>
    <n v="1381058698.9370899"/>
    <n v="1377392856.2053299"/>
    <b v="0"/>
    <n v="183.29266551836"/>
    <b v="0"/>
    <s v="film &amp; video/animation"/>
    <x v="109"/>
    <n v="101"/>
    <x v="0"/>
    <s v="animation"/>
    <x v="956"/>
  </r>
  <r>
    <n v="1492"/>
    <s v="Catsville High the Movie (Anti-Bullying) Teaser Trailer"/>
    <s v="Screen writers look to create animated trailer about Anti-Bullying and seek to produce an on-going series that addresses teen issues."/>
    <n v="-988377.77636366303"/>
    <n v="18495.1723761875"/>
    <x v="2"/>
    <x v="0"/>
    <s v="USD"/>
    <n v="1381040804.9240999"/>
    <n v="1377374457.7169001"/>
    <b v="0"/>
    <n v="183.35198012353399"/>
    <b v="0"/>
    <s v="film &amp; video/animation"/>
    <x v="109"/>
    <n v="101"/>
    <x v="0"/>
    <s v="animation"/>
    <x v="956"/>
  </r>
  <r>
    <n v="1493"/>
    <s v="The Dark Brotherhood  (from the makers of COPS: Skyrim)"/>
    <s v="from the makers of COPS: Skyrim comes the Dark Brotherhood. a dramatic series created with Skyrim machinima."/>
    <n v="-989395.75261292304"/>
    <n v="18501.4315418884"/>
    <x v="2"/>
    <x v="0"/>
    <s v="USD"/>
    <n v="1381022910.9110999"/>
    <n v="1377356059.2284801"/>
    <b v="0"/>
    <n v="183.41129472870901"/>
    <b v="0"/>
    <s v="film &amp; video/animation"/>
    <x v="109"/>
    <n v="101"/>
    <x v="0"/>
    <s v="animation"/>
    <x v="956"/>
  </r>
  <r>
    <n v="1494"/>
    <s v="Drowning -Short animated Film"/>
    <s v="A short film about a gay teenage boy who is bullied to the point where he is willing to commit suicide. Only he can save himself."/>
    <n v="-990413.72886217304"/>
    <n v="18507.690707589401"/>
    <x v="2"/>
    <x v="0"/>
    <s v="USD"/>
    <n v="1381005016.8980999"/>
    <n v="1377337660.7400501"/>
    <b v="0"/>
    <n v="183.470609333883"/>
    <b v="0"/>
    <s v="film &amp; video/animation"/>
    <x v="109"/>
    <n v="101"/>
    <x v="0"/>
    <s v="animation"/>
    <x v="956"/>
  </r>
  <r>
    <n v="1495"/>
    <s v="Patch Bo - Organic toons"/>
    <s v="Support new organic, gluten free cartoon! You'll enjoy this funny story about fruits &amp; vegies and will be able to see new episodes!"/>
    <n v="-991431.70511142304"/>
    <n v="18513.949873290301"/>
    <x v="2"/>
    <x v="0"/>
    <s v="USD"/>
    <n v="1380987122.8850999"/>
    <n v="1377319262.2516301"/>
    <b v="0"/>
    <n v="183.529923939057"/>
    <b v="0"/>
    <s v="film &amp; video/animation"/>
    <x v="109"/>
    <n v="101"/>
    <x v="0"/>
    <s v="animation"/>
    <x v="956"/>
  </r>
  <r>
    <n v="1496"/>
    <s v="Dewey Does 110 Animation"/>
    <s v="The first ever, Dewey Does 110 animation, teaches kids good values, how to succeed in life and maintaining a 110% state-of-mind."/>
    <n v="-992449.68136068305"/>
    <n v="18520.209038991299"/>
    <x v="2"/>
    <x v="0"/>
    <s v="USD"/>
    <n v="1380969228.8721001"/>
    <n v="1377300863.7632"/>
    <b v="0"/>
    <n v="183.58923854423199"/>
    <b v="0"/>
    <s v="film &amp; video/animation"/>
    <x v="109"/>
    <n v="101"/>
    <x v="0"/>
    <s v="animation"/>
    <x v="956"/>
  </r>
  <r>
    <n v="1497"/>
    <s v="Hard Times Charles Video Book"/>
    <s v="Iâ€™m raising funds to produce a professional Hard Times Charles animated video book, including hiring animators and voice-over talent."/>
    <n v="-993467.65760993306"/>
    <n v="18526.468204692199"/>
    <x v="2"/>
    <x v="0"/>
    <s v="USD"/>
    <n v="1380951334.8591101"/>
    <n v="1377282465.27478"/>
    <b v="0"/>
    <n v="183.64855314940601"/>
    <b v="0"/>
    <s v="film &amp; video/animation"/>
    <x v="109"/>
    <n v="101"/>
    <x v="0"/>
    <s v="animation"/>
    <x v="956"/>
  </r>
  <r>
    <n v="1498"/>
    <s v="Little Clay Bible - Zacchaeus"/>
    <s v="Fresh, fun, entertaining Bible stories on YouTube, stop-motion style."/>
    <n v="-994485.63385918306"/>
    <n v="18532.727370393201"/>
    <x v="2"/>
    <x v="0"/>
    <s v="USD"/>
    <n v="1380933440.8461101"/>
    <n v="1377264066.78635"/>
    <b v="0"/>
    <n v="183.70786775458001"/>
    <b v="0"/>
    <s v="film &amp; video/animation"/>
    <x v="109"/>
    <n v="101"/>
    <x v="0"/>
    <s v="animation"/>
    <x v="956"/>
  </r>
  <r>
    <n v="1499"/>
    <s v="THE FUTURE"/>
    <s v="THE FUTURE is a short animated film created entirely by autistic and developmentally disabled artists from the L.A.N.D. program in Brooklyn, New York."/>
    <n v="-995503.61010844295"/>
    <n v="18538.9865360941"/>
    <x v="2"/>
    <x v="0"/>
    <s v="USD"/>
    <n v="1380915546.8331101"/>
    <n v="1377245668.29793"/>
    <b v="0"/>
    <n v="183.767182359754"/>
    <b v="0"/>
    <s v="film &amp; video/animation"/>
    <x v="109"/>
    <n v="101"/>
    <x v="0"/>
    <s v="animation"/>
    <x v="956"/>
  </r>
  <r>
    <n v="1500"/>
    <s v="&quot;I'll Take You Back&quot; Animated Music Video"/>
    <s v="Freddy Flint is creating an animated music video to the new &quot;Buttonpusher&quot; single, &quot;I'll Take You Back&quot;"/>
    <n v="-996521.58635769296"/>
    <n v="18545.245701795098"/>
    <x v="2"/>
    <x v="0"/>
    <s v="USD"/>
    <n v="1380897652.8201101"/>
    <n v="1377227269.8095"/>
    <b v="0"/>
    <n v="183.82649696492899"/>
    <b v="0"/>
    <s v="film &amp; video/animation"/>
    <x v="109"/>
    <n v="101"/>
    <x v="0"/>
    <s v="animation"/>
    <x v="956"/>
  </r>
  <r>
    <n v="1501"/>
    <s v="Bump in the road short stop motion animation"/>
    <s v="A short stop motion animated film of a man on his way home when strange goings on start to happen on his journey."/>
    <n v="-997539.56260694296"/>
    <n v="18551.504867496002"/>
    <x v="2"/>
    <x v="1"/>
    <s v="GBP"/>
    <n v="1380879758.8071101"/>
    <n v="1377208871.32108"/>
    <b v="0"/>
    <n v="183.88581157010299"/>
    <b v="0"/>
    <s v="film &amp; video/animation"/>
    <x v="109"/>
    <n v="101"/>
    <x v="0"/>
    <s v="animation"/>
    <x v="956"/>
  </r>
  <r>
    <n v="1502"/>
    <s v="The Zombie Next Door"/>
    <s v="A teenage zombie named Jeff and his mad scientist mother adapt to life in the town of Serendipity, where the supernatural occurs daily."/>
    <n v="-998557.53885620297"/>
    <n v="18557.764033197"/>
    <x v="2"/>
    <x v="0"/>
    <s v="USD"/>
    <n v="1380861864.7941201"/>
    <n v="1377190472.8326499"/>
    <b v="0"/>
    <n v="183.94512617527701"/>
    <b v="0"/>
    <s v="film &amp; video/animation"/>
    <x v="109"/>
    <n v="101"/>
    <x v="0"/>
    <s v="animation"/>
    <x v="956"/>
  </r>
  <r>
    <n v="1503"/>
    <s v="Le Legend of le Dragon Slayers"/>
    <s v="A 3D Animation._x000a_3 Main characters: Josh, Jessie, and Rosa._x000a_Genre: Action/eerie/adventure/suspense_x000a_Setting: Desert ruins/Deep Dungeon"/>
    <n v="-999575.51510545297"/>
    <n v="18564.023198897899"/>
    <x v="2"/>
    <x v="0"/>
    <s v="USD"/>
    <n v="1380843970.7811201"/>
    <n v="1377172074.3442299"/>
    <b v="0"/>
    <n v="184.004440780452"/>
    <b v="0"/>
    <s v="film &amp; video/animation"/>
    <x v="109"/>
    <n v="101"/>
    <x v="0"/>
    <s v="animation"/>
    <x v="956"/>
  </r>
  <r>
    <n v="1504"/>
    <s v="Trumpy and Viola take to the Big Apple"/>
    <s v="A campaign to share their love on the silver screen and make possible a street musicianâ€™s dream to play them at the same time."/>
    <n v="-1000593.4913546999"/>
    <n v="18570.282364598901"/>
    <x v="2"/>
    <x v="0"/>
    <s v="USD"/>
    <n v="1380826076.7681201"/>
    <n v="1377153675.8557999"/>
    <b v="0"/>
    <n v="184.063755385626"/>
    <b v="0"/>
    <s v="film &amp; video/animation"/>
    <x v="109"/>
    <n v="101"/>
    <x v="0"/>
    <s v="animation"/>
    <x v="956"/>
  </r>
  <r>
    <n v="1505"/>
    <s v="Planet Earth Superheroes"/>
    <s v="Be a part of the Planet Earth Superheroes legacy by supporting the project. Mike and friends gain powers to save endangered animals."/>
    <n v="-1001611.46760396"/>
    <n v="18576.541530299801"/>
    <x v="2"/>
    <x v="0"/>
    <s v="USD"/>
    <n v="1380808182.75512"/>
    <n v="1377135277.3673799"/>
    <b v="0"/>
    <n v="184.12306999079999"/>
    <b v="0"/>
    <s v="film &amp; video/animation"/>
    <x v="109"/>
    <n v="101"/>
    <x v="0"/>
    <s v="animation"/>
    <x v="956"/>
  </r>
  <r>
    <n v="1506"/>
    <s v="Blinky"/>
    <s v="Blinky is the story of a naÃ¯ve simpleton who suddenly finds himself struggling to adapt to changes within his environment."/>
    <n v="-1002629.44385321"/>
    <n v="18582.800696000799"/>
    <x v="2"/>
    <x v="0"/>
    <s v="USD"/>
    <n v="1380790288.74212"/>
    <n v="1377116878.8789501"/>
    <b v="0"/>
    <n v="184.18238459597401"/>
    <b v="0"/>
    <s v="film &amp; video/animation"/>
    <x v="109"/>
    <n v="101"/>
    <x v="0"/>
    <s v="animation"/>
    <x v="956"/>
  </r>
  <r>
    <n v="1507"/>
    <s v="&quot;Johny and Jasper&quot; educational series"/>
    <s v="This is an educational adventure series for kids about a baby owl and an alien. Physics, science, adventures, drama and joy!"/>
    <n v="-1003647.42010247"/>
    <n v="18589.059861701699"/>
    <x v="2"/>
    <x v="5"/>
    <s v="CAD"/>
    <n v="1380772394.72913"/>
    <n v="1377098480.3905301"/>
    <b v="0"/>
    <n v="184.241699201149"/>
    <b v="0"/>
    <s v="film &amp; video/animation"/>
    <x v="109"/>
    <n v="101"/>
    <x v="0"/>
    <s v="animation"/>
    <x v="956"/>
  </r>
  <r>
    <n v="1508"/>
    <s v="In Game: The Animated Series"/>
    <s v="As Smyton pushes himself to become respected, he unlocks secrets about himself and the world around him."/>
    <n v="-1004665.39635172"/>
    <n v="18595.3190274027"/>
    <x v="2"/>
    <x v="0"/>
    <s v="USD"/>
    <n v="1380754500.71613"/>
    <n v="1377080081.9021101"/>
    <b v="0"/>
    <n v="184.301013806323"/>
    <b v="0"/>
    <s v="film &amp; video/animation"/>
    <x v="109"/>
    <n v="101"/>
    <x v="0"/>
    <s v="animation"/>
    <x v="956"/>
  </r>
  <r>
    <n v="1509"/>
    <s v="Starting a cartoon series"/>
    <s v="Hi everyone, I'm trying to begin a cartoon series. It's a show about space bounty hunters and their adventures as they travel around."/>
    <n v="-1005683.37260097"/>
    <n v="18601.5781931036"/>
    <x v="2"/>
    <x v="0"/>
    <s v="USD"/>
    <n v="1380736606.70313"/>
    <n v="1377061683.4136801"/>
    <b v="0"/>
    <n v="184.36032841149699"/>
    <b v="0"/>
    <s v="film &amp; video/animation"/>
    <x v="109"/>
    <n v="101"/>
    <x v="0"/>
    <s v="animation"/>
    <x v="956"/>
  </r>
  <r>
    <n v="1510"/>
    <s v="Consumed"/>
    <s v="A stop-motion animation made by a one girl team, with a camera, creativity, and a lot of determination."/>
    <n v="-1006701.34885023"/>
    <n v="18607.837358804602"/>
    <x v="2"/>
    <x v="0"/>
    <s v="USD"/>
    <n v="1380718712.69013"/>
    <n v="1377043284.9252601"/>
    <b v="0"/>
    <n v="184.41964301667099"/>
    <b v="0"/>
    <s v="film &amp; video/animation"/>
    <x v="109"/>
    <n v="101"/>
    <x v="0"/>
    <s v="animation"/>
    <x v="956"/>
  </r>
  <r>
    <n v="1511"/>
    <s v="Wolf Squad Lego Stop Motion"/>
    <s v="A group of specialist clones called Wolf Squad are the only clones left after order 66 and are searching the galaxy for survivors!"/>
    <n v="-1007719.32509948"/>
    <n v="18614.096524505501"/>
    <x v="2"/>
    <x v="1"/>
    <s v="GBP"/>
    <n v="1380700818.67713"/>
    <n v="1377024886.43683"/>
    <b v="0"/>
    <n v="184.47895762184601"/>
    <b v="0"/>
    <s v="film &amp; video/animation"/>
    <x v="109"/>
    <n v="101"/>
    <x v="0"/>
    <s v="animation"/>
    <x v="956"/>
  </r>
  <r>
    <n v="1512"/>
    <s v="The Paranormal Idiot"/>
    <s v="Doomsday is here"/>
    <n v="-1008737.30134873"/>
    <n v="18620.355690206499"/>
    <x v="2"/>
    <x v="0"/>
    <s v="USD"/>
    <n v="1380682924.66413"/>
    <n v="1377006487.94841"/>
    <b v="0"/>
    <n v="184.53827222702"/>
    <b v="0"/>
    <s v="film &amp; video/animation"/>
    <x v="109"/>
    <n v="101"/>
    <x v="0"/>
    <s v="animation"/>
    <x v="956"/>
  </r>
  <r>
    <n v="1513"/>
    <s v="Bad Teddy Studios"/>
    <s v="We love cartoons!! We want to make more but it costs money to so. Be apart of your daily dose of WTF!?! Pledge now!!"/>
    <n v="-1009755.27759799"/>
    <n v="18626.614855907399"/>
    <x v="2"/>
    <x v="5"/>
    <s v="CAD"/>
    <n v="1380665030.65114"/>
    <n v="1376988089.45998"/>
    <b v="0"/>
    <n v="184.597586832194"/>
    <b v="0"/>
    <s v="film &amp; video/animation"/>
    <x v="109"/>
    <n v="101"/>
    <x v="0"/>
    <s v="animation"/>
    <x v="956"/>
  </r>
  <r>
    <n v="1514"/>
    <s v="Discovering the Other Woman"/>
    <s v="An upcoming animated web sitcom series centered around dealing with life, love, and relationships."/>
    <n v="-1010773.25384724"/>
    <n v="18632.874021608401"/>
    <x v="2"/>
    <x v="0"/>
    <s v="USD"/>
    <n v="1380647136.63814"/>
    <n v="1376969690.97156"/>
    <b v="0"/>
    <n v="184.65690143736899"/>
    <b v="0"/>
    <s v="film &amp; video/animation"/>
    <x v="109"/>
    <n v="101"/>
    <x v="0"/>
    <s v="animation"/>
    <x v="956"/>
  </r>
  <r>
    <n v="1515"/>
    <s v="Shutupsystems.com Innapropriate Cartoon and Comics Dvd set"/>
    <s v="We're ready to officially launch our website with a collectable dvd and comic package. Three shows and a double comic."/>
    <n v="-1011791.23009649"/>
    <n v="18639.1331873093"/>
    <x v="2"/>
    <x v="0"/>
    <s v="USD"/>
    <n v="1380629242.62514"/>
    <n v="1376951292.48313"/>
    <b v="0"/>
    <n v="184.71621604254301"/>
    <b v="0"/>
    <s v="film &amp; video/animation"/>
    <x v="109"/>
    <n v="101"/>
    <x v="0"/>
    <s v="animation"/>
    <x v="956"/>
  </r>
  <r>
    <n v="1516"/>
    <s v="DisChord"/>
    <s v="A faith based animated short. (The same guy who said a picture is worth a thousand words also said a cartoon is worth two thousand.)"/>
    <n v="-1012809.20634575"/>
    <n v="18645.392353010298"/>
    <x v="2"/>
    <x v="0"/>
    <s v="USD"/>
    <n v="1380611348.6121399"/>
    <n v="1376932893.99471"/>
    <b v="0"/>
    <n v="184.77553064771701"/>
    <b v="0"/>
    <s v="film &amp; video/animation"/>
    <x v="109"/>
    <n v="101"/>
    <x v="0"/>
    <s v="animation"/>
    <x v="956"/>
  </r>
  <r>
    <n v="1517"/>
    <s v="Fat Rich Bastards Animated videos"/>
    <s v="12 tracks have been professionally recorded by CGI supergroup, The Fat Rich Bastards. Funding required for 10 animated music videos."/>
    <n v="-1013827.182595"/>
    <n v="18651.651518711202"/>
    <x v="2"/>
    <x v="1"/>
    <s v="GBP"/>
    <n v="1380593454.5991399"/>
    <n v="1376914495.5062799"/>
    <b v="0"/>
    <n v="184.834845252891"/>
    <b v="0"/>
    <s v="film &amp; video/animation"/>
    <x v="109"/>
    <n v="101"/>
    <x v="0"/>
    <s v="animation"/>
    <x v="956"/>
  </r>
  <r>
    <n v="1518"/>
    <s v="The Last Mice"/>
    <s v="Max is a pessimistic mouse, always fantasizing about the end of the world. In The Last Mice, Max's fantasy becomes a real nightmare."/>
    <n v="-1014845.15884425"/>
    <n v="18657.9106844122"/>
    <x v="2"/>
    <x v="0"/>
    <s v="USD"/>
    <n v="1380575560.5861499"/>
    <n v="1376896097.0178599"/>
    <b v="0"/>
    <n v="184.89415985806599"/>
    <b v="0"/>
    <s v="film &amp; video/animation"/>
    <x v="109"/>
    <n v="101"/>
    <x v="0"/>
    <s v="animation"/>
    <x v="956"/>
  </r>
  <r>
    <n v="1519"/>
    <s v="Shell &amp; Paddy"/>
    <s v="Shell &amp; Paddy is a 2D animation cartoon with 4 minutes of slapstick surreal humour staring two animal characters in weird, wacky world."/>
    <n v="-1015863.13509351"/>
    <n v="18664.1698501131"/>
    <x v="2"/>
    <x v="1"/>
    <s v="GBP"/>
    <n v="1380557666.5731499"/>
    <n v="1376877698.5294299"/>
    <b v="0"/>
    <n v="184.95347446324001"/>
    <b v="0"/>
    <s v="film &amp; video/animation"/>
    <x v="109"/>
    <n v="101"/>
    <x v="0"/>
    <s v="animation"/>
    <x v="956"/>
  </r>
  <r>
    <n v="1520"/>
    <s v="DreamAfrica"/>
    <s v="Why do the moon and stars receive their light from the sun? Africa has a story to tell. Ananse and Kweku appear in this great folktale."/>
    <n v="-1016881.11134276"/>
    <n v="18670.429015814101"/>
    <x v="2"/>
    <x v="0"/>
    <s v="USD"/>
    <n v="1380539772.5601499"/>
    <n v="1376859300.0410099"/>
    <b v="0"/>
    <n v="185.01278906841401"/>
    <b v="0"/>
    <s v="film &amp; video/animation"/>
    <x v="109"/>
    <n v="101"/>
    <x v="0"/>
    <s v="animation"/>
    <x v="956"/>
  </r>
  <r>
    <n v="1521"/>
    <s v="The Gangbangers"/>
    <s v="This comedy follows two devils who discover a magical boombox to become musicians after an 80s rapture enchants earth with fairy-tales."/>
    <n v="-1017899.08759202"/>
    <n v="18676.688181515001"/>
    <x v="2"/>
    <x v="0"/>
    <s v="USD"/>
    <n v="1380521878.5471499"/>
    <n v="1376840901.5525801"/>
    <b v="0"/>
    <n v="185.072103673588"/>
    <b v="0"/>
    <s v="film &amp; video/animation"/>
    <x v="109"/>
    <n v="101"/>
    <x v="0"/>
    <s v="animation"/>
    <x v="956"/>
  </r>
  <r>
    <n v="1522"/>
    <s v="Lost in the Shadows"/>
    <s v="A man must find his way out of the depths of the shadows by using the aid of a little girl."/>
    <n v="-1018917.0638412701"/>
    <n v="18682.947347215999"/>
    <x v="2"/>
    <x v="0"/>
    <s v="USD"/>
    <n v="1380503984.5341499"/>
    <n v="1376822503.0641601"/>
    <b v="0"/>
    <n v="185.13141827876299"/>
    <b v="0"/>
    <s v="film &amp; video/animation"/>
    <x v="109"/>
    <n v="101"/>
    <x v="0"/>
    <s v="animation"/>
    <x v="956"/>
  </r>
  <r>
    <n v="1523"/>
    <s v="Jamboni Brothers Pizza Pilot"/>
    <s v="A 7 minute broadcast-quality web pilot (in 3D animation) of Jamboni Brothers Pizza {the ultimate goal being a cartoon TV series}."/>
    <n v="-1019935.0400905201"/>
    <n v="18689.206512916899"/>
    <x v="2"/>
    <x v="0"/>
    <s v="USD"/>
    <n v="1380486090.5211599"/>
    <n v="1376804104.5757301"/>
    <b v="0"/>
    <n v="185.19073288393699"/>
    <b v="0"/>
    <s v="film &amp; video/animation"/>
    <x v="109"/>
    <n v="101"/>
    <x v="0"/>
    <s v="animation"/>
    <x v="956"/>
  </r>
  <r>
    <n v="1524"/>
    <s v="Super Hi-Speed Road Strikers"/>
    <s v="Itâ€™s an Action/Adventure Anime for The Yuusha Brave series, G1 Transformer, and the Fast and the Furious Fans!"/>
    <n v="-1020953.0163397799"/>
    <n v="18695.4656786179"/>
    <x v="2"/>
    <x v="0"/>
    <s v="USD"/>
    <n v="1380468196.5081601"/>
    <n v="1376785706.0873101"/>
    <b v="0"/>
    <n v="185.25004748911101"/>
    <b v="0"/>
    <s v="film &amp; video/animation"/>
    <x v="109"/>
    <n v="101"/>
    <x v="0"/>
    <s v="animation"/>
    <x v="956"/>
  </r>
  <r>
    <n v="1525"/>
    <s v="The FunBunch Cartoon!!!"/>
    <s v="Goal The FunBunch characters animated on TV: Fun entertainment for kids just like other authors before us (ex.Arthur,Clifford,Dr Seuss)"/>
    <n v="-1021970.9925890299"/>
    <n v="18701.7248443188"/>
    <x v="2"/>
    <x v="0"/>
    <s v="USD"/>
    <n v="1380450302.4951601"/>
    <n v="1376767307.5988801"/>
    <b v="0"/>
    <n v="185.309362094286"/>
    <b v="0"/>
    <s v="film &amp; video/animation"/>
    <x v="109"/>
    <n v="101"/>
    <x v="0"/>
    <s v="animation"/>
    <x v="956"/>
  </r>
  <r>
    <n v="1526"/>
    <s v="Sideways Mohawk vs This Guy ( Comic eBook &amp; Cartoon Movie )"/>
    <s v="Sideways Mohawk vs This Guy a special project combining th two stories into a Comic eBook &amp; full length Cartoon Movie homemade goodness"/>
    <n v="-1022988.96883828"/>
    <n v="18707.984010019802"/>
    <x v="2"/>
    <x v="0"/>
    <s v="USD"/>
    <n v="1380432408.4821601"/>
    <n v="1376748909.11046"/>
    <b v="0"/>
    <n v="185.36867669946"/>
    <b v="0"/>
    <s v="film &amp; video/animation"/>
    <x v="109"/>
    <n v="101"/>
    <x v="0"/>
    <s v="animation"/>
    <x v="956"/>
  </r>
  <r>
    <n v="1527"/>
    <s v="phenix heart 3D animation"/>
    <s v="from my photo work, pyro techniques, aqua technitque and more , i will take the pricipale personnage to the lost land of phenix where ."/>
    <n v="-1024006.94508754"/>
    <n v="18714.243175720701"/>
    <x v="2"/>
    <x v="5"/>
    <s v="CAD"/>
    <n v="1380414514.4691601"/>
    <n v="1376730510.62203"/>
    <b v="0"/>
    <n v="185.42799130463399"/>
    <b v="0"/>
    <s v="film &amp; video/animation"/>
    <x v="109"/>
    <n v="101"/>
    <x v="0"/>
    <s v="animation"/>
    <x v="956"/>
  </r>
  <r>
    <n v="1528"/>
    <s v="DE_dust2: Hacker's Wrath"/>
    <s v="An animated parody of the game, Counter-Strike. The sequel to the very popular Counter-Strike: DE_dust2. Hacker is back!"/>
    <n v="-1025024.92133679"/>
    <n v="18720.502341421699"/>
    <x v="2"/>
    <x v="1"/>
    <s v="GBP"/>
    <n v="1380396620.4561701"/>
    <n v="1376712112.13361"/>
    <b v="0"/>
    <n v="185.48730590980799"/>
    <b v="0"/>
    <s v="film &amp; video/animation"/>
    <x v="109"/>
    <n v="101"/>
    <x v="0"/>
    <s v="animation"/>
    <x v="956"/>
  </r>
  <r>
    <n v="1529"/>
    <s v="Little Lamb Kidz - multi-faith characters in their 1st DVD"/>
    <s v="Little Lamb Kidz is a first of its kind set of multi-faith children's characters that will come to life in this 21 minute animated DVD."/>
    <n v="-1026042.89758604"/>
    <n v="18726.761507122599"/>
    <x v="2"/>
    <x v="0"/>
    <s v="USD"/>
    <n v="1380378726.4431701"/>
    <n v="1376693713.64518"/>
    <b v="0"/>
    <n v="185.546620514983"/>
    <b v="0"/>
    <s v="film &amp; video/animation"/>
    <x v="109"/>
    <n v="101"/>
    <x v="0"/>
    <s v="animation"/>
    <x v="956"/>
  </r>
  <r>
    <n v="1530"/>
    <s v="Darwin's Kiss"/>
    <s v="An animated web series about biological evolution gone haywire."/>
    <n v="-1027060.8738353"/>
    <n v="18733.020672823601"/>
    <x v="2"/>
    <x v="0"/>
    <s v="USD"/>
    <n v="1380360832.4301701"/>
    <n v="1376675315.15676"/>
    <b v="0"/>
    <n v="185.605935120157"/>
    <b v="0"/>
    <s v="film &amp; video/animation"/>
    <x v="109"/>
    <n v="101"/>
    <x v="0"/>
    <s v="animation"/>
    <x v="956"/>
  </r>
  <r>
    <n v="1531"/>
    <s v="Machinima film project : Open 24/9"/>
    <s v="A machinima based film, displaying the effects of todays financial crisis the world faces, and the explossive consequences it carries."/>
    <n v="-1028078.85008455"/>
    <n v="18739.279838524501"/>
    <x v="2"/>
    <x v="1"/>
    <s v="GBP"/>
    <n v="1380342938.41717"/>
    <n v="1376656916.66833"/>
    <b v="0"/>
    <n v="185.66524972533099"/>
    <b v="0"/>
    <s v="film &amp; video/animation"/>
    <x v="109"/>
    <n v="101"/>
    <x v="0"/>
    <s v="animation"/>
    <x v="956"/>
  </r>
  <r>
    <n v="1532"/>
    <s v="THE FORGOTTEN LAND"/>
    <s v="A prince who becomes a slave, suffers of amnesia far away from his land. Slowly he recovers memory and returns where all started."/>
    <n v="-1029096.8263338"/>
    <n v="18745.539004225499"/>
    <x v="2"/>
    <x v="0"/>
    <s v="USD"/>
    <n v="1380325044.40417"/>
    <n v="1376638518.1799099"/>
    <b v="0"/>
    <n v="185.72456433050601"/>
    <b v="0"/>
    <s v="film &amp; video/animation"/>
    <x v="109"/>
    <n v="101"/>
    <x v="0"/>
    <s v="animation"/>
    <x v="956"/>
  </r>
  <r>
    <n v="1533"/>
    <s v="Tuskegee Redtails"/>
    <s v="Depicts the contribution the Tuskegee airmen made in certain historical events that helped turn the tide in World War II."/>
    <n v="-1030114.80258306"/>
    <n v="18751.798169926398"/>
    <x v="2"/>
    <x v="0"/>
    <s v="USD"/>
    <n v="1380307150.39118"/>
    <n v="1376620119.6914799"/>
    <b v="0"/>
    <n v="185.78387893568001"/>
    <b v="0"/>
    <s v="film &amp; video/animation"/>
    <x v="109"/>
    <n v="101"/>
    <x v="0"/>
    <s v="animation"/>
    <x v="956"/>
  </r>
  <r>
    <n v="1534"/>
    <s v="PokÃ©Movie - A PokÃ©monâ„¢ school project"/>
    <s v="We are three students that want to make a short PokÃ©mon movie as a school project!"/>
    <n v="-1031132.77883231"/>
    <n v="18758.0573356274"/>
    <x v="2"/>
    <x v="12"/>
    <s v="EUR"/>
    <n v="1380289256.37818"/>
    <n v="1376601721.2030599"/>
    <b v="0"/>
    <n v="185.843193540854"/>
    <b v="0"/>
    <s v="film &amp; video/animation"/>
    <x v="109"/>
    <n v="101"/>
    <x v="0"/>
    <s v="animation"/>
    <x v="956"/>
  </r>
  <r>
    <n v="1535"/>
    <s v="&quot;Amp&quot; A Story About a Robot"/>
    <s v="&quot;Amp&quot; is a short film about a robot with needs."/>
    <n v="-1032150.75508157"/>
    <n v="18764.3165013283"/>
    <x v="2"/>
    <x v="0"/>
    <s v="USD"/>
    <n v="1380271362.36518"/>
    <n v="1376583322.7146299"/>
    <b v="0"/>
    <n v="185.902508146028"/>
    <b v="0"/>
    <s v="film &amp; video/animation"/>
    <x v="109"/>
    <n v="101"/>
    <x v="0"/>
    <s v="animation"/>
    <x v="956"/>
  </r>
  <r>
    <n v="1536"/>
    <s v="The Legend Of The Crimson Knight"/>
    <s v="(Working storyboard for animated project) A multi-generational Knight that wages war on criminals and corrupt governments"/>
    <n v="-1033168.73133082"/>
    <n v="18770.575667029301"/>
    <x v="2"/>
    <x v="0"/>
    <s v="USD"/>
    <n v="1380253468.35218"/>
    <n v="1376564924.2262101"/>
    <b v="0"/>
    <n v="185.96182275120299"/>
    <b v="0"/>
    <s v="film &amp; video/animation"/>
    <x v="109"/>
    <n v="101"/>
    <x v="0"/>
    <s v="animation"/>
    <x v="956"/>
  </r>
  <r>
    <n v="1537"/>
    <s v="&quot;The Kris and Berman Show&quot; Adult Animated Series Pilot"/>
    <s v="Unfiltered + uncensored radio hosts Kris and Berman, create an adult animated series based on the mock lives of prank call characters."/>
    <n v="-1034186.70758007"/>
    <n v="18776.834832730201"/>
    <x v="2"/>
    <x v="0"/>
    <s v="USD"/>
    <n v="1380235574.33918"/>
    <n v="1376546525.7377801"/>
    <b v="0"/>
    <n v="186.02113735637701"/>
    <b v="0"/>
    <s v="film &amp; video/animation"/>
    <x v="109"/>
    <n v="101"/>
    <x v="0"/>
    <s v="animation"/>
    <x v="956"/>
  </r>
  <r>
    <n v="1538"/>
    <s v="Storyville: Return of the Vodou Queen"/>
    <s v="After the devastation of a massive Hurricane, main character that has strong's ties to the city returns to find everything in ruins. As"/>
    <n v="-1035204.68382933"/>
    <n v="18783.093998431199"/>
    <x v="2"/>
    <x v="0"/>
    <s v="USD"/>
    <n v="1380217680.32618"/>
    <n v="1376528127.2493601"/>
    <b v="0"/>
    <n v="186.08045196155101"/>
    <b v="0"/>
    <s v="film &amp; video/animation"/>
    <x v="109"/>
    <n v="101"/>
    <x v="0"/>
    <s v="animation"/>
    <x v="956"/>
  </r>
  <r>
    <n v="1539"/>
    <s v="Dreamland PERSONALISED Animated Shorts Film"/>
    <s v="Create a personalised animation film using your child's name and photo."/>
    <n v="-1036222.66007858"/>
    <n v="18789.353164132099"/>
    <x v="2"/>
    <x v="1"/>
    <s v="GBP"/>
    <n v="1380199786.31319"/>
    <n v="1376509728.7609301"/>
    <b v="0"/>
    <n v="186.139766566725"/>
    <b v="0"/>
    <s v="film &amp; video/animation"/>
    <x v="109"/>
    <n v="101"/>
    <x v="0"/>
    <s v="animation"/>
    <x v="956"/>
  </r>
  <r>
    <n v="1540"/>
    <s v="Glippets: The Aliens next door -  Animation from Comic Strip"/>
    <s v="Glippets is a fun comic strip and animation that features cute aliens taking up residence next door!   See the strip at glippets.com"/>
    <n v="-1037240.63632783"/>
    <n v="18795.6123298331"/>
    <x v="2"/>
    <x v="0"/>
    <s v="USD"/>
    <n v="1380181892.30019"/>
    <n v="1376491330.2725101"/>
    <b v="0"/>
    <n v="186.19908117189999"/>
    <b v="0"/>
    <s v="film &amp; video/animation"/>
    <x v="109"/>
    <n v="101"/>
    <x v="0"/>
    <s v="animation"/>
    <x v="956"/>
  </r>
  <r>
    <n v="1541"/>
    <s v="Red Origins"/>
    <s v="Three kids try to stop Mazi Mbe's plan to restore Africa to its original state where Tricksters &amp; Spirits ruled_x000a_and Juju was law."/>
    <n v="-1038258.61257709"/>
    <n v="18801.871495534"/>
    <x v="2"/>
    <x v="0"/>
    <s v="USD"/>
    <n v="1380163998.28719"/>
    <n v="1376472931.78408"/>
    <b v="0"/>
    <n v="186.25839577707401"/>
    <b v="0"/>
    <s v="film &amp; video/animation"/>
    <x v="109"/>
    <n v="101"/>
    <x v="0"/>
    <s v="animation"/>
    <x v="956"/>
  </r>
  <r>
    <n v="1542"/>
    <s v="3D Animation Story of an Ancient Hero: Fly Forward"/>
    <s v="The animated film &quot;Fly Forward&quot; is an original story which humorously describes the life experiences of the Hero A-Fei in his Childhood"/>
    <n v="-1039276.58882634"/>
    <n v="18808.130661235002"/>
    <x v="2"/>
    <x v="0"/>
    <s v="USD"/>
    <n v="1380146104.2741899"/>
    <n v="1376454533.29566"/>
    <b v="0"/>
    <n v="186.31771038224801"/>
    <b v="0"/>
    <s v="film &amp; video/animation"/>
    <x v="109"/>
    <n v="101"/>
    <x v="0"/>
    <s v="animation"/>
    <x v="956"/>
  </r>
  <r>
    <n v="1543"/>
    <s v="QUANTUM KIDZ - 3D animated pilot - THE ULTIMATE GOAL"/>
    <s v="Quantum Kidz follows a young girlâ€™s journey becoming a superhero and dealing with alien threats against the Earth!"/>
    <n v="-1040294.56507559"/>
    <n v="18814.389826935902"/>
    <x v="2"/>
    <x v="0"/>
    <s v="USD"/>
    <n v="1380128210.2611899"/>
    <n v="1376436134.80723"/>
    <b v="0"/>
    <n v="186.377024987423"/>
    <b v="0"/>
    <s v="film &amp; video/animation"/>
    <x v="109"/>
    <n v="101"/>
    <x v="0"/>
    <s v="animation"/>
    <x v="956"/>
  </r>
  <r>
    <n v="1544"/>
    <s v="TAO Mr. Fantastic!!"/>
    <s v="Time travel the light Mr. Fantastic!  Spin the dimensions toward other continuums and worlds.  Hold onto your panties."/>
    <n v="-1041312.5413248501"/>
    <n v="18820.648992636899"/>
    <x v="2"/>
    <x v="0"/>
    <s v="USD"/>
    <n v="1380110316.2481999"/>
    <n v="1376417736.31881"/>
    <b v="0"/>
    <n v="186.43633959259699"/>
    <b v="0"/>
    <s v="film &amp; video/animation"/>
    <x v="109"/>
    <n v="101"/>
    <x v="0"/>
    <s v="animation"/>
    <x v="956"/>
  </r>
  <r>
    <n v="1545"/>
    <s v="Tropiki-Meet the Tikis animated/cartoon series-Monkey Tiki"/>
    <s v="Tropiki-Meet the Tikis-childrens animated/cartoon series.Fun  cartoon shorts with quirky humor and a positive uplifting message"/>
    <n v="-1042330.5175741001"/>
    <n v="18826.908158337799"/>
    <x v="2"/>
    <x v="0"/>
    <s v="USD"/>
    <n v="1380092422.2351999"/>
    <n v="1376399337.83038"/>
    <b v="0"/>
    <n v="186.49565419777099"/>
    <b v="0"/>
    <s v="film &amp; video/animation"/>
    <x v="109"/>
    <n v="101"/>
    <x v="0"/>
    <s v="animation"/>
    <x v="956"/>
  </r>
  <r>
    <n v="1546"/>
    <s v="Sight Word Music Videos"/>
    <s v="Animated Music Videos that teach kids how to read."/>
    <n v="-1043348.4938233501"/>
    <n v="18833.167324038801"/>
    <x v="2"/>
    <x v="0"/>
    <s v="USD"/>
    <n v="1380074528.2221999"/>
    <n v="1376380939.34196"/>
    <b v="0"/>
    <n v="186.55496880294501"/>
    <b v="0"/>
    <s v="film &amp; video/animation"/>
    <x v="109"/>
    <n v="101"/>
    <x v="0"/>
    <s v="animation"/>
    <x v="956"/>
  </r>
  <r>
    <n v="1547"/>
    <s v="Hymn of Unity"/>
    <s v="A Comedy-drama animation revolving around a man who finds a problematic pair of headphones that literally take over his whole life."/>
    <n v="-1044366.47007261"/>
    <n v="18839.426489739701"/>
    <x v="2"/>
    <x v="0"/>
    <s v="USD"/>
    <n v="1380056634.2091999"/>
    <n v="1376362540.8535299"/>
    <b v="0"/>
    <n v="186.61428340812"/>
    <b v="0"/>
    <s v="film &amp; video/animation"/>
    <x v="109"/>
    <n v="101"/>
    <x v="0"/>
    <s v="animation"/>
    <x v="956"/>
  </r>
  <r>
    <n v="1548"/>
    <s v="BABY HUEY IN A FEATURE FILM /  &quot;LUCKY DUCK&quot;"/>
    <s v="this is an animated full length film of an old classic with new life to it. That gigantic and naive duckling we all love  ."/>
    <n v="-1045384.44632186"/>
    <n v="18845.685655440699"/>
    <x v="2"/>
    <x v="0"/>
    <s v="USD"/>
    <n v="1380038740.1961999"/>
    <n v="1376344142.3651099"/>
    <b v="0"/>
    <n v="186.673598013294"/>
    <b v="0"/>
    <s v="film &amp; video/animation"/>
    <x v="109"/>
    <n v="101"/>
    <x v="0"/>
    <s v="animation"/>
    <x v="956"/>
  </r>
  <r>
    <n v="1549"/>
    <s v="Harvard Math 55A and Stanford Math 51H Animated!"/>
    <s v="ANIMATING the most INFAMOUS Math Courses in America and TRANSLATING them for the mathematical underdog!"/>
    <n v="-1046402.42257112"/>
    <n v="18851.944821141598"/>
    <x v="2"/>
    <x v="0"/>
    <s v="USD"/>
    <n v="1380020846.1832099"/>
    <n v="1376325743.8766799"/>
    <b v="0"/>
    <n v="186.73291261846799"/>
    <b v="0"/>
    <s v="film &amp; video/animation"/>
    <x v="109"/>
    <n v="101"/>
    <x v="0"/>
    <s v="animation"/>
    <x v="956"/>
  </r>
  <r>
    <n v="1550"/>
    <s v="The CafÃ©"/>
    <s v="To court his muse, an artist must first outsmart her dog.  A short animated film collaboration by Dana and Terrence Masson."/>
    <n v="-1047420.39882037"/>
    <n v="18858.2039868426"/>
    <x v="2"/>
    <x v="0"/>
    <s v="USD"/>
    <n v="1380002952.1702099"/>
    <n v="1376307345.3882599"/>
    <b v="0"/>
    <n v="186.79222722364199"/>
    <b v="0"/>
    <s v="film &amp; video/animation"/>
    <x v="109"/>
    <n v="101"/>
    <x v="0"/>
    <s v="animation"/>
    <x v="956"/>
  </r>
  <r>
    <n v="1551"/>
    <s v="ERA"/>
    <s v="The year is 2043. Test subject David Beck has been augmented with psychokinetic abilities. He uses his newfound gifts to thwart evil."/>
    <n v="-1048438.37506962"/>
    <n v="18864.4631525435"/>
    <x v="2"/>
    <x v="0"/>
    <s v="USD"/>
    <n v="1379985058.1572101"/>
    <n v="1376288946.8998401"/>
    <b v="0"/>
    <n v="186.85154182881701"/>
    <b v="0"/>
    <s v="film &amp; video/animation"/>
    <x v="109"/>
    <n v="101"/>
    <x v="0"/>
    <s v="animation"/>
    <x v="956"/>
  </r>
  <r>
    <n v="1552"/>
    <s v="Animated Stand-up Routines Shenanigans"/>
    <s v="Help me quit my day job and also create animated Stand-up routines from local up and coming comedians."/>
    <n v="-1049456.35131888"/>
    <n v="18870.722318244501"/>
    <x v="2"/>
    <x v="0"/>
    <s v="USD"/>
    <n v="1379967164.1442101"/>
    <n v="1376270548.4114101"/>
    <b v="0"/>
    <n v="186.910856433991"/>
    <b v="0"/>
    <s v="film &amp; video/animation"/>
    <x v="109"/>
    <n v="101"/>
    <x v="0"/>
    <s v="animation"/>
    <x v="956"/>
  </r>
  <r>
    <n v="1553"/>
    <s v="Misri Bunch: Names of Allah series 4"/>
    <s v="Help to fund a children's animation Series. Teaching good morals and conduct. Also includes simplified teachings about Islam and Allah."/>
    <n v="-1050474.3275681301"/>
    <n v="18876.981483945401"/>
    <x v="2"/>
    <x v="1"/>
    <s v="GBP"/>
    <n v="1379949270.1312101"/>
    <n v="1376252149.9229901"/>
    <b v="0"/>
    <n v="186.970171039165"/>
    <b v="0"/>
    <s v="film &amp; video/animation"/>
    <x v="109"/>
    <n v="101"/>
    <x v="0"/>
    <s v="animation"/>
    <x v="956"/>
  </r>
  <r>
    <n v="1554"/>
    <s v="The Diddlys &quot;Steam powered Superheroes&quot;"/>
    <s v="The Diddlys are steam powered superheroes,transforming into spaceships,submarines or whatever it takes to complete their secret mission"/>
    <n v="-1051492.30381738"/>
    <n v="18883.240649646399"/>
    <x v="2"/>
    <x v="1"/>
    <s v="GBP"/>
    <n v="1379931376.1182201"/>
    <n v="1376233751.4345601"/>
    <b v="0"/>
    <n v="187.02948564434001"/>
    <b v="0"/>
    <s v="film &amp; video/animation"/>
    <x v="109"/>
    <n v="101"/>
    <x v="0"/>
    <s v="animation"/>
    <x v="956"/>
  </r>
  <r>
    <n v="1555"/>
    <s v="The Lighthouse and the Lock cartoon - funny stuff for kids."/>
    <s v="Last few days to make this toon a reality! 5 funny toons for YOU! See the pilot episode here!"/>
    <n v="-1052510.2800666401"/>
    <n v="18889.499815347299"/>
    <x v="2"/>
    <x v="1"/>
    <s v="GBP"/>
    <n v="1379913482.1052201"/>
    <n v="1376215352.9461401"/>
    <b v="0"/>
    <n v="187.08880024951401"/>
    <b v="0"/>
    <s v="film &amp; video/animation"/>
    <x v="109"/>
    <n v="101"/>
    <x v="0"/>
    <s v="animation"/>
    <x v="956"/>
  </r>
  <r>
    <n v="1556"/>
    <s v="'WORLD FRIENDS' - Changing the way children learn and play !"/>
    <s v="&quot;Today's Toys Build Tomorrow&quot;  A feature film backed major toy project. Children learn about life while they play and have fun."/>
    <n v="-1053528.25631589"/>
    <n v="18895.7589810483"/>
    <x v="2"/>
    <x v="2"/>
    <s v="AUD"/>
    <n v="1379895588.0922201"/>
    <n v="1376196954.45771"/>
    <b v="0"/>
    <n v="187.148114854688"/>
    <b v="0"/>
    <s v="film &amp; video/animation"/>
    <x v="109"/>
    <n v="101"/>
    <x v="0"/>
    <s v="animation"/>
    <x v="956"/>
  </r>
  <r>
    <n v="1557"/>
    <s v="The Adventures of Daryl and Straight Man"/>
    <s v="Hey everyone we are producing a new show called The Adventures of Daryl and Straight Man. It is an animated comedy web series."/>
    <n v="-1054546.2325651399"/>
    <n v="18902.0181467492"/>
    <x v="2"/>
    <x v="5"/>
    <s v="CAD"/>
    <n v="1379877694.0792201"/>
    <n v="1376178555.96929"/>
    <b v="0"/>
    <n v="187.207429459862"/>
    <b v="0"/>
    <s v="film &amp; video/animation"/>
    <x v="109"/>
    <n v="101"/>
    <x v="0"/>
    <s v="animation"/>
    <x v="956"/>
  </r>
  <r>
    <n v="1558"/>
    <s v="City Animals independent cartoon series"/>
    <s v="When humans left the earth, the animals took over the city. What could go wrong? Well...everything!"/>
    <n v="-1055564.2088144"/>
    <n v="18908.277312450198"/>
    <x v="2"/>
    <x v="0"/>
    <s v="USD"/>
    <n v="1379859800.06622"/>
    <n v="1376160157.48086"/>
    <b v="0"/>
    <n v="187.26674406503699"/>
    <b v="0"/>
    <s v="film &amp; video/animation"/>
    <x v="109"/>
    <n v="101"/>
    <x v="0"/>
    <s v="animation"/>
    <x v="956"/>
  </r>
  <r>
    <n v="1559"/>
    <s v="THE GUINEAS SHOW"/>
    <s v="Help America's favorite dysfunctional immigrant family THE GUINEAS launch the first season of their animated web series."/>
    <n v="-1056582.1850636499"/>
    <n v="18914.536478151102"/>
    <x v="2"/>
    <x v="0"/>
    <s v="USD"/>
    <n v="1379841906.05323"/>
    <n v="1376141758.99244"/>
    <b v="0"/>
    <n v="187.32605867021101"/>
    <b v="0"/>
    <s v="film &amp; video/animation"/>
    <x v="109"/>
    <n v="101"/>
    <x v="0"/>
    <s v="animation"/>
    <x v="956"/>
  </r>
  <r>
    <n v="1560"/>
    <s v="PROJECT IS CANCELLED"/>
    <s v="Cancelled"/>
    <n v="-1057600.1613129"/>
    <n v="18920.7956438521"/>
    <x v="2"/>
    <x v="0"/>
    <s v="USD"/>
    <n v="1379824012.04023"/>
    <n v="1376123360.50401"/>
    <b v="0"/>
    <n v="187.38537327538501"/>
    <b v="0"/>
    <s v="film &amp; video/animation"/>
    <x v="109"/>
    <n v="101"/>
    <x v="0"/>
    <s v="animation"/>
    <x v="956"/>
  </r>
  <r>
    <n v="1561"/>
    <s v="Guess What? Gus"/>
    <s v="&quot;Guess What? Gus&quot; is a magical animated comedy that follow a new kid who playful antics for attention make the news."/>
    <n v="-1058618.1375621599"/>
    <n v="18927.054809552999"/>
    <x v="2"/>
    <x v="0"/>
    <s v="USD"/>
    <n v="1379806118.02723"/>
    <n v="1376104962.01559"/>
    <b v="0"/>
    <n v="187.44468788056"/>
    <b v="0"/>
    <s v="film &amp; video/animation"/>
    <x v="109"/>
    <n v="101"/>
    <x v="0"/>
    <s v="animation"/>
    <x v="956"/>
  </r>
  <r>
    <n v="1562"/>
    <s v="Project: eXelcius - Next Generation Movie"/>
    <s v="This project aims to create a 3D animated movie that is created by it's fans, it's content and plot will be driven by it's followers."/>
    <n v="-1059636.11381141"/>
    <n v="18933.313975254001"/>
    <x v="2"/>
    <x v="11"/>
    <s v="SEK"/>
    <n v="1379788224.01423"/>
    <n v="1376086563.5271599"/>
    <b v="0"/>
    <n v="187.50400248573399"/>
    <b v="0"/>
    <s v="film &amp; video/animation"/>
    <x v="109"/>
    <n v="101"/>
    <x v="0"/>
    <s v="animation"/>
    <x v="956"/>
  </r>
  <r>
    <n v="1563"/>
    <s v="Joc Barrera The Chupacabra Hunter"/>
    <s v="The Chupacabra is not a myth and one man is on a mission to prove its existence no matter what, his name is Joc Barrera."/>
    <n v="-1060654.0900606699"/>
    <n v="18939.573140954901"/>
    <x v="2"/>
    <x v="1"/>
    <s v="GBP"/>
    <n v="1379770330.00123"/>
    <n v="1376068165.0387399"/>
    <b v="0"/>
    <n v="187.56331709090799"/>
    <b v="0"/>
    <s v="film &amp; video/animation"/>
    <x v="109"/>
    <n v="101"/>
    <x v="0"/>
    <s v="animation"/>
    <x v="956"/>
  </r>
  <r>
    <n v="1564"/>
    <s v="The Grigori"/>
    <s v="Angels come to Earth in human disguise to deceive mankind, rule the Earth as gods, create a hybrid army &amp; destroy all who oppose them."/>
    <n v="-1061672.06630992"/>
    <n v="18945.832306655899"/>
    <x v="2"/>
    <x v="0"/>
    <s v="USD"/>
    <n v="1379752435.98824"/>
    <n v="1376049766.5503099"/>
    <b v="0"/>
    <n v="187.62263169608201"/>
    <b v="0"/>
    <s v="film &amp; video/animation"/>
    <x v="109"/>
    <n v="101"/>
    <x v="0"/>
    <s v="animation"/>
    <x v="956"/>
  </r>
  <r>
    <n v="1565"/>
    <s v="Average Heroes pilot"/>
    <s v="two friends set out to conquer and reach the level cap of the quest watch, how will they do it when they're 2 teenage idiots"/>
    <n v="-1062690.0425591699"/>
    <n v="18952.091472356798"/>
    <x v="2"/>
    <x v="0"/>
    <s v="USD"/>
    <n v="1379734541.97524"/>
    <n v="1376031368.0618899"/>
    <b v="0"/>
    <n v="187.681946301257"/>
    <b v="0"/>
    <s v="film &amp; video/animation"/>
    <x v="109"/>
    <n v="101"/>
    <x v="0"/>
    <s v="animation"/>
    <x v="956"/>
  </r>
  <r>
    <n v="1566"/>
    <s v="Airships and Anatasia: The Movie"/>
    <s v="The movie is about the adventures of Ethan, Danna, The mysterious inventor and more."/>
    <n v="-1063708.0188084301"/>
    <n v="18958.3506380578"/>
    <x v="2"/>
    <x v="0"/>
    <s v="USD"/>
    <n v="1379716647.96224"/>
    <n v="1376012969.5734601"/>
    <b v="0"/>
    <n v="187.74126090643099"/>
    <b v="0"/>
    <s v="film &amp; video/animation"/>
    <x v="109"/>
    <n v="101"/>
    <x v="0"/>
    <s v="animation"/>
    <x v="956"/>
  </r>
  <r>
    <n v="1567"/>
    <s v="Galaxy Probe Kids"/>
    <s v="live-action/animated series pilot."/>
    <n v="-1064725.9950576799"/>
    <n v="18964.6098037587"/>
    <x v="2"/>
    <x v="0"/>
    <s v="USD"/>
    <n v="1379698753.94924"/>
    <n v="1375994571.0850401"/>
    <b v="0"/>
    <n v="187.80057551160499"/>
    <b v="0"/>
    <s v="film &amp; video/animation"/>
    <x v="109"/>
    <n v="101"/>
    <x v="0"/>
    <s v="animation"/>
    <x v="956"/>
  </r>
  <r>
    <n v="1568"/>
    <s v="ANGAL TENTARA and The Root of All Evil"/>
    <s v="AT is an Interactive Animation made for the iPad where the user becomes part of the story. It's a fantastic journey of discovery!"/>
    <n v="-1065743.9713069301"/>
    <n v="18970.868969459701"/>
    <x v="2"/>
    <x v="0"/>
    <s v="USD"/>
    <n v="1379680859.93624"/>
    <n v="1375976172.5966101"/>
    <b v="0"/>
    <n v="187.85989011677901"/>
    <b v="0"/>
    <s v="film &amp; video/animation"/>
    <x v="109"/>
    <n v="101"/>
    <x v="0"/>
    <s v="animation"/>
    <x v="956"/>
  </r>
  <r>
    <n v="1569"/>
    <s v="Broadway Melodies: A Rock &amp; Roll Mystery Musical - Animated Feature Film"/>
    <s v="A Feature Length Animated Film Noir Musical with a modern twist. _x000d__x000a_Animation and music melded into edge-of-your-seat entertainment."/>
    <n v="-1066761.94755619"/>
    <n v="18977.128135160601"/>
    <x v="2"/>
    <x v="0"/>
    <s v="USD"/>
    <n v="1379662965.9232399"/>
    <n v="1375957774.1081901"/>
    <b v="0"/>
    <n v="187.919204721954"/>
    <b v="0"/>
    <s v="film &amp; video/animation"/>
    <x v="109"/>
    <n v="101"/>
    <x v="0"/>
    <s v="animation"/>
    <x v="956"/>
  </r>
  <r>
    <n v="1570"/>
    <s v="Stephen Colbert animated video"/>
    <s v="This animated dark comedy video highlights Stephen Colbert as a super hero-like figure within a corrupt and sinister world manipulated by the media."/>
    <n v="-1067779.9238054401"/>
    <n v="18983.387300861599"/>
    <x v="2"/>
    <x v="0"/>
    <s v="USD"/>
    <n v="1379645071.9102499"/>
    <n v="1375939375.61976"/>
    <b v="0"/>
    <n v="187.978519327128"/>
    <b v="0"/>
    <s v="film &amp; video/animation"/>
    <x v="109"/>
    <n v="101"/>
    <x v="0"/>
    <s v="animation"/>
    <x v="956"/>
  </r>
  <r>
    <n v="1571"/>
    <s v="World War 6"/>
    <s v="Based on the invention portfolio of a patented inventor World War Four is a look into the future of warfare and humanity as a whole"/>
    <n v="-1068797.90005469"/>
    <n v="18989.646466562499"/>
    <x v="2"/>
    <x v="0"/>
    <s v="USD"/>
    <n v="1379627177.8972499"/>
    <n v="1375920977.13134"/>
    <b v="0"/>
    <n v="188.03783393230199"/>
    <b v="0"/>
    <s v="film &amp; video/animation"/>
    <x v="109"/>
    <n v="101"/>
    <x v="0"/>
    <s v="animation"/>
    <x v="956"/>
  </r>
  <r>
    <n v="1572"/>
    <s v="Strawberry Bowl"/>
    <s v="This Strawberry Bowl concept is the 1st of many episodes.  These episodes will be released in accordance with the harvest of the month."/>
    <n v="-1069815.8763039501"/>
    <n v="18995.905632263501"/>
    <x v="2"/>
    <x v="0"/>
    <s v="USD"/>
    <n v="1379609283.8842499"/>
    <n v="1375902578.64291"/>
    <b v="0"/>
    <n v="188.09714853747701"/>
    <b v="0"/>
    <s v="film &amp; video/animation"/>
    <x v="109"/>
    <n v="101"/>
    <x v="0"/>
    <s v="animation"/>
    <x v="956"/>
  </r>
  <r>
    <n v="1573"/>
    <s v="Jimmy There and Back - Documentary Animation"/>
    <s v="Jimmy wants to live life and see his grandchildren grow up, but alcoholism threatens to curtail everything he dreams of."/>
    <n v="-1070833.8525532"/>
    <n v="19002.1647979644"/>
    <x v="2"/>
    <x v="1"/>
    <s v="GBP"/>
    <n v="1379591389.8712499"/>
    <n v="1375884180.15449"/>
    <b v="0"/>
    <n v="188.15646314265101"/>
    <b v="0"/>
    <s v="film &amp; video/animation"/>
    <x v="109"/>
    <n v="101"/>
    <x v="0"/>
    <s v="animation"/>
    <x v="956"/>
  </r>
  <r>
    <n v="1574"/>
    <s v="Woodsy Owl Animation: Cartoons That Give A Hoot!"/>
    <s v="An animated DVD starring Woodsy Owl that entertains children while  showing them how they can help create a cleaner, greener planet."/>
    <n v="-1071851.8288024501"/>
    <n v="19008.423963665398"/>
    <x v="2"/>
    <x v="0"/>
    <s v="USD"/>
    <n v="1379573495.8582499"/>
    <n v="1375865781.66606"/>
    <b v="0"/>
    <n v="188.215777747825"/>
    <b v="0"/>
    <s v="film &amp; video/animation"/>
    <x v="109"/>
    <n v="101"/>
    <x v="0"/>
    <s v="animation"/>
    <x v="956"/>
  </r>
  <r>
    <n v="1575"/>
    <s v="MY4FACES THE ANIMATED MOVIE"/>
    <s v="This wonderful movie will tells the story of two adorable aliens who crash land into a familyâ€™s backyard, and travel the Earth."/>
    <n v="-1072869.80505171"/>
    <n v="19014.683129366302"/>
    <x v="2"/>
    <x v="0"/>
    <s v="USD"/>
    <n v="1379555601.8452599"/>
    <n v="1375847383.17764"/>
    <b v="0"/>
    <n v="188.275092352999"/>
    <b v="0"/>
    <s v="film &amp; video/animation"/>
    <x v="109"/>
    <n v="101"/>
    <x v="0"/>
    <s v="animation"/>
    <x v="956"/>
  </r>
  <r>
    <n v="1576"/>
    <s v="Age of Spirit: The Battle in Heaven"/>
    <s v="A feature-length 3D animation that depicts what happened when the Son of the Morning rebelled against God."/>
    <n v="-1073887.7813009601"/>
    <n v="19020.9422950673"/>
    <x v="2"/>
    <x v="0"/>
    <s v="USD"/>
    <n v="1379537707.8322599"/>
    <n v="1375828984.6892099"/>
    <b v="0"/>
    <n v="188.33440695817399"/>
    <b v="0"/>
    <s v="film &amp; video/animation"/>
    <x v="109"/>
    <n v="101"/>
    <x v="0"/>
    <s v="animation"/>
    <x v="956"/>
  </r>
  <r>
    <n v="1577"/>
    <s v="Code Monkeys"/>
    <s v="&quot;Code Monkey(s)&quot; is a short animated-series about life from the perspective of an engineer who feels like an actual &quot;Code Monkey&quot;."/>
    <n v="-1074905.75755022"/>
    <n v="19027.201460768199"/>
    <x v="2"/>
    <x v="0"/>
    <s v="USD"/>
    <n v="1379519813.8192599"/>
    <n v="1375810586.2007899"/>
    <b v="0"/>
    <n v="188.39372156334801"/>
    <b v="0"/>
    <s v="film &amp; video/animation"/>
    <x v="109"/>
    <n v="101"/>
    <x v="0"/>
    <s v="animation"/>
    <x v="956"/>
  </r>
  <r>
    <n v="1578"/>
    <s v="Heroes Faith II (Superior Soldier)"/>
    <s v="A stop-motion animated action packed adventure. Telling a great story with an even greater message. Join me and lets change the world."/>
    <n v="-1075923.7337994699"/>
    <n v="19033.460626469201"/>
    <x v="2"/>
    <x v="0"/>
    <s v="USD"/>
    <n v="1379501919.8062601"/>
    <n v="1375792187.7123599"/>
    <b v="0"/>
    <n v="188.453036168522"/>
    <b v="0"/>
    <s v="film &amp; video/animation"/>
    <x v="109"/>
    <n v="101"/>
    <x v="0"/>
    <s v="animation"/>
    <x v="956"/>
  </r>
  <r>
    <n v="1579"/>
    <s v="Indian in Chelsea - Web Animated series"/>
    <s v="A hilarious comedy podcast being turned into an animated series  about an indian servant and his boss."/>
    <n v="-1076941.71004872"/>
    <n v="19039.719792170101"/>
    <x v="2"/>
    <x v="1"/>
    <s v="GBP"/>
    <n v="1379484025.7932601"/>
    <n v="1375773789.2239399"/>
    <b v="0"/>
    <n v="188.512350773696"/>
    <b v="0"/>
    <s v="film &amp; video/animation"/>
    <x v="109"/>
    <n v="101"/>
    <x v="0"/>
    <s v="animation"/>
    <x v="956"/>
  </r>
  <r>
    <n v="1580"/>
    <s v="TPI Episode 2: Doomsday Dean"/>
    <s v="A mile below the Franco-Swiss border Dean manages to break the Large Hadron Collider and triggers the end of the world."/>
    <n v="-1077959.6862979799"/>
    <n v="19045.978957871099"/>
    <x v="2"/>
    <x v="0"/>
    <s v="USD"/>
    <n v="1379466131.7802701"/>
    <n v="1375755390.7355101"/>
    <b v="0"/>
    <n v="188.57166537887099"/>
    <b v="0"/>
    <s v="film &amp; video/animation"/>
    <x v="109"/>
    <n v="101"/>
    <x v="0"/>
    <s v="animation"/>
    <x v="956"/>
  </r>
  <r>
    <n v="1581"/>
    <s v="Stuck On An Eyeland"/>
    <s v="A project that incorporates animation and comic art into a relevant story. 4 boys, 1 eyeland, and a whole lot of drama!!!"/>
    <n v="-1078977.66254723"/>
    <n v="19052.238123571999"/>
    <x v="2"/>
    <x v="0"/>
    <s v="USD"/>
    <n v="1379448237.7672701"/>
    <n v="1375736992.2470901"/>
    <b v="0"/>
    <n v="188.63097998404501"/>
    <b v="0"/>
    <s v="film &amp; video/animation"/>
    <x v="109"/>
    <n v="101"/>
    <x v="0"/>
    <s v="animation"/>
    <x v="956"/>
  </r>
  <r>
    <n v="1582"/>
    <s v="Otherkin The Animated Series"/>
    <s v="We have a fully developed 2D animated series that requires more professional animation. Our first 2 home-animated eps are up online."/>
    <n v="-1079995.6387964799"/>
    <n v="19058.497289273"/>
    <x v="2"/>
    <x v="0"/>
    <s v="USD"/>
    <n v="1379430343.7542701"/>
    <n v="1375718593.7586601"/>
    <b v="0"/>
    <n v="188.69029458921901"/>
    <b v="0"/>
    <s v="film &amp; video/animation"/>
    <x v="109"/>
    <n v="101"/>
    <x v="0"/>
    <s v="animation"/>
    <x v="956"/>
  </r>
  <r>
    <n v="1583"/>
    <s v="Paradigm Spiral - The Animated Series"/>
    <s v="A sci-fi fantasy 2.5D anime styled series about some guys trying to save the world, probably..."/>
    <n v="-1081013.61504574"/>
    <n v="19064.7564549739"/>
    <x v="2"/>
    <x v="0"/>
    <s v="USD"/>
    <n v="1379412449.7412701"/>
    <n v="1375700195.2702401"/>
    <b v="0"/>
    <n v="188.749609194394"/>
    <b v="0"/>
    <s v="film &amp; video/animation"/>
    <x v="109"/>
    <n v="101"/>
    <x v="0"/>
    <s v="animation"/>
    <x v="956"/>
  </r>
  <r>
    <n v="1584"/>
    <s v="I'm Sticking With You."/>
    <s v="A film created entirely out of paper, visual effects and found objects depicts how one man created a new life for himself."/>
    <n v="-1082031.5912949899"/>
    <n v="19071.015620674902"/>
    <x v="2"/>
    <x v="5"/>
    <s v="CAD"/>
    <n v="1379394555.7282701"/>
    <n v="1375681796.78181"/>
    <b v="0"/>
    <n v="188.80892379956799"/>
    <b v="0"/>
    <s v="film &amp; video/animation"/>
    <x v="109"/>
    <n v="101"/>
    <x v="0"/>
    <s v="animation"/>
    <x v="956"/>
  </r>
  <r>
    <n v="1585"/>
    <s v="A Tale of Faith - An Animated Short Film"/>
    <s v="A Tale of Faith is an animated short film based on the heartwarming tale by Rebbe Nachman of Breslov."/>
    <n v="-1083049.56754424"/>
    <n v="19077.274786375801"/>
    <x v="2"/>
    <x v="0"/>
    <s v="USD"/>
    <n v="1379376661.7152801"/>
    <n v="1375663398.29339"/>
    <b v="0"/>
    <n v="188.86823840474199"/>
    <b v="0"/>
    <s v="film &amp; video/animation"/>
    <x v="109"/>
    <n v="101"/>
    <x v="0"/>
    <s v="animation"/>
    <x v="956"/>
  </r>
  <r>
    <n v="1586"/>
    <s v="Shipmates"/>
    <s v="A big brother style comedy animation series starring famous seafarers"/>
    <n v="-1084067.5437934999"/>
    <n v="19083.533952076799"/>
    <x v="2"/>
    <x v="1"/>
    <s v="GBP"/>
    <n v="1379358767.70228"/>
    <n v="1375644999.80496"/>
    <b v="0"/>
    <n v="188.92755300991601"/>
    <b v="0"/>
    <s v="film &amp; video/animation"/>
    <x v="109"/>
    <n v="101"/>
    <x v="0"/>
    <s v="animation"/>
    <x v="956"/>
  </r>
  <r>
    <n v="1587"/>
    <s v="Honeybee: The Animated Series Trailer"/>
    <s v="Honeybee is a cartoon about a girl who can talk to bugs, and her quest to save the bees! Adventure, humor, and lots of fun characters."/>
    <n v="-1085085.5200427501"/>
    <n v="19089.793117777699"/>
    <x v="2"/>
    <x v="0"/>
    <s v="USD"/>
    <n v="1379340873.68928"/>
    <n v="1375626601.31654"/>
    <b v="0"/>
    <n v="188.986867615091"/>
    <b v="0"/>
    <s v="film &amp; video/animation"/>
    <x v="109"/>
    <n v="101"/>
    <x v="0"/>
    <s v="animation"/>
    <x v="956"/>
  </r>
  <r>
    <n v="1588"/>
    <s v="Somorrah"/>
    <s v="The community of Somorrah is peaceful and unblemished until &quot;The Boss&quot; power and money starts to diminish &amp; plans to gain it all back!"/>
    <n v="-1086103.4962919999"/>
    <n v="19096.052283478701"/>
    <x v="2"/>
    <x v="0"/>
    <s v="USD"/>
    <n v="1379322979.67628"/>
    <n v="1375608202.82811"/>
    <b v="0"/>
    <n v="189.046182220265"/>
    <b v="0"/>
    <s v="film &amp; video/animation"/>
    <x v="109"/>
    <n v="101"/>
    <x v="0"/>
    <s v="animation"/>
    <x v="956"/>
  </r>
  <r>
    <n v="1589"/>
    <s v="M dot Strange's &quot;I am Nightmare&quot;"/>
    <s v="&quot;When the dream of childhood is stolen... a nightmare is born&quot; A dark animated fantasy film by indie filmmaker M dot Strange."/>
    <n v="-1087121.4725412601"/>
    <n v="19102.3114491796"/>
    <x v="2"/>
    <x v="0"/>
    <s v="USD"/>
    <n v="1379305085.66328"/>
    <n v="1375589804.33969"/>
    <b v="0"/>
    <n v="189.10549682543899"/>
    <b v="0"/>
    <s v="film &amp; video/animation"/>
    <x v="109"/>
    <n v="101"/>
    <x v="0"/>
    <s v="animation"/>
    <x v="956"/>
  </r>
  <r>
    <n v="1590"/>
    <s v="Darktales The Play"/>
    <s v="Tim Arthur's 21st anniversary sell-out production of his 'chilling' and 'sinister' ghostly thriller returns to the Edinburgh Fringe!"/>
    <n v="-1088139.44879051"/>
    <n v="19108.570614880598"/>
    <x v="0"/>
    <x v="1"/>
    <s v="GBP"/>
    <n v="1379287191.65029"/>
    <n v="1375571405.8512599"/>
    <b v="0"/>
    <n v="189.16481143061401"/>
    <b v="1"/>
    <s v="theater/plays"/>
    <x v="109"/>
    <n v="101"/>
    <x v="1"/>
    <s v="plays"/>
    <x v="956"/>
  </r>
  <r>
    <n v="1591"/>
    <s v="U.S. Premiere of &quot;dirty butterfly&quot; by debbie tucker green"/>
    <s v="The Blind Owl in co-production with Halcyon Theatre will stage &quot;dirty butterfly&quot; a voyeuristic drama by Britain's debbie tucker green."/>
    <n v="-1089157.4250397701"/>
    <n v="19114.829780581498"/>
    <x v="0"/>
    <x v="0"/>
    <s v="USD"/>
    <n v="1379269297.63729"/>
    <n v="1375553007.3628399"/>
    <b v="0"/>
    <n v="189.224126035788"/>
    <b v="1"/>
    <s v="theater/plays"/>
    <x v="109"/>
    <n v="101"/>
    <x v="1"/>
    <s v="plays"/>
    <x v="956"/>
  </r>
  <r>
    <n v="1592"/>
    <s v="COMPASS PLAYERS"/>
    <s v="*** TO MAKE DONATIONS IN THE FUTURE                                   GO TO OUR WEBSITE: www.compassplayers.com ***"/>
    <n v="-1090175.40128902"/>
    <n v="19121.0889462825"/>
    <x v="0"/>
    <x v="0"/>
    <s v="USD"/>
    <n v="1379251403.62429"/>
    <n v="1375534608.8744099"/>
    <b v="0"/>
    <n v="189.283440640962"/>
    <b v="1"/>
    <s v="theater/plays"/>
    <x v="109"/>
    <n v="101"/>
    <x v="1"/>
    <s v="plays"/>
    <x v="956"/>
  </r>
  <r>
    <n v="1593"/>
    <s v="&quot;The Star on My Heart&quot; Original Play Project on Holocaust"/>
    <s v="The Star on My Heart, an original play based on a survivor of the Terezin concentration camp, with community outreach for all ages."/>
    <n v="-1091193.3775382701"/>
    <n v="19127.3481119834"/>
    <x v="0"/>
    <x v="0"/>
    <s v="USD"/>
    <n v="1379233509.61129"/>
    <n v="1375516210.3859899"/>
    <b v="0"/>
    <n v="189.34275524613599"/>
    <b v="1"/>
    <s v="theater/plays"/>
    <x v="109"/>
    <n v="101"/>
    <x v="1"/>
    <s v="plays"/>
    <x v="956"/>
  </r>
  <r>
    <n v="1594"/>
    <s v="Zero Down"/>
    <s v="Angel on the Corner need YOUR help to raise Â£3,500 to take Zero Down by Sarah Hehir to the Edinburgh Fringe Festival this August!"/>
    <n v="-1092211.35378753"/>
    <n v="19133.607277684401"/>
    <x v="0"/>
    <x v="1"/>
    <s v="GBP"/>
    <n v="1379215615.59829"/>
    <n v="1375497811.8975699"/>
    <b v="0"/>
    <n v="189.40206985131101"/>
    <b v="1"/>
    <s v="theater/plays"/>
    <x v="109"/>
    <n v="101"/>
    <x v="1"/>
    <s v="plays"/>
    <x v="956"/>
  </r>
  <r>
    <n v="1595"/>
    <s v="EUPHORIA! A New Play by John Corigliano"/>
    <s v="EUPHORIA! is a new play about the decriminalization of drugs, and its profound effect on both the criminals in prison and &quot;The Man.&quot;"/>
    <n v="-1093229.3300367801"/>
    <n v="19139.866443385301"/>
    <x v="0"/>
    <x v="0"/>
    <s v="USD"/>
    <n v="1379197721.5853"/>
    <n v="1375479413.4091401"/>
    <b v="0"/>
    <n v="189.46138445648501"/>
    <b v="1"/>
    <s v="theater/plays"/>
    <x v="109"/>
    <n v="101"/>
    <x v="1"/>
    <s v="plays"/>
    <x v="956"/>
  </r>
  <r>
    <n v="1596"/>
    <s v="Victory by Madicken Malm"/>
    <s v="We have a brand new play. We urgently need your help to fund our production, which opens at Theatre503 on August 18th."/>
    <n v="-1094247.30628603"/>
    <n v="19146.125609086299"/>
    <x v="0"/>
    <x v="1"/>
    <s v="GBP"/>
    <n v="1379179827.5723"/>
    <n v="1375461014.9207201"/>
    <b v="0"/>
    <n v="189.520699061659"/>
    <b v="1"/>
    <s v="theater/plays"/>
    <x v="109"/>
    <n v="101"/>
    <x v="1"/>
    <s v="plays"/>
    <x v="956"/>
  </r>
  <r>
    <n v="1597"/>
    <s v="Omega Kids - a new play"/>
    <s v="OMEGA KIDS, a new play by Noah Mease, directed by Jay Stull &amp; produced by New Light Theater Project in association with Access Theater."/>
    <n v="-1095265.2825352901"/>
    <n v="19152.384774787199"/>
    <x v="0"/>
    <x v="0"/>
    <s v="USD"/>
    <n v="1379161933.5592999"/>
    <n v="1375442616.4322901"/>
    <b v="0"/>
    <n v="189.580013666833"/>
    <b v="1"/>
    <s v="theater/plays"/>
    <x v="109"/>
    <n v="101"/>
    <x v="1"/>
    <s v="plays"/>
    <x v="956"/>
  </r>
  <r>
    <n v="1598"/>
    <s v="Devastated No Matter What"/>
    <s v="A Festival Backed Production of a Full-Length Play."/>
    <n v="-1096283.25878454"/>
    <n v="19158.643940488098"/>
    <x v="0"/>
    <x v="0"/>
    <s v="USD"/>
    <n v="1379144039.5462999"/>
    <n v="1375424217.9438701"/>
    <b v="0"/>
    <n v="189.63932827200799"/>
    <b v="1"/>
    <s v="theater/plays"/>
    <x v="109"/>
    <n v="101"/>
    <x v="1"/>
    <s v="plays"/>
    <x v="956"/>
  </r>
  <r>
    <n v="1599"/>
    <s v="Snowglobe Theatre presents: &quot;Much Ado about Nothing&quot;"/>
    <s v="Snowglobe Theatre, a new Montreal company, will be presenting Shakespeare's &quot;Much Ado about Nothing&quot; at Mainline Theatre in January"/>
    <n v="-1097301.2350337901"/>
    <n v="19164.9031061891"/>
    <x v="0"/>
    <x v="5"/>
    <s v="CAD"/>
    <n v="1379126145.5332999"/>
    <n v="1375405819.45544"/>
    <b v="0"/>
    <n v="189.69864287718201"/>
    <b v="1"/>
    <s v="theater/plays"/>
    <x v="109"/>
    <n v="101"/>
    <x v="1"/>
    <s v="plays"/>
    <x v="956"/>
  </r>
  <r>
    <n v="1600"/>
    <s v="Corners Grove"/>
    <s v="Corners Grove is a coming-of-age play about leaving home, gender identity and the death of Whitney Houston; will benefit Win NYC."/>
    <n v="-1098319.21128305"/>
    <n v="19171.16227189"/>
    <x v="0"/>
    <x v="0"/>
    <s v="USD"/>
    <n v="1379108251.5202999"/>
    <n v="1375387420.96702"/>
    <b v="0"/>
    <n v="189.75795748235601"/>
    <b v="1"/>
    <s v="theater/plays"/>
    <x v="109"/>
    <n v="101"/>
    <x v="1"/>
    <s v="plays"/>
    <x v="956"/>
  </r>
  <r>
    <n v="1601"/>
    <s v="COMPASS PLAYERS presents SYLVIA by A. R. Gurney"/>
    <s v="SYLVIA is a modern romantic comedy about a marriage and a talking dog. Directed by Jeanna Michaels. January 12 through January 29, 2019"/>
    <n v="-1099337.1875322999"/>
    <n v="19177.421437591001"/>
    <x v="0"/>
    <x v="0"/>
    <s v="USD"/>
    <n v="1379090357.5073099"/>
    <n v="1375369022.47859"/>
    <b v="0"/>
    <n v="189.81727208753099"/>
    <b v="1"/>
    <s v="theater/plays"/>
    <x v="109"/>
    <n v="101"/>
    <x v="1"/>
    <s v="plays"/>
    <x v="956"/>
  </r>
  <r>
    <n v="1602"/>
    <s v="Walken On Sunshine"/>
    <s v="A fast paced, comedic play about an anxiety-ridden filmmaker who lies to investors about having Christopher Walken in his film."/>
    <n v="-1100355.16378155"/>
    <n v="19183.680603291999"/>
    <x v="0"/>
    <x v="0"/>
    <s v="USD"/>
    <n v="1379072463.4943099"/>
    <n v="1375350623.99017"/>
    <b v="0"/>
    <n v="189.87658669270499"/>
    <b v="1"/>
    <s v="theater/plays"/>
    <x v="109"/>
    <n v="101"/>
    <x v="1"/>
    <s v="plays"/>
    <x v="956"/>
  </r>
  <r>
    <n v="1603"/>
    <s v="Foresight"/>
    <s v="New writing â€¢ Twisty-turny magical realist retro sci-fi â€¢ Human lives â€¢ Storytelling â€¢ The slope our society slips down..."/>
    <n v="-1101373.1400308099"/>
    <n v="19189.939768992899"/>
    <x v="0"/>
    <x v="1"/>
    <s v="GBP"/>
    <n v="1379054569.4813099"/>
    <n v="1375332225.50174"/>
    <b v="0"/>
    <n v="189.93590129787901"/>
    <b v="1"/>
    <s v="theater/plays"/>
    <x v="109"/>
    <n v="101"/>
    <x v="1"/>
    <s v="plays"/>
    <x v="956"/>
  </r>
  <r>
    <n v="1604"/>
    <s v="Theatre for restorative justice - help us get to Belgium!"/>
    <s v="We're a zero-budget, non-profit theatre group based in Oslo and have been invited to perform at a conference in Belgium. Help!"/>
    <n v="-1102391.11628006"/>
    <n v="19196.198934693901"/>
    <x v="0"/>
    <x v="10"/>
    <s v="NOK"/>
    <n v="1379036675.4683101"/>
    <n v="1375313827.01332"/>
    <b v="0"/>
    <n v="189.99521590305301"/>
    <b v="1"/>
    <s v="theater/plays"/>
    <x v="109"/>
    <n v="101"/>
    <x v="1"/>
    <s v="plays"/>
    <x v="956"/>
  </r>
  <r>
    <n v="1605"/>
    <s v="GIRLS STATE a new musical comedy TV project"/>
    <s v="In this new TV show &quot;All Politics is Vocal&quot; as high school girls campaign, sing and cheer to be elected Governor of their summer camp."/>
    <n v="-1103409.0925293199"/>
    <n v="19202.458100394801"/>
    <x v="0"/>
    <x v="0"/>
    <s v="USD"/>
    <n v="1379018781.4553101"/>
    <n v="1375295428.5248899"/>
    <b v="0"/>
    <n v="190.054530508228"/>
    <b v="1"/>
    <s v="film &amp; video/television"/>
    <x v="165"/>
    <n v="101"/>
    <x v="0"/>
    <s v="television"/>
    <x v="1378"/>
  </r>
  <r>
    <n v="1606"/>
    <s v="FannibalFest Fan Convention"/>
    <s v="A Hannibal TV Show Fan Convention and Art Collective"/>
    <n v="-1104427.06877857"/>
    <n v="19208.717266095799"/>
    <x v="0"/>
    <x v="0"/>
    <s v="USD"/>
    <n v="1379000887.4423201"/>
    <n v="1375277030.0364699"/>
    <b v="0"/>
    <n v="190.11384511340199"/>
    <b v="1"/>
    <s v="film &amp; video/television"/>
    <x v="165"/>
    <n v="101"/>
    <x v="0"/>
    <s v="television"/>
    <x v="1379"/>
  </r>
  <r>
    <n v="1607"/>
    <s v="Charlie teaser completion"/>
    <s v="Completion fund for post-production for teaser of British crime/drama tv series about a girl who sells morals for money"/>
    <n v="-1105445.0450278199"/>
    <n v="19214.976431796698"/>
    <x v="0"/>
    <x v="1"/>
    <s v="GBP"/>
    <n v="1378982993.4293201"/>
    <n v="1375258631.5480399"/>
    <b v="0"/>
    <n v="190.17315971857599"/>
    <b v="1"/>
    <s v="film &amp; video/television"/>
    <x v="165"/>
    <n v="101"/>
    <x v="0"/>
    <s v="television"/>
    <x v="1380"/>
  </r>
  <r>
    <n v="1608"/>
    <s v="Unsure/Positive: A Dramedy Series About Life with HIV"/>
    <s v="We already produced the *very* beginning of this story. Help us to see it through?"/>
    <n v="-1106463.0212770801"/>
    <n v="19221.2355974977"/>
    <x v="0"/>
    <x v="0"/>
    <s v="USD"/>
    <n v="1378965099.4163201"/>
    <n v="1375240233.0596199"/>
    <b v="0"/>
    <n v="190.23247432375001"/>
    <b v="1"/>
    <s v="film &amp; video/television"/>
    <x v="165"/>
    <n v="101"/>
    <x v="0"/>
    <s v="television"/>
    <x v="1381"/>
  </r>
  <r>
    <n v="1609"/>
    <s v="Party Monsters"/>
    <s v="22nd centuryâ€™s most notorious literary characters, out of step with the times, find comradery as roommates in modern day Los Angeles."/>
    <n v="-1107480.9975263299"/>
    <n v="19227.4947631986"/>
    <x v="0"/>
    <x v="0"/>
    <s v="USD"/>
    <n v="1378947205.4033201"/>
    <n v="1375221834.5711901"/>
    <b v="0"/>
    <n v="190.291788928925"/>
    <b v="1"/>
    <s v="film &amp; video/television"/>
    <x v="165"/>
    <n v="101"/>
    <x v="0"/>
    <s v="television"/>
    <x v="1382"/>
  </r>
  <r>
    <n v="1610"/>
    <s v="Terry Matthews to be the NEXT star on the Network Television"/>
    <s v="The BBQ Daddy will be Filming the 1st episode of the Next Hit series to come to Network Television &quot;Bailout My Cookout&quot;"/>
    <n v="-1108498.9737755801"/>
    <n v="19233.753928899601"/>
    <x v="0"/>
    <x v="0"/>
    <s v="USD"/>
    <n v="1378929311.3903201"/>
    <n v="1375203436.0827701"/>
    <b v="0"/>
    <n v="190.351103534099"/>
    <b v="1"/>
    <s v="film &amp; video/television"/>
    <x v="165"/>
    <n v="101"/>
    <x v="0"/>
    <s v="television"/>
    <x v="1383"/>
  </r>
  <r>
    <n v="1611"/>
    <s v="POINT HOPE"/>
    <s v="The story of &quot;Point Hope&quot; will honor, respect, and share the beauty and traditions of the Alaska Natives in Point Hope, AK: the Inupiat"/>
    <n v="-1109516.95002484"/>
    <n v="19240.013094600501"/>
    <x v="0"/>
    <x v="0"/>
    <s v="USD"/>
    <n v="1378911417.3773301"/>
    <n v="1375185037.5943401"/>
    <b v="0"/>
    <n v="190.41041813927299"/>
    <b v="1"/>
    <s v="film &amp; video/television"/>
    <x v="165"/>
    <n v="101"/>
    <x v="0"/>
    <s v="television"/>
    <x v="1384"/>
  </r>
  <r>
    <n v="1612"/>
    <s v="Skin: Film Production By 14 Year Old Aniya Wolfe"/>
    <s v="Secrets bond three unfortunate teens who are facing issues that are common among youth today. And for one, it becomes too much to bear."/>
    <n v="-1110534.9262740901"/>
    <n v="19246.272260301499"/>
    <x v="0"/>
    <x v="0"/>
    <s v="USD"/>
    <n v="1378893523.3643301"/>
    <n v="1375166639.1059201"/>
    <b v="0"/>
    <n v="190.46973274444801"/>
    <b v="1"/>
    <s v="film &amp; video/television"/>
    <x v="165"/>
    <n v="101"/>
    <x v="0"/>
    <s v="television"/>
    <x v="1385"/>
  </r>
  <r>
    <n v="1613"/>
    <s v="Sizzling in the Kitchen Flynn Style"/>
    <s v="Help us raise the funds to film our pilot episode!"/>
    <n v="-1111552.90252334"/>
    <n v="19252.531426002399"/>
    <x v="0"/>
    <x v="0"/>
    <s v="USD"/>
    <n v="1378875629.35133"/>
    <n v="1375148240.6174901"/>
    <b v="0"/>
    <n v="190.529047349622"/>
    <b v="1"/>
    <s v="film &amp; video/television"/>
    <x v="165"/>
    <n v="101"/>
    <x v="0"/>
    <s v="television"/>
    <x v="1386"/>
  </r>
  <r>
    <n v="1614"/>
    <s v="The Academy: Mockumentary Sitcom TV Pilot"/>
    <s v="Capturing everyday life at Falkirk Academy, a fictitious elite private high school where &quot;everyday life&quot; is anything but normal."/>
    <n v="-1112570.8787726001"/>
    <n v="19258.7905917034"/>
    <x v="0"/>
    <x v="0"/>
    <s v="USD"/>
    <n v="1378857735.33833"/>
    <n v="1375129842.12907"/>
    <b v="0"/>
    <n v="190.588361954796"/>
    <b v="1"/>
    <s v="film &amp; video/television"/>
    <x v="165"/>
    <n v="101"/>
    <x v="0"/>
    <s v="television"/>
    <x v="1387"/>
  </r>
  <r>
    <n v="1615"/>
    <s v="Big in Beijing. A reality tv show about eccentric Beijing."/>
    <s v="Making a reality show casting the real elites of China. They are fun, young, wild, and ambitious. Filmed in Beijing with real risks."/>
    <n v="-1113588.85502185"/>
    <n v="19265.0497574043"/>
    <x v="0"/>
    <x v="0"/>
    <s v="USD"/>
    <n v="1378839841.32533"/>
    <n v="1375111443.64064"/>
    <b v="0"/>
    <n v="190.64767655996999"/>
    <b v="1"/>
    <s v="film &amp; video/television"/>
    <x v="165"/>
    <n v="101"/>
    <x v="0"/>
    <s v="television"/>
    <x v="1388"/>
  </r>
  <r>
    <n v="1616"/>
    <s v="2019 TAPR DCC Video on HamRadioNow"/>
    <s v="HamRadioNow will produce YouTube video of the complete 2016 ARRL &amp; TAPR Amateur Radio (Ham Radio) Digital Communications Conference"/>
    <n v="-1114606.8312711001"/>
    <n v="19271.308923105302"/>
    <x v="0"/>
    <x v="0"/>
    <s v="USD"/>
    <n v="1378821947.31234"/>
    <n v="1375093045.15222"/>
    <b v="0"/>
    <n v="190.70699116514501"/>
    <b v="1"/>
    <s v="film &amp; video/television"/>
    <x v="165"/>
    <n v="101"/>
    <x v="0"/>
    <s v="television"/>
    <x v="1389"/>
  </r>
  <r>
    <n v="1617"/>
    <s v="Spinward Traveller (T.V. Pilot)"/>
    <s v="Spinward Traveller is based on the award winning role-playing game. Launch your imagination into the Traveller universe at Jump 6."/>
    <n v="-1115624.80752036"/>
    <n v="19277.568088806202"/>
    <x v="0"/>
    <x v="0"/>
    <s v="USD"/>
    <n v="1378804053.29934"/>
    <n v="1375074646.66379"/>
    <b v="0"/>
    <n v="190.76630577031901"/>
    <b v="1"/>
    <s v="film &amp; video/television"/>
    <x v="165"/>
    <n v="101"/>
    <x v="0"/>
    <s v="television"/>
    <x v="1390"/>
  </r>
  <r>
    <n v="1618"/>
    <s v="Can't Go Home"/>
    <s v="A travel series hosted by touring musicians that profiles a different American city in each episode."/>
    <n v="-1116642.7837696101"/>
    <n v="19283.8272545072"/>
    <x v="0"/>
    <x v="0"/>
    <s v="USD"/>
    <n v="1378786159.28634"/>
    <n v="1375056248.17537"/>
    <b v="0"/>
    <n v="190.825620375493"/>
    <b v="1"/>
    <s v="film &amp; video/television"/>
    <x v="165"/>
    <n v="101"/>
    <x v="0"/>
    <s v="television"/>
    <x v="1391"/>
  </r>
  <r>
    <n v="1619"/>
    <s v="3013 | Sci-fi Series"/>
    <s v="A highly charged post apocalyptic sci fi series that pulls no punches!"/>
    <n v="-1117660.76001887"/>
    <n v="19290.086420208099"/>
    <x v="0"/>
    <x v="2"/>
    <s v="AUD"/>
    <n v="1378768265.27334"/>
    <n v="1375037849.68694"/>
    <b v="0"/>
    <n v="190.884934980667"/>
    <b v="1"/>
    <s v="film &amp; video/television"/>
    <x v="165"/>
    <n v="101"/>
    <x v="0"/>
    <s v="television"/>
    <x v="1392"/>
  </r>
  <r>
    <n v="1620"/>
    <s v="Cien&amp;Cia"/>
    <s v="Cien&amp;Cia es un proyecto transmedia para televisiÃ³n; la finalidad de la venta de camisetas es financiar el reality (Factual)."/>
    <n v="-1118678.7362681199"/>
    <n v="19296.345585909101"/>
    <x v="0"/>
    <x v="3"/>
    <s v="EUR"/>
    <n v="1378750371.26034"/>
    <n v="1375019451.1985199"/>
    <b v="0"/>
    <n v="190.94424958584199"/>
    <b v="1"/>
    <s v="film &amp; video/television"/>
    <x v="165"/>
    <n v="101"/>
    <x v="0"/>
    <s v="television"/>
    <x v="1393"/>
  </r>
  <r>
    <n v="1621"/>
    <s v="ArtMoose TV Series"/>
    <s v="We want to create a Sizzle Reel to pitch a Reality TV Series to TV Executive starring artists Art Moose will use new artists each week."/>
    <n v="-1119696.71251737"/>
    <n v="19302.604751610001"/>
    <x v="0"/>
    <x v="0"/>
    <s v="USD"/>
    <n v="1378732477.24735"/>
    <n v="1375001052.7100899"/>
    <b v="0"/>
    <n v="191.00356419101601"/>
    <b v="1"/>
    <s v="film &amp; video/television"/>
    <x v="165"/>
    <n v="101"/>
    <x v="0"/>
    <s v="television"/>
    <x v="1394"/>
  </r>
  <r>
    <n v="1622"/>
    <s v="Humble Pie"/>
    <s v="Uplifting English sitcom, a love letter to youthful exuberance that proves once and for all that none of us are ready for real life."/>
    <n v="-1120714.6887666299"/>
    <n v="19308.863917310999"/>
    <x v="0"/>
    <x v="1"/>
    <s v="GBP"/>
    <n v="1378714583.23435"/>
    <n v="1374982654.2216699"/>
    <b v="0"/>
    <n v="191.06287879619001"/>
    <b v="1"/>
    <s v="film &amp; video/television"/>
    <x v="165"/>
    <n v="101"/>
    <x v="0"/>
    <s v="television"/>
    <x v="1395"/>
  </r>
  <r>
    <n v="1623"/>
    <s v="Indian As Apple Pie TV"/>
    <s v="The Indian cooking show you crave: complete with cooking, travel to India, and loads of spicy inspiration with Anupy."/>
    <n v="-1121732.66501588"/>
    <n v="19315.123083011898"/>
    <x v="0"/>
    <x v="0"/>
    <s v="USD"/>
    <n v="1378696689.22135"/>
    <n v="1374964255.7332399"/>
    <b v="0"/>
    <n v="191.122193401365"/>
    <b v="1"/>
    <s v="film &amp; video/television"/>
    <x v="165"/>
    <n v="101"/>
    <x v="0"/>
    <s v="television"/>
    <x v="1396"/>
  </r>
  <r>
    <n v="1624"/>
    <s v="Brouhaha (an Original Sitcom)"/>
    <s v="Brouhaha chronicles the adventures of aspiring comedian and prolific hedonist Jenny Carmichael as she works at a clickbait website."/>
    <n v="-1122750.6412651299"/>
    <n v="19321.3822487129"/>
    <x v="0"/>
    <x v="0"/>
    <s v="USD"/>
    <n v="1378678795.2083499"/>
    <n v="1374945857.2448201"/>
    <b v="0"/>
    <n v="191.18150800653899"/>
    <b v="1"/>
    <s v="film &amp; video/television"/>
    <x v="165"/>
    <n v="101"/>
    <x v="0"/>
    <s v="television"/>
    <x v="1397"/>
  </r>
  <r>
    <n v="1625"/>
    <s v="Finding Kylie Hard Read Fund"/>
    <s v="Help us reach our goal &amp; pay the drama dept that is performing the hard read, which is set for October 2015."/>
    <n v="-1123768.61751439"/>
    <n v="19327.6414144138"/>
    <x v="0"/>
    <x v="0"/>
    <s v="USD"/>
    <n v="1378660901.1953499"/>
    <n v="1374927458.7563901"/>
    <b v="0"/>
    <n v="191.24082261171301"/>
    <b v="1"/>
    <s v="film &amp; video/television"/>
    <x v="165"/>
    <n v="101"/>
    <x v="0"/>
    <s v="television"/>
    <x v="1398"/>
  </r>
  <r>
    <n v="1626"/>
    <s v="Life of an Ingredient: The Pilot Episode"/>
    <s v="â€œLIFE of an INGREDIENT,&quot; a series that tells the story of the greatest chef &amp; farm collaborators in todayâ€™s marketplace."/>
    <n v="-1124786.5937636399"/>
    <n v="19333.900580114801"/>
    <x v="0"/>
    <x v="0"/>
    <s v="USD"/>
    <n v="1378643007.1823599"/>
    <n v="1374909060.2679701"/>
    <b v="0"/>
    <n v="191.30013721688701"/>
    <b v="1"/>
    <s v="film &amp; video/television"/>
    <x v="165"/>
    <n v="101"/>
    <x v="0"/>
    <s v="television"/>
    <x v="1399"/>
  </r>
  <r>
    <n v="1627"/>
    <s v="CREATURES OF HABIT!"/>
    <s v="Meet Gary, and Troy: Two unlikely friends that investigate &quot;strange phenomenon&quot;."/>
    <n v="-1125804.57001289"/>
    <n v="19340.159745815701"/>
    <x v="0"/>
    <x v="0"/>
    <s v="USD"/>
    <n v="1378625113.1693599"/>
    <n v="1374890661.7795401"/>
    <b v="0"/>
    <n v="191.359451822062"/>
    <b v="1"/>
    <s v="film &amp; video/television"/>
    <x v="165"/>
    <n v="101"/>
    <x v="0"/>
    <s v="television"/>
    <x v="1400"/>
  </r>
  <r>
    <n v="1628"/>
    <s v="Bad Boy of Beauty and Bride Crashers!"/>
    <s v="Lois and Berlin are the Lucy and Ricky of reality. You will go on  journey to reinvent beauty from the inside out. Be the star !"/>
    <n v="-1126822.5462621499"/>
    <n v="19346.418911516699"/>
    <x v="0"/>
    <x v="0"/>
    <s v="USD"/>
    <n v="1378607219.1563599"/>
    <n v="1374872263.2911201"/>
    <b v="0"/>
    <n v="191.41876642723599"/>
    <b v="1"/>
    <s v="film &amp; video/television"/>
    <x v="165"/>
    <n v="101"/>
    <x v="0"/>
    <s v="television"/>
    <x v="1401"/>
  </r>
  <r>
    <n v="1629"/>
    <s v="Bring STL Up Late to TV"/>
    <s v="STL Up Late is a weekly late night comedy talk show for St. Louis television."/>
    <n v="-1127840.5225114"/>
    <n v="19352.678077217599"/>
    <x v="0"/>
    <x v="0"/>
    <s v="USD"/>
    <n v="1378589325.1433599"/>
    <n v="1374853864.80269"/>
    <b v="0"/>
    <n v="191.47808103240999"/>
    <b v="1"/>
    <s v="film &amp; video/television"/>
    <x v="165"/>
    <n v="101"/>
    <x v="0"/>
    <s v="television"/>
    <x v="1402"/>
  </r>
  <r>
    <n v="1630"/>
    <s v="RAM- An independent writer's breakthrough tv production"/>
    <s v="A dram-com television series revolved around memory and the hardships and revelations that come with its early turning point."/>
    <n v="-1128858.4987606499"/>
    <n v="19358.937242918601"/>
    <x v="0"/>
    <x v="0"/>
    <s v="USD"/>
    <n v="1378571431.1303599"/>
    <n v="1374835466.31427"/>
    <b v="0"/>
    <n v="191.53739563758501"/>
    <b v="1"/>
    <s v="film &amp; video/television"/>
    <x v="165"/>
    <n v="101"/>
    <x v="0"/>
    <s v="television"/>
    <x v="1403"/>
  </r>
  <r>
    <n v="1631"/>
    <s v="You, Me &amp; Sicily:  Part I Editing"/>
    <s v="Highlighting Sicily's points of light: its extraordinary people. Editing phase is now underway!!!"/>
    <n v="-1129876.4750099101"/>
    <n v="19365.1964086195"/>
    <x v="0"/>
    <x v="0"/>
    <s v="USD"/>
    <n v="1378553537.1173601"/>
    <n v="1374817067.82584"/>
    <b v="0"/>
    <n v="191.596710242759"/>
    <b v="1"/>
    <s v="film &amp; video/television"/>
    <x v="165"/>
    <n v="101"/>
    <x v="0"/>
    <s v="television"/>
    <x v="1404"/>
  </r>
  <r>
    <n v="1632"/>
    <s v="B-Rabbit TV Comedy Pilot"/>
    <s v="B-Rabbit is a hilarious depiction of immigrating to New Zealand and the life you desperately tried to leave behind."/>
    <n v="-1130894.4512591599"/>
    <n v="19371.455574320498"/>
    <x v="0"/>
    <x v="4"/>
    <s v="NZD"/>
    <n v="1378535643.1043701"/>
    <n v="1374798669.33742"/>
    <b v="0"/>
    <n v="191.656024847933"/>
    <b v="1"/>
    <s v="film &amp; video/television"/>
    <x v="165"/>
    <n v="101"/>
    <x v="0"/>
    <s v="television"/>
    <x v="1405"/>
  </r>
  <r>
    <n v="1633"/>
    <s v="John Earle Dog Training Concept Development Reel"/>
    <s v="John and Brian are on a quest to change people's lives and rehabilitate dogs."/>
    <n v="-1131912.4275084201"/>
    <n v="19377.714740021402"/>
    <x v="0"/>
    <x v="0"/>
    <s v="USD"/>
    <n v="1378517749.0913701"/>
    <n v="1374780270.84899"/>
    <b v="0"/>
    <n v="191.71533945310699"/>
    <b v="1"/>
    <s v="film &amp; video/television"/>
    <x v="165"/>
    <n v="101"/>
    <x v="0"/>
    <s v="television"/>
    <x v="1406"/>
  </r>
  <r>
    <n v="1634"/>
    <s v="The JOB Prelude."/>
    <s v="Genuine, no cliche Cop dramedy. Stories based on Adam's time as a Constable. What really goes on? Think you know the Police? Find out."/>
    <n v="-1132930.40375767"/>
    <n v="19383.9739057224"/>
    <x v="0"/>
    <x v="1"/>
    <s v="GBP"/>
    <n v="1378499855.0783701"/>
    <n v="1374761872.36057"/>
    <b v="0"/>
    <n v="191.77465405828201"/>
    <b v="1"/>
    <s v="film &amp; video/television"/>
    <x v="165"/>
    <n v="101"/>
    <x v="0"/>
    <s v="television"/>
    <x v="1407"/>
  </r>
  <r>
    <n v="1635"/>
    <s v="Introverts Web Series"/>
    <s v="Comedy series about three introverted roommates coping with single life, secret resentments, and loudmouthed extroverts."/>
    <n v="-1133948.3800069201"/>
    <n v="19390.233071423299"/>
    <x v="0"/>
    <x v="0"/>
    <s v="USD"/>
    <n v="1378481961.0653701"/>
    <n v="1374743473.8721499"/>
    <b v="0"/>
    <n v="191.83396866345601"/>
    <b v="1"/>
    <s v="film &amp; video/television"/>
    <x v="165"/>
    <n v="101"/>
    <x v="0"/>
    <s v="television"/>
    <x v="1408"/>
  </r>
  <r>
    <n v="1636"/>
    <s v="The Alan Katz Show"/>
    <s v="After a two-year hiatus, The Alan Katz Show is coming back! But it can't unless we can get a 16gb flash drive valued at $12.71!"/>
    <n v="-1134966.35625618"/>
    <n v="19396.492237124301"/>
    <x v="0"/>
    <x v="0"/>
    <s v="USD"/>
    <n v="1378464067.0523701"/>
    <n v="1374725075.3837199"/>
    <b v="0"/>
    <n v="191.89328326863"/>
    <b v="1"/>
    <s v="film &amp; video/television"/>
    <x v="165"/>
    <n v="101"/>
    <x v="0"/>
    <s v="television"/>
    <x v="1409"/>
  </r>
  <r>
    <n v="1637"/>
    <s v="Over &amp; Out"/>
    <s v="Approaching a milestone birthday, Gail abandons her group of yuppie stay-at-home mom friends for the vibrant and rowdy gay community."/>
    <n v="-1135984.3325054301"/>
    <n v="19402.751402825201"/>
    <x v="0"/>
    <x v="0"/>
    <s v="USD"/>
    <n v="1378446173.0393801"/>
    <n v="1374706676.8952999"/>
    <b v="0"/>
    <n v="191.952597873804"/>
    <b v="1"/>
    <s v="film &amp; video/television"/>
    <x v="165"/>
    <n v="101"/>
    <x v="0"/>
    <s v="television"/>
    <x v="1410"/>
  </r>
  <r>
    <n v="1638"/>
    <s v="Imaginary Problems"/>
    <s v="6 best friends balance their work, personal and private lives while finding time for their imaginary friends (who are 3 puppets)."/>
    <n v="-1137002.30875468"/>
    <n v="19409.010568526199"/>
    <x v="0"/>
    <x v="0"/>
    <s v="USD"/>
    <n v="1378428279.0263801"/>
    <n v="1374688278.4068699"/>
    <b v="0"/>
    <n v="192.01191247897901"/>
    <b v="1"/>
    <s v="film &amp; video/television"/>
    <x v="165"/>
    <n v="101"/>
    <x v="0"/>
    <s v="television"/>
    <x v="1411"/>
  </r>
  <r>
    <n v="1639"/>
    <s v="#Josh: T.V. Show Sizzle Reel"/>
    <s v="A digitally dependent Josh, is forced to coexist with his promiscuous problematic cousin Wes, and face his fears of a human connection"/>
    <n v="-1138020.2850039401"/>
    <n v="19415.269734227099"/>
    <x v="0"/>
    <x v="0"/>
    <s v="USD"/>
    <n v="1378410385.0133801"/>
    <n v="1374669879.9184501"/>
    <b v="0"/>
    <n v="192.07122708415301"/>
    <b v="1"/>
    <s v="film &amp; video/television"/>
    <x v="165"/>
    <n v="101"/>
    <x v="0"/>
    <s v="television"/>
    <x v="1412"/>
  </r>
  <r>
    <n v="1640"/>
    <s v="Why Adam? A TV show about the science behind everyday life!"/>
    <s v="Why Adam? is an independent TV show that explores concepts of basic science in everyday life."/>
    <n v="-1139038.26125319"/>
    <n v="19421.5288999281"/>
    <x v="0"/>
    <x v="0"/>
    <s v="USD"/>
    <n v="1378392491.00038"/>
    <n v="1374651481.4300201"/>
    <b v="0"/>
    <n v="192.130541689327"/>
    <b v="1"/>
    <s v="film &amp; video/television"/>
    <x v="165"/>
    <n v="101"/>
    <x v="0"/>
    <s v="television"/>
    <x v="1413"/>
  </r>
  <r>
    <n v="1641"/>
    <s v="THE LISTENING BOX"/>
    <s v="A modern day priest makes an unusual discovery, setting off a chain of events."/>
    <n v="-1140056.2375024401"/>
    <n v="19427.788065629"/>
    <x v="0"/>
    <x v="0"/>
    <s v="USD"/>
    <n v="1378374596.98738"/>
    <n v="1374633082.9416001"/>
    <b v="0"/>
    <n v="192.18985629450199"/>
    <b v="1"/>
    <s v="film &amp; video/television"/>
    <x v="165"/>
    <n v="101"/>
    <x v="0"/>
    <s v="television"/>
    <x v="1414"/>
  </r>
  <r>
    <n v="1642"/>
    <s v="The Journey"/>
    <s v="Take an unscripted, real-time journey with Greg Aiello to the planet's wildest and most iconic places on this adventure travel TV show."/>
    <n v="-1141074.2137517"/>
    <n v="19434.047231330002"/>
    <x v="0"/>
    <x v="0"/>
    <s v="USD"/>
    <n v="1378356702.97439"/>
    <n v="1374614684.4531701"/>
    <b v="0"/>
    <n v="192.24917089967599"/>
    <b v="1"/>
    <s v="film &amp; video/television"/>
    <x v="165"/>
    <n v="101"/>
    <x v="0"/>
    <s v="television"/>
    <x v="1415"/>
  </r>
  <r>
    <n v="1643"/>
    <s v="Brewz Brothers TV"/>
    <s v="A television show about three brothers from Chicago on a mission to discover and highlight the best breweries in America."/>
    <n v="-1142092.1900009499"/>
    <n v="19440.306397030901"/>
    <x v="0"/>
    <x v="0"/>
    <s v="USD"/>
    <n v="1378338808.96139"/>
    <n v="1374596285.9647501"/>
    <b v="0"/>
    <n v="192.30848550485001"/>
    <b v="1"/>
    <s v="film &amp; video/television"/>
    <x v="165"/>
    <n v="101"/>
    <x v="0"/>
    <s v="television"/>
    <x v="1416"/>
  </r>
  <r>
    <n v="1644"/>
    <s v="Deep Cuts - Series"/>
    <s v="Mystery-Drama Series. Following a shocking event, residents of a remote woodland community learn that some wounds never heal..."/>
    <n v="-1143110.16625021"/>
    <n v="19446.565562731899"/>
    <x v="0"/>
    <x v="1"/>
    <s v="GBP"/>
    <n v="1378320914.94839"/>
    <n v="1374577887.47632"/>
    <b v="0"/>
    <n v="192.36780011002401"/>
    <b v="1"/>
    <s v="film &amp; video/television"/>
    <x v="165"/>
    <n v="101"/>
    <x v="0"/>
    <s v="television"/>
    <x v="1417"/>
  </r>
  <r>
    <n v="1645"/>
    <s v="Regal Fare Season One"/>
    <s v="There is a cooking show in production that needs your help, a show about using local ingredients to create simple and elegant meals."/>
    <n v="-1144128.1424994599"/>
    <n v="19452.824728432799"/>
    <x v="0"/>
    <x v="0"/>
    <s v="USD"/>
    <n v="1378303020.93539"/>
    <n v="1374559488.9879"/>
    <b v="0"/>
    <n v="192.427114715199"/>
    <b v="1"/>
    <s v="film &amp; video/television"/>
    <x v="165"/>
    <n v="101"/>
    <x v="0"/>
    <s v="television"/>
    <x v="1418"/>
  </r>
  <r>
    <n v="1646"/>
    <s v="Up on High Ground TV series"/>
    <s v="A TV series that takes place in a high school setting with religions,morals,&amp; ethics as a guiding message for students &amp; their families"/>
    <n v="-1145146.11874871"/>
    <n v="19459.083894133801"/>
    <x v="0"/>
    <x v="0"/>
    <s v="USD"/>
    <n v="1378285126.92239"/>
    <n v="1374541090.49947"/>
    <b v="0"/>
    <n v="192.48642932037299"/>
    <b v="1"/>
    <s v="film &amp; video/television"/>
    <x v="165"/>
    <n v="101"/>
    <x v="0"/>
    <s v="television"/>
    <x v="1419"/>
  </r>
  <r>
    <n v="1647"/>
    <s v="BROS TV Pilot (Iraq)"/>
    <s v="A show that explores the universal hospitality and shenanigans of BRO cultures in the most forbidden and unfamiliar places on earth!"/>
    <n v="-1146164.0949979699"/>
    <n v="19465.3430598347"/>
    <x v="0"/>
    <x v="0"/>
    <s v="USD"/>
    <n v="1378267232.9094"/>
    <n v="1374522692.01105"/>
    <b v="0"/>
    <n v="192.54574392554699"/>
    <b v="1"/>
    <s v="film &amp; video/television"/>
    <x v="165"/>
    <n v="101"/>
    <x v="0"/>
    <s v="television"/>
    <x v="1420"/>
  </r>
  <r>
    <n v="1648"/>
    <s v="Anglicon 2015: A Doctor Who &amp; British media fan convention"/>
    <s v="Anglicon is a fan-run British media convention with a focus on Doctor Who, returning to the Seattle area bigger and better than ever!"/>
    <n v="-1147182.07124722"/>
    <n v="19471.602225535698"/>
    <x v="0"/>
    <x v="0"/>
    <s v="USD"/>
    <n v="1378249338.8964"/>
    <n v="1374504293.52262"/>
    <b v="0"/>
    <n v="192.60505853072101"/>
    <b v="1"/>
    <s v="film &amp; video/television"/>
    <x v="165"/>
    <n v="101"/>
    <x v="0"/>
    <s v="television"/>
    <x v="1421"/>
  </r>
  <r>
    <n v="1649"/>
    <s v="BIG WHISKEY TV Show"/>
    <s v="The Creator of the hit FOX show THE BOURBON LOUNGE brings you BIG WHISKEY. A new travel show exploring whiskey like you've never seen."/>
    <n v="-1148200.0474964699"/>
    <n v="19477.861391236602"/>
    <x v="0"/>
    <x v="0"/>
    <s v="USD"/>
    <n v="1378231444.8834"/>
    <n v="1374485895.0342"/>
    <b v="0"/>
    <n v="192.664373135896"/>
    <b v="1"/>
    <s v="film &amp; video/television"/>
    <x v="165"/>
    <n v="101"/>
    <x v="0"/>
    <s v="television"/>
    <x v="1422"/>
  </r>
  <r>
    <n v="1650"/>
    <s v="The Art of the Lift"/>
    <s v="The Art of the Lift is a crime drama that follows an expert crew of pick-pockets and their attempt at breaking in a new recruit."/>
    <n v="-1149218.0237457301"/>
    <n v="19484.1205569376"/>
    <x v="0"/>
    <x v="0"/>
    <s v="USD"/>
    <n v="1378213550.8704"/>
    <n v="1374467496.5457699"/>
    <b v="0"/>
    <n v="192.72368774106999"/>
    <b v="1"/>
    <s v="film &amp; video/television"/>
    <x v="165"/>
    <n v="101"/>
    <x v="0"/>
    <s v="television"/>
    <x v="1423"/>
  </r>
  <r>
    <n v="1651"/>
    <s v="New equipment for Joy's World!"/>
    <s v="The legendary community TV programme Joy's World is in dire need of new equipment! We are hoping you can help."/>
    <n v="-1150235.9999949799"/>
    <n v="19490.3797226385"/>
    <x v="0"/>
    <x v="2"/>
    <s v="AUD"/>
    <n v="1378195656.8573999"/>
    <n v="1374449098.0573499"/>
    <b v="0"/>
    <n v="192.78300234624399"/>
    <b v="1"/>
    <s v="film &amp; video/television"/>
    <x v="165"/>
    <n v="101"/>
    <x v="0"/>
    <s v="television"/>
    <x v="1424"/>
  </r>
  <r>
    <n v="1652"/>
    <s v="Jane Don't Date - TV pilot (sitcom)"/>
    <s v="Cursed with attracting odd men, an independent woman takes on the Chicago dating scene again with the help of her offbeat friends."/>
    <n v="-1151253.9762442301"/>
    <n v="19496.638888339501"/>
    <x v="0"/>
    <x v="0"/>
    <s v="USD"/>
    <n v="1378177762.8444099"/>
    <n v="1374430699.5689199"/>
    <b v="0"/>
    <n v="192.84231695141901"/>
    <b v="1"/>
    <s v="film &amp; video/television"/>
    <x v="165"/>
    <n v="101"/>
    <x v="0"/>
    <s v="television"/>
    <x v="1425"/>
  </r>
  <r>
    <n v="1653"/>
    <s v="'Noir' A New Independant Tech-Noir TV Pilot"/>
    <s v="With future neo-London as a backdrop to this new independent TV pilot, we investigate the bad and the corrupt that rule London."/>
    <n v="-1152271.95249349"/>
    <n v="19502.898054040401"/>
    <x v="0"/>
    <x v="1"/>
    <s v="GBP"/>
    <n v="1378159868.8314099"/>
    <n v="1374412301.0804999"/>
    <b v="0"/>
    <n v="192.901631556593"/>
    <b v="1"/>
    <s v="film &amp; video/television"/>
    <x v="165"/>
    <n v="101"/>
    <x v="0"/>
    <s v="television"/>
    <x v="1426"/>
  </r>
  <r>
    <n v="1654"/>
    <s v="Driving Jersey - Season Five"/>
    <s v="Driving Jersey is real people telling real stories."/>
    <n v="-1153289.9287427401"/>
    <n v="19509.157219741399"/>
    <x v="0"/>
    <x v="0"/>
    <s v="USD"/>
    <n v="1378141974.8184099"/>
    <n v="1374393902.5920701"/>
    <b v="0"/>
    <n v="192.960946161767"/>
    <b v="1"/>
    <s v="film &amp; video/television"/>
    <x v="165"/>
    <n v="101"/>
    <x v="0"/>
    <s v="television"/>
    <x v="1427"/>
  </r>
  <r>
    <n v="1655"/>
    <s v="The Love Lounge"/>
    <s v="A brand new dating show which helps one lucky lady find her Mr Right with difficult decisions to make along the way."/>
    <n v="-1154307.90499199"/>
    <n v="19515.416385442299"/>
    <x v="0"/>
    <x v="1"/>
    <s v="GBP"/>
    <n v="1378124080.8054099"/>
    <n v="1374375504.1036501"/>
    <b v="0"/>
    <n v="193.02026076694099"/>
    <b v="1"/>
    <s v="film &amp; video/television"/>
    <x v="165"/>
    <n v="101"/>
    <x v="0"/>
    <s v="television"/>
    <x v="1428"/>
  </r>
  <r>
    <n v="1656"/>
    <s v="SKY CITY HAYA"/>
    <s v="Please help us reach stretch goals of 16k, 26k, 41k for the soundtrack, extended scenes &amp; story development for our sci-fi TV series!"/>
    <n v="-1155325.8812412501"/>
    <n v="19521.6755511433"/>
    <x v="0"/>
    <x v="0"/>
    <s v="USD"/>
    <n v="1378106186.7924099"/>
    <n v="1374357105.6152201"/>
    <b v="0"/>
    <n v="193.07957537211601"/>
    <b v="1"/>
    <s v="film &amp; video/television"/>
    <x v="165"/>
    <n v="101"/>
    <x v="0"/>
    <s v="television"/>
    <x v="1429"/>
  </r>
  <r>
    <n v="1657"/>
    <s v="Kode Orange - New TV Series"/>
    <s v="Kode Orange is an original television series that follows the lives of two police officers who join a special unit in high-crime LA"/>
    <n v="-1156343.8574905"/>
    <n v="19527.9347168442"/>
    <x v="0"/>
    <x v="0"/>
    <s v="USD"/>
    <n v="1378088292.7794199"/>
    <n v="1374338707.1268001"/>
    <b v="0"/>
    <n v="193.13888997729001"/>
    <b v="1"/>
    <s v="film &amp; video/television"/>
    <x v="165"/>
    <n v="101"/>
    <x v="0"/>
    <s v="television"/>
    <x v="1430"/>
  </r>
  <r>
    <n v="1658"/>
    <s v="Rolling out Vegan Mashup's Season 5"/>
    <s v="Delicious TV's Vegan Mashup launching season two on public television"/>
    <n v="-1157361.8337397501"/>
    <n v="19534.193882545202"/>
    <x v="0"/>
    <x v="0"/>
    <s v="USD"/>
    <n v="1378070398.7664199"/>
    <n v="1374320308.63837"/>
    <b v="0"/>
    <n v="193.198204582464"/>
    <b v="1"/>
    <s v="film &amp; video/television"/>
    <x v="165"/>
    <n v="101"/>
    <x v="0"/>
    <s v="television"/>
    <x v="1431"/>
  </r>
  <r>
    <n v="1659"/>
    <s v="&quot;Stand-In&quot; Television Pilot"/>
    <s v="TV stand-in Elizabeth was diagnosed BRCA+ as her mother was succumbing to cancer. This pilot navigates evolving modern female identity."/>
    <n v="-1158379.80998901"/>
    <n v="19540.453048246101"/>
    <x v="0"/>
    <x v="0"/>
    <s v="USD"/>
    <n v="1378052504.7534201"/>
    <n v="1374301910.14995"/>
    <b v="0"/>
    <n v="193.25751918763899"/>
    <b v="1"/>
    <s v="film &amp; video/television"/>
    <x v="165"/>
    <n v="101"/>
    <x v="0"/>
    <s v="television"/>
    <x v="1432"/>
  </r>
  <r>
    <n v="1660"/>
    <s v="Di FAMILY"/>
    <s v="A story of an Italian family who tried it the right way but realized things work better if they do it &quot;their&quot; way. Weekly Series PILOT"/>
    <n v="-1159397.7862382601"/>
    <n v="19546.712213947099"/>
    <x v="0"/>
    <x v="0"/>
    <s v="USD"/>
    <n v="1378034610.7404201"/>
    <n v="1374283511.66152"/>
    <b v="0"/>
    <n v="193.31683379281299"/>
    <b v="1"/>
    <s v="film &amp; video/television"/>
    <x v="165"/>
    <n v="101"/>
    <x v="0"/>
    <s v="television"/>
    <x v="1433"/>
  </r>
  <r>
    <n v="1661"/>
    <s v="Voxwomen Cycling Show"/>
    <s v="We want to see more women's cycling on TV - and we need your help to make it happen!"/>
    <n v="-1160415.76248752"/>
    <n v="19552.971379647999"/>
    <x v="0"/>
    <x v="1"/>
    <s v="GBP"/>
    <n v="1378016716.7274201"/>
    <n v="1374265113.1731"/>
    <b v="0"/>
    <n v="193.37614839798701"/>
    <b v="1"/>
    <s v="film &amp; video/television"/>
    <x v="165"/>
    <n v="101"/>
    <x v="0"/>
    <s v="television"/>
    <x v="1434"/>
  </r>
  <r>
    <n v="1662"/>
    <s v="Our Gay Group - Quality Online Programming For the Gay Man"/>
    <s v="An entertainment network built with a focus of uniting our community with quality, relevant live and scripted entertainment."/>
    <n v="-1161433.7387367701"/>
    <n v="19559.230545349001"/>
    <x v="0"/>
    <x v="0"/>
    <s v="USD"/>
    <n v="1377998822.7144201"/>
    <n v="1374246714.68467"/>
    <b v="0"/>
    <n v="193.435463003161"/>
    <b v="1"/>
    <s v="film &amp; video/television"/>
    <x v="165"/>
    <n v="101"/>
    <x v="0"/>
    <s v="television"/>
    <x v="1435"/>
  </r>
  <r>
    <n v="1663"/>
    <s v="Gloaming"/>
    <s v="Alex thought he knew how the world worked. You live, you die and it's over. He was very, very wrong."/>
    <n v="-1162451.71498602"/>
    <n v="19565.489711049901"/>
    <x v="0"/>
    <x v="0"/>
    <s v="USD"/>
    <n v="1377980928.7014301"/>
    <n v="1374228316.19625"/>
    <b v="0"/>
    <n v="193.49477760833599"/>
    <b v="1"/>
    <s v="film &amp; video/television"/>
    <x v="165"/>
    <n v="101"/>
    <x v="0"/>
    <s v="television"/>
    <x v="1436"/>
  </r>
  <r>
    <n v="1664"/>
    <s v="&quot;Momentum&quot; - The Series"/>
    <s v="An electronic music producer stuck in his blue collar life has overnight success thrown at him when his music leaks on the internet."/>
    <n v="-1163469.6912352799"/>
    <n v="19571.748876750898"/>
    <x v="0"/>
    <x v="0"/>
    <s v="USD"/>
    <n v="1377963034.6884301"/>
    <n v="1374209917.7078199"/>
    <b v="0"/>
    <n v="193.55409221350999"/>
    <b v="1"/>
    <s v="film &amp; video/television"/>
    <x v="165"/>
    <n v="101"/>
    <x v="0"/>
    <s v="television"/>
    <x v="1437"/>
  </r>
  <r>
    <n v="1665"/>
    <s v="Ever Since - Short Film"/>
    <s v="Set in a beautiful but desolate world, we see how loneliness can lead to friendship in unconventional ways."/>
    <n v="-1164487.66748453"/>
    <n v="19578.008042451798"/>
    <x v="0"/>
    <x v="1"/>
    <s v="GBP"/>
    <n v="1377945140.6754301"/>
    <n v="1374191519.2193999"/>
    <b v="0"/>
    <n v="193.61340681868401"/>
    <b v="1"/>
    <s v="film &amp; video/shorts"/>
    <x v="165"/>
    <n v="101"/>
    <x v="0"/>
    <s v="shorts"/>
    <x v="1438"/>
  </r>
  <r>
    <n v="1666"/>
    <s v="SPLITTING THE SYNAPSE"/>
    <s v="An exploration of the shadows that follow us from our past, the darkness that lives inside us and the ability to find our own freedom"/>
    <n v="-1165505.6437337799"/>
    <n v="19584.2672081528"/>
    <x v="0"/>
    <x v="0"/>
    <s v="USD"/>
    <n v="1377927246.66243"/>
    <n v="1374173120.7309699"/>
    <b v="0"/>
    <n v="193.67272142385801"/>
    <b v="1"/>
    <s v="film &amp; video/shorts"/>
    <x v="165"/>
    <n v="101"/>
    <x v="0"/>
    <s v="shorts"/>
    <x v="1439"/>
  </r>
  <r>
    <n v="1667"/>
    <s v="SPECIMEN 0625c - Sci-Fi Thriller"/>
    <s v="A man is forced to repeatedly crawl through a mysterious maze not knowing who captured him or why, but he is determined to find out."/>
    <n v="-1166523.61998304"/>
    <n v="19590.5263738537"/>
    <x v="0"/>
    <x v="0"/>
    <s v="USD"/>
    <n v="1377909352.64943"/>
    <n v="1374154722.2425499"/>
    <b v="0"/>
    <n v="193.732036029033"/>
    <b v="1"/>
    <s v="film &amp; video/shorts"/>
    <x v="165"/>
    <n v="101"/>
    <x v="0"/>
    <s v="shorts"/>
    <x v="1440"/>
  </r>
  <r>
    <n v="1668"/>
    <s v="The Attic"/>
    <s v="The Attic is my first short film.  Please help me with post production and distribution so that I can let it out into the world"/>
    <n v="-1167541.5962322899"/>
    <n v="19596.785539554701"/>
    <x v="0"/>
    <x v="0"/>
    <s v="USD"/>
    <n v="1377891458.63644"/>
    <n v="1374136323.7541201"/>
    <b v="0"/>
    <n v="193.79135063420699"/>
    <b v="1"/>
    <s v="film &amp; video/shorts"/>
    <x v="165"/>
    <n v="101"/>
    <x v="0"/>
    <s v="shorts"/>
    <x v="1441"/>
  </r>
  <r>
    <n v="1669"/>
    <s v="Millennial, The Movie"/>
    <s v="At the dawn of the New Millennium, a group of teenagers battle the Y2K bug to save humanity from boredom. The 2nd film by and/or."/>
    <n v="-1168559.57248154"/>
    <n v="19603.044705255601"/>
    <x v="0"/>
    <x v="0"/>
    <s v="USD"/>
    <n v="1377873564.62344"/>
    <n v="1374117925.2657001"/>
    <b v="0"/>
    <n v="193.85066523938099"/>
    <b v="1"/>
    <s v="film &amp; video/shorts"/>
    <x v="165"/>
    <n v="101"/>
    <x v="0"/>
    <s v="shorts"/>
    <x v="1442"/>
  </r>
  <r>
    <n v="1670"/>
    <s v="Hello World - Post Production Funds"/>
    <s v="Help finish the short film Hello World. The story of an android in the broken home of a father &amp; son."/>
    <n v="-1169577.5487307999"/>
    <n v="19609.303870956599"/>
    <x v="0"/>
    <x v="5"/>
    <s v="CAD"/>
    <n v="1377855670.61044"/>
    <n v="1374099526.7772701"/>
    <b v="0"/>
    <n v="193.90997984455601"/>
    <b v="1"/>
    <s v="film &amp; video/shorts"/>
    <x v="165"/>
    <n v="101"/>
    <x v="0"/>
    <s v="shorts"/>
    <x v="1443"/>
  </r>
  <r>
    <n v="1671"/>
    <s v="A Stagnant Fever: Short Film"/>
    <s v="A dark comedy set in the '60s about clinical depression and one night stands."/>
    <n v="-1170595.52498005"/>
    <n v="19615.563036657499"/>
    <x v="0"/>
    <x v="0"/>
    <s v="USD"/>
    <n v="1377837776.59744"/>
    <n v="1374081128.2888501"/>
    <b v="0"/>
    <n v="193.96929444973"/>
    <b v="1"/>
    <s v="film &amp; video/shorts"/>
    <x v="165"/>
    <n v="101"/>
    <x v="0"/>
    <s v="shorts"/>
    <x v="1444"/>
  </r>
  <r>
    <n v="1672"/>
    <s v="You are a Priest Forever"/>
    <s v="The Ordination Mass of five Dominicans friars to the priesthood at the historic Saint Dominicâ€™s Church in Washington DC."/>
    <n v="-1171613.5012292999"/>
    <n v="19621.8222023585"/>
    <x v="0"/>
    <x v="0"/>
    <s v="USD"/>
    <n v="1377819882.58444"/>
    <n v="1374062729.80042"/>
    <b v="0"/>
    <n v="194.028609054904"/>
    <b v="1"/>
    <s v="film &amp; video/shorts"/>
    <x v="165"/>
    <n v="101"/>
    <x v="0"/>
    <s v="shorts"/>
    <x v="1445"/>
  </r>
  <r>
    <n v="1673"/>
    <s v="King Eider: Short Film"/>
    <s v="Black Comedy by final year students at Leeds University. _x000a_'Bird watching, tea, seaside and murder. Just your average British holiday.'"/>
    <n v="-1172631.4774785601"/>
    <n v="19628.0813680594"/>
    <x v="0"/>
    <x v="1"/>
    <s v="GBP"/>
    <n v="1377801988.57145"/>
    <n v="1374044331.312"/>
    <b v="0"/>
    <n v="194.08792366007799"/>
    <b v="1"/>
    <s v="film &amp; video/shorts"/>
    <x v="165"/>
    <n v="101"/>
    <x v="0"/>
    <s v="shorts"/>
    <x v="1446"/>
  </r>
  <r>
    <n v="1674"/>
    <s v="More Than A Drive"/>
    <s v="A breakthrough cinematic experience about more than just the carsâ€¦the people, lifestyle, enthusiasm, party, and the Leavenworth Drive."/>
    <n v="-1173649.4537278099"/>
    <n v="19634.340533760402"/>
    <x v="0"/>
    <x v="0"/>
    <s v="USD"/>
    <n v="1377784094.55845"/>
    <n v="1374025932.82357"/>
    <b v="0"/>
    <n v="194.14723826525301"/>
    <b v="1"/>
    <s v="film &amp; video/shorts"/>
    <x v="165"/>
    <n v="101"/>
    <x v="0"/>
    <s v="shorts"/>
    <x v="1447"/>
  </r>
  <r>
    <n v="1675"/>
    <s v="Scraps"/>
    <s v="Maggie barely survives a deranged baptism by her mother only to be born again to a string of foster parents. Things can always be worse"/>
    <n v="-1174667.4299770701"/>
    <n v="19640.599699461301"/>
    <x v="0"/>
    <x v="0"/>
    <s v="USD"/>
    <n v="1377766200.54545"/>
    <n v="1374007534.33515"/>
    <b v="0"/>
    <n v="194.206552870427"/>
    <b v="1"/>
    <s v="film &amp; video/shorts"/>
    <x v="165"/>
    <n v="101"/>
    <x v="0"/>
    <s v="shorts"/>
    <x v="1448"/>
  </r>
  <r>
    <n v="1676"/>
    <s v="Diggin Deep to help find &quot;A Man, Buried&quot;"/>
    <s v="A comedic tale about the duality of man set in a trailer park needs your help with sound design and getting it into film festivals"/>
    <n v="-1175685.40622632"/>
    <n v="19646.858865162299"/>
    <x v="0"/>
    <x v="0"/>
    <s v="USD"/>
    <n v="1377748306.53245"/>
    <n v="1373989135.84672"/>
    <b v="0"/>
    <n v="194.265867475601"/>
    <b v="1"/>
    <s v="film &amp; video/shorts"/>
    <x v="165"/>
    <n v="101"/>
    <x v="0"/>
    <s v="shorts"/>
    <x v="1449"/>
  </r>
  <r>
    <n v="1677"/>
    <s v="Trickle"/>
    <s v="A young man forced to live back home after an automobile accident leaves him to rediscover what it means to be a part of his family."/>
    <n v="-1176703.3824755701"/>
    <n v="19653.118030863199"/>
    <x v="0"/>
    <x v="0"/>
    <s v="USD"/>
    <n v="1377730412.5194499"/>
    <n v="1373970737.3583"/>
    <b v="0"/>
    <n v="194.32518208077499"/>
    <b v="1"/>
    <s v="film &amp; video/shorts"/>
    <x v="165"/>
    <n v="101"/>
    <x v="0"/>
    <s v="shorts"/>
    <x v="1450"/>
  </r>
  <r>
    <n v="1678"/>
    <s v="Project Z-6463 - a 3D short movie by Chris Eller"/>
    <s v="A scientist on the brink of a discovery that will revolutionize society sees her work destroyed in an experiment gone horribly wrong."/>
    <n v="-1177721.35872483"/>
    <n v="19659.377196564201"/>
    <x v="0"/>
    <x v="0"/>
    <s v="USD"/>
    <n v="1377712518.50646"/>
    <n v="1373952338.86988"/>
    <b v="0"/>
    <n v="194.38449668595001"/>
    <b v="1"/>
    <s v="film &amp; video/shorts"/>
    <x v="165"/>
    <n v="101"/>
    <x v="0"/>
    <s v="shorts"/>
    <x v="1451"/>
  </r>
  <r>
    <n v="1679"/>
    <s v="L'oiseau la nuit - Court-mÃ©trage"/>
    <s v="La nuit est devenue le lieu de la terreur. Alors qu'un couvre-feu est imposÃ©, une petite fille est enlevÃ©e par un rapace nocturne."/>
    <n v="-1178739.3349740801"/>
    <n v="19665.636362265101"/>
    <x v="0"/>
    <x v="6"/>
    <s v="EUR"/>
    <n v="1377694624.4934599"/>
    <n v="1373933940.3814499"/>
    <b v="0"/>
    <n v="194.44381129112401"/>
    <b v="1"/>
    <s v="film &amp; video/shorts"/>
    <x v="165"/>
    <n v="101"/>
    <x v="0"/>
    <s v="shorts"/>
    <x v="1452"/>
  </r>
  <r>
    <n v="1680"/>
    <s v="&quot;DAD&quot; - A USC Short Film"/>
    <s v="A teenager named Charlie discovers something new about himself while coping with the loss of his father."/>
    <n v="-1179757.31122333"/>
    <n v="19671.895527966099"/>
    <x v="0"/>
    <x v="0"/>
    <s v="USD"/>
    <n v="1377676730.4804599"/>
    <n v="1373915541.8930299"/>
    <b v="0"/>
    <n v="194.503125896298"/>
    <b v="1"/>
    <s v="film &amp; video/shorts"/>
    <x v="165"/>
    <n v="101"/>
    <x v="0"/>
    <s v="shorts"/>
    <x v="1453"/>
  </r>
  <r>
    <n v="1681"/>
    <s v="Star Wars: Insidious"/>
    <s v="Karn A'Mor has awoken bloodied on a distant battlefield with no memory of his past! JOIN THE RESISTANCE and find out more..."/>
    <n v="-1180775.2874725901"/>
    <n v="19678.154693666998"/>
    <x v="0"/>
    <x v="0"/>
    <s v="USD"/>
    <n v="1377658836.4674599"/>
    <n v="1373897143.4045999"/>
    <b v="0"/>
    <n v="194.56244050147299"/>
    <b v="1"/>
    <s v="film &amp; video/shorts"/>
    <x v="165"/>
    <n v="101"/>
    <x v="0"/>
    <s v="shorts"/>
    <x v="1454"/>
  </r>
  <r>
    <n v="1682"/>
    <s v="Jonah and the Crab"/>
    <s v="A short film about a boy searching for companionship in a hermit crab he finds on the beach."/>
    <n v="-1181793.26372184"/>
    <n v="19684.413859368"/>
    <x v="0"/>
    <x v="0"/>
    <s v="USD"/>
    <n v="1377640942.4544599"/>
    <n v="1373878744.9161799"/>
    <b v="0"/>
    <n v="194.62175510664699"/>
    <b v="1"/>
    <s v="film &amp; video/shorts"/>
    <x v="165"/>
    <n v="101"/>
    <x v="0"/>
    <s v="shorts"/>
    <x v="1455"/>
  </r>
  <r>
    <n v="1683"/>
    <s v="Daemon's scale up - Brieuc Le Meur _ Berlin"/>
    <s v="We reached our limits. Next steps are : 3 more shooting days + postproduction + cut + sound._x000a__x000a_We want to go to Cannes !_x000a__x000a_With you !"/>
    <n v="-1182811.2399710901"/>
    <n v="19690.6730250689"/>
    <x v="0"/>
    <x v="6"/>
    <s v="EUR"/>
    <n v="1377623048.4414699"/>
    <n v="1373860346.4277501"/>
    <b v="0"/>
    <n v="194.68106971182101"/>
    <b v="1"/>
    <s v="film &amp; video/shorts"/>
    <x v="165"/>
    <n v="101"/>
    <x v="0"/>
    <s v="shorts"/>
    <x v="1456"/>
  </r>
  <r>
    <n v="1684"/>
    <s v="Japanese/International Short Film &quot;Mtn.&quot;"/>
    <s v="A short film about life, achieving your dreams, and overcoming hardship. We all have our mountain to climb."/>
    <n v="-1183829.21622035"/>
    <n v="19696.932190769901"/>
    <x v="0"/>
    <x v="1"/>
    <s v="GBP"/>
    <n v="1377605154.4284699"/>
    <n v="1373841947.9393301"/>
    <b v="0"/>
    <n v="194.74038431699501"/>
    <b v="1"/>
    <s v="film &amp; video/shorts"/>
    <x v="165"/>
    <n v="101"/>
    <x v="0"/>
    <s v="shorts"/>
    <x v="1457"/>
  </r>
  <r>
    <n v="1685"/>
    <s v="Swingers Anonymous"/>
    <s v="What would you do if you ended up at a swingers party with two dead bodies and $20,000 in drug money?"/>
    <n v="-1184847.1924695999"/>
    <n v="19703.191356470801"/>
    <x v="0"/>
    <x v="0"/>
    <s v="USD"/>
    <n v="1377587260.4154699"/>
    <n v="1373823549.4509001"/>
    <b v="0"/>
    <n v="194.79969892216999"/>
    <b v="1"/>
    <s v="film &amp; video/shorts"/>
    <x v="165"/>
    <n v="101"/>
    <x v="0"/>
    <s v="shorts"/>
    <x v="1458"/>
  </r>
  <r>
    <n v="1686"/>
    <s v="Carrying Place: A film of Maine hauntings"/>
    <s v="An elderly woman in rural Maine is haunted by figures seeking a sacrifice, but there are more forces at work than mere ghosts."/>
    <n v="-1185865.16871886"/>
    <n v="19709.450522171799"/>
    <x v="0"/>
    <x v="0"/>
    <s v="USD"/>
    <n v="1377569366.4024701"/>
    <n v="1373805150.9624801"/>
    <b v="0"/>
    <n v="194.85901352734399"/>
    <b v="1"/>
    <s v="film &amp; video/shorts"/>
    <x v="165"/>
    <n v="101"/>
    <x v="0"/>
    <s v="shorts"/>
    <x v="1459"/>
  </r>
  <r>
    <n v="1687"/>
    <s v="&quot;T IS FOR TANTRUM&quot; - HORROR/COMEDY"/>
    <s v="A short film about the tragically hilarious events that occur when a fearful and panicky 6-year old boy loses his first baby tooth."/>
    <n v="-1186883.1449681099"/>
    <n v="19715.709687872699"/>
    <x v="0"/>
    <x v="0"/>
    <s v="USD"/>
    <n v="1377551472.3894701"/>
    <n v="1373786752.47405"/>
    <b v="0"/>
    <n v="194.91832813251801"/>
    <b v="1"/>
    <s v="film &amp; video/shorts"/>
    <x v="165"/>
    <n v="101"/>
    <x v="0"/>
    <s v="shorts"/>
    <x v="1460"/>
  </r>
  <r>
    <n v="1688"/>
    <s v="Sleep Lovers - By Daniel Modeste"/>
    <s v="Isaac, creator of the DreamMaker3000, finds love in his dreams with Mei his boss's wife who lives on the other side of the planet."/>
    <n v="-1187901.12121736"/>
    <n v="19721.9688535737"/>
    <x v="0"/>
    <x v="1"/>
    <s v="GBP"/>
    <n v="1377533578.3764701"/>
    <n v="1373768353.98563"/>
    <b v="0"/>
    <n v="194.97764273769201"/>
    <b v="1"/>
    <s v="film &amp; video/shorts"/>
    <x v="165"/>
    <n v="101"/>
    <x v="0"/>
    <s v="shorts"/>
    <x v="1461"/>
  </r>
  <r>
    <n v="1689"/>
    <s v="Redemption - Short Film"/>
    <s v="&quot;A sociopath crosses paths with the person he must confront about his wife's murder, it might be himself&quot;"/>
    <n v="-1188919.0974666199"/>
    <n v="19728.2280192746"/>
    <x v="0"/>
    <x v="0"/>
    <s v="USD"/>
    <n v="1377515684.3634801"/>
    <n v="1373749955.4972"/>
    <b v="0"/>
    <n v="195.036957342867"/>
    <b v="1"/>
    <s v="film &amp; video/shorts"/>
    <x v="165"/>
    <n v="101"/>
    <x v="0"/>
    <s v="shorts"/>
    <x v="1462"/>
  </r>
  <r>
    <n v="1690"/>
    <s v="In Her Voice: short film"/>
    <s v="A short film by Melissa Woodrow &amp; Mark Janiak about seeking forgiveness, embracing the past and memories with a loved one."/>
    <n v="-1189937.07371587"/>
    <n v="19734.487184975598"/>
    <x v="0"/>
    <x v="0"/>
    <s v="USD"/>
    <n v="1377497790.3504801"/>
    <n v="1373731557.00878"/>
    <b v="0"/>
    <n v="195.09627194804099"/>
    <b v="1"/>
    <s v="film &amp; video/shorts"/>
    <x v="165"/>
    <n v="101"/>
    <x v="0"/>
    <s v="shorts"/>
    <x v="1463"/>
  </r>
  <r>
    <n v="1691"/>
    <s v="SECOND CHANCE - DEUXIÃˆME CHANCE"/>
    <s v="Two women, two destinies connected by a letter. _x000a_Between Paris and Skopje a poetic outstanding story of true courage, love and hope."/>
    <n v="-1190955.0499651199"/>
    <n v="19740.746350676502"/>
    <x v="0"/>
    <x v="6"/>
    <s v="EUR"/>
    <n v="1377479896.3374801"/>
    <n v="1373713158.52035"/>
    <b v="0"/>
    <n v="195.15558655321499"/>
    <b v="1"/>
    <s v="film &amp; video/shorts"/>
    <x v="165"/>
    <n v="101"/>
    <x v="0"/>
    <s v="shorts"/>
    <x v="1464"/>
  </r>
  <r>
    <n v="1692"/>
    <s v="Village Films Summer Project Fund (TK 2)"/>
    <s v="A father without work uses his daughter to con sympathy from strangers... sound familiar?  Help us make this film!"/>
    <n v="-1191973.0262143801"/>
    <n v="19747.0055163775"/>
    <x v="0"/>
    <x v="0"/>
    <s v="USD"/>
    <n v="1377462002.3244801"/>
    <n v="1373694760.03193"/>
    <b v="0"/>
    <n v="195.21490115838901"/>
    <b v="1"/>
    <s v="film &amp; video/shorts"/>
    <x v="165"/>
    <n v="101"/>
    <x v="0"/>
    <s v="shorts"/>
    <x v="1465"/>
  </r>
  <r>
    <n v="1693"/>
    <s v="The Recursion Theorem (Short Film)"/>
    <s v="Imprisoned in an unfamiliar reality with strange new rules, Dan Everett struggles to find meaning and reason in this sci-fi noir short."/>
    <n v="-1192991.0024636299"/>
    <n v="19753.264682078399"/>
    <x v="0"/>
    <x v="0"/>
    <s v="USD"/>
    <n v="1377444108.31148"/>
    <n v="1373676361.5434999"/>
    <b v="0"/>
    <n v="195.274215763564"/>
    <b v="1"/>
    <s v="film &amp; video/shorts"/>
    <x v="165"/>
    <n v="101"/>
    <x v="0"/>
    <s v="shorts"/>
    <x v="1466"/>
  </r>
  <r>
    <n v="1694"/>
    <s v="The Southwest Chronicles"/>
    <s v="A chronicle of four very different stories concerning racism to the power of love, all set in the beauty of the Southwest."/>
    <n v="-1194008.9787128801"/>
    <n v="19759.523847779401"/>
    <x v="0"/>
    <x v="0"/>
    <s v="USD"/>
    <n v="1377426214.29849"/>
    <n v="1373657963.0550799"/>
    <b v="0"/>
    <n v="195.333530368738"/>
    <b v="1"/>
    <s v="film &amp; video/shorts"/>
    <x v="165"/>
    <n v="101"/>
    <x v="0"/>
    <s v="shorts"/>
    <x v="1467"/>
  </r>
  <r>
    <n v="1695"/>
    <s v="Help Get the Short Film Interior Design into Film Festivals!"/>
    <s v="We're looking for funding to help submit a short film to film festivals."/>
    <n v="-1195026.9549621399"/>
    <n v="19765.783013480301"/>
    <x v="0"/>
    <x v="0"/>
    <s v="USD"/>
    <n v="1377408320.28549"/>
    <n v="1373639564.5666499"/>
    <b v="0"/>
    <n v="195.39284497391199"/>
    <b v="1"/>
    <s v="film &amp; video/shorts"/>
    <x v="165"/>
    <n v="101"/>
    <x v="0"/>
    <s v="shorts"/>
    <x v="1468"/>
  </r>
  <r>
    <n v="1696"/>
    <s v="OVERTIME: A Cerebral Horror Short Inspired by the Classics"/>
    <s v="&quot;Overtime&quot; is a 15 minute horror film about a man haunted by the memories of his past during a graveyard shift at his factory job."/>
    <n v="-1196044.9312113901"/>
    <n v="19772.042179181299"/>
    <x v="0"/>
    <x v="0"/>
    <s v="USD"/>
    <n v="1377390426.27249"/>
    <n v="1373621166.0782299"/>
    <b v="0"/>
    <n v="195.45215957908701"/>
    <b v="1"/>
    <s v="film &amp; video/shorts"/>
    <x v="165"/>
    <n v="101"/>
    <x v="0"/>
    <s v="shorts"/>
    <x v="1469"/>
  </r>
  <r>
    <n v="1697"/>
    <s v="Euphoria"/>
    <s v="Euphoria is an adventure film that follows adrenaline filled athletes on their hunt for the sublime while balancing family and careers."/>
    <n v="-1197062.90746064"/>
    <n v="19778.301344882198"/>
    <x v="0"/>
    <x v="5"/>
    <s v="CAD"/>
    <n v="1377372532.25949"/>
    <n v="1373602767.5897999"/>
    <b v="0"/>
    <n v="195.511474184261"/>
    <b v="1"/>
    <s v="film &amp; video/shorts"/>
    <x v="165"/>
    <n v="101"/>
    <x v="0"/>
    <s v="shorts"/>
    <x v="1470"/>
  </r>
  <r>
    <n v="1698"/>
    <s v="&quot;Someday Everyday&quot; Short Film"/>
    <s v="Someday Everyday is a short drama that navigates through the past and present of a young man's life, through his struggles and triumphs"/>
    <n v="-1198080.8837099001"/>
    <n v="19784.5605105832"/>
    <x v="0"/>
    <x v="0"/>
    <s v="USD"/>
    <n v="1377354638.24649"/>
    <n v="1373584369.1013801"/>
    <b v="0"/>
    <n v="195.570788789435"/>
    <b v="1"/>
    <s v="film &amp; video/shorts"/>
    <x v="165"/>
    <n v="101"/>
    <x v="0"/>
    <s v="shorts"/>
    <x v="1471"/>
  </r>
  <r>
    <n v="1699"/>
    <s v="&quot;Paper Chase&quot; Students can make family friendly short films."/>
    <s v="Nathan has his ideal job, the opportunity to see his dream girl on a daily basis. The local bully Jake aims to change all that."/>
    <n v="-1199098.85995915"/>
    <n v="19790.8196762841"/>
    <x v="0"/>
    <x v="1"/>
    <s v="GBP"/>
    <n v="1377336744.2335"/>
    <n v="1373565970.6129501"/>
    <b v="0"/>
    <n v="195.63010339460899"/>
    <b v="1"/>
    <s v="film &amp; video/shorts"/>
    <x v="165"/>
    <n v="101"/>
    <x v="0"/>
    <s v="shorts"/>
    <x v="1472"/>
  </r>
  <r>
    <n v="1700"/>
    <s v="Gotham Knight Terrors: Comedic Batman Short"/>
    <s v="The Batman's Rogues Gallery assembles for a meeting. Scarecrow's fear gas accidently goes off and fears of the villains start to arise."/>
    <n v="-1200116.8362084101"/>
    <n v="19797.078841985101"/>
    <x v="0"/>
    <x v="0"/>
    <s v="USD"/>
    <n v="1377318850.2205"/>
    <n v="1373547572.1245301"/>
    <b v="0"/>
    <n v="195.68941799978401"/>
    <b v="1"/>
    <s v="film &amp; video/shorts"/>
    <x v="165"/>
    <n v="101"/>
    <x v="0"/>
    <s v="shorts"/>
    <x v="1473"/>
  </r>
  <r>
    <n v="1701"/>
    <s v="Ice Hockey"/>
    <s v="Danny is a defenseman for his high school hockey team. This is a day in his life: school, hockey, girls and his next-door neighbor, Ken Daneyko."/>
    <n v="-1201134.81245766"/>
    <n v="19803.338007686001"/>
    <x v="0"/>
    <x v="0"/>
    <s v="USD"/>
    <n v="1377300956.2075"/>
    <n v="1373529173.6361001"/>
    <b v="0"/>
    <n v="195.74873260495801"/>
    <b v="1"/>
    <s v="film &amp; video/shorts"/>
    <x v="165"/>
    <n v="101"/>
    <x v="0"/>
    <s v="shorts"/>
    <x v="1474"/>
  </r>
  <r>
    <n v="1702"/>
    <s v="Innsmouth at 9000 ft. A Short Horror Film Project"/>
    <s v="Innsmouth at 9000 ft. is a Short Film Project in the Spirit of H.P. Lovecraft, and created by Denver based visual artist  Jesse Farley."/>
    <n v="-1202152.7887069101"/>
    <n v="19809.597173386999"/>
    <x v="0"/>
    <x v="0"/>
    <s v="USD"/>
    <n v="1377283062.1945"/>
    <n v="1373510775.14768"/>
    <b v="0"/>
    <n v="195.808047210132"/>
    <b v="1"/>
    <s v="film &amp; video/shorts"/>
    <x v="165"/>
    <n v="101"/>
    <x v="0"/>
    <s v="shorts"/>
    <x v="1475"/>
  </r>
  <r>
    <n v="1703"/>
    <s v="CUT OUT"/>
    <s v="&quot;Cut Out&quot; tells the story of a young woman who befriends a neighborhood teen and finds herself involved with gang violence."/>
    <n v="-1203170.76495617"/>
    <n v="19815.856339087899"/>
    <x v="0"/>
    <x v="0"/>
    <s v="USD"/>
    <n v="1377265168.1815"/>
    <n v="1373492376.65925"/>
    <b v="0"/>
    <n v="195.86736181530699"/>
    <b v="1"/>
    <s v="film &amp; video/shorts"/>
    <x v="165"/>
    <n v="101"/>
    <x v="0"/>
    <s v="shorts"/>
    <x v="1476"/>
  </r>
  <r>
    <n v="1704"/>
    <s v="BEAT: An Original Short Film"/>
    <s v="A feminist tale of two girls finally giving a &quot;Nice Guy&quot; what he truly deserves. Also, dancing!"/>
    <n v="-1204188.7412054201"/>
    <n v="19822.115504788901"/>
    <x v="0"/>
    <x v="0"/>
    <s v="USD"/>
    <n v="1377247274.16851"/>
    <n v="1373473978.17083"/>
    <b v="0"/>
    <n v="195.92667642048099"/>
    <b v="1"/>
    <s v="film &amp; video/shorts"/>
    <x v="165"/>
    <n v="101"/>
    <x v="0"/>
    <s v="shorts"/>
    <x v="1477"/>
  </r>
  <r>
    <n v="1705"/>
    <s v="Two Sisters"/>
    <s v="Two sisters share a fragile relationship. When their mother dies and they inherit the family house, old problems rise to the surface."/>
    <n v="-1205206.71745467"/>
    <n v="19828.3746704898"/>
    <x v="0"/>
    <x v="0"/>
    <s v="USD"/>
    <n v="1377229380.1555099"/>
    <n v="1373455579.6824"/>
    <b v="0"/>
    <n v="195.98599102565501"/>
    <b v="1"/>
    <s v="film &amp; video/shorts"/>
    <x v="165"/>
    <n v="101"/>
    <x v="0"/>
    <s v="shorts"/>
    <x v="1478"/>
  </r>
  <r>
    <n v="1706"/>
    <s v="In Their Turn : A MFA Thesis Film"/>
    <s v="The spatiotemporal boundaries between a manâ€™s life, and that of his father dissolve. A reflection on experience, image, and memory."/>
    <n v="-1206224.6937039299"/>
    <n v="19834.633836190798"/>
    <x v="0"/>
    <x v="0"/>
    <s v="USD"/>
    <n v="1377211486.1425099"/>
    <n v="1373437181.19398"/>
    <b v="0"/>
    <n v="196.04530563082901"/>
    <b v="1"/>
    <s v="film &amp; video/shorts"/>
    <x v="165"/>
    <n v="101"/>
    <x v="0"/>
    <s v="shorts"/>
    <x v="1479"/>
  </r>
  <r>
    <n v="1707"/>
    <s v="Dear God No!"/>
    <s v="A gang of outlaw bikers pull a home invasion on a disgraced Anthropologist hiding a secret locked in his cabin basement."/>
    <n v="-1207242.66995318"/>
    <n v="19840.893001891702"/>
    <x v="0"/>
    <x v="0"/>
    <s v="USD"/>
    <n v="1377193592.1295099"/>
    <n v="1373418782.70555"/>
    <b v="0"/>
    <n v="196.104620236004"/>
    <b v="1"/>
    <s v="film &amp; video/shorts"/>
    <x v="165"/>
    <n v="101"/>
    <x v="0"/>
    <s v="shorts"/>
    <x v="1480"/>
  </r>
  <r>
    <n v="1708"/>
    <s v="I'M TWENTY SOMETHING"/>
    <s v="Three friends in their twenties are trying to do the impossible - have fun on a casual Friday night."/>
    <n v="-1208260.6462024299"/>
    <n v="19847.1521675927"/>
    <x v="0"/>
    <x v="1"/>
    <s v="GBP"/>
    <n v="1377175698.1165099"/>
    <n v="1373400384.2171299"/>
    <b v="0"/>
    <n v="196.16393484117799"/>
    <b v="1"/>
    <s v="film &amp; video/shorts"/>
    <x v="165"/>
    <n v="101"/>
    <x v="0"/>
    <s v="shorts"/>
    <x v="1481"/>
  </r>
  <r>
    <n v="1709"/>
    <s v="Good 'Ol Trumpet"/>
    <s v="UCF short film about an old man, his love for music, and his misplaced trumpet.  "/>
    <n v="-1209278.62245169"/>
    <n v="19853.411333293599"/>
    <x v="0"/>
    <x v="0"/>
    <s v="USD"/>
    <n v="1377157804.1035199"/>
    <n v="1373381985.7286999"/>
    <b v="0"/>
    <n v="196.22324944635201"/>
    <b v="1"/>
    <s v="film &amp; video/shorts"/>
    <x v="165"/>
    <n v="101"/>
    <x v="0"/>
    <s v="shorts"/>
    <x v="1482"/>
  </r>
  <r>
    <n v="1710"/>
    <s v="Single Parent Date Night-A Comedic Short Film"/>
    <s v="Single Parent Date Night is a comedic short film about two single parents trying to reentering the dating pool."/>
    <n v="-1210296.5987009399"/>
    <n v="19859.670498994601"/>
    <x v="0"/>
    <x v="0"/>
    <s v="USD"/>
    <n v="1377139910.0905199"/>
    <n v="1373363587.2402799"/>
    <b v="0"/>
    <n v="196.28256405152601"/>
    <b v="1"/>
    <s v="film &amp; video/shorts"/>
    <x v="165"/>
    <n v="101"/>
    <x v="0"/>
    <s v="shorts"/>
    <x v="1483"/>
  </r>
  <r>
    <n v="1711"/>
    <s v="LOST WEEKEND"/>
    <s v="A Boy. A Girl. A Car. A Serial Killer."/>
    <n v="-1211314.57495019"/>
    <n v="19865.929664695501"/>
    <x v="0"/>
    <x v="0"/>
    <s v="USD"/>
    <n v="1377122016.0775199"/>
    <n v="1373345188.7518499"/>
    <b v="0"/>
    <n v="196.341878656701"/>
    <b v="1"/>
    <s v="film &amp; video/shorts"/>
    <x v="165"/>
    <n v="101"/>
    <x v="0"/>
    <s v="shorts"/>
    <x v="1484"/>
  </r>
  <r>
    <n v="1712"/>
    <s v="PRETTY LITTLE VICTIM - A Short Film by Paul Jones"/>
    <s v="PRETTY LITTLE VICTIM is a short film from the expanding community of independent Alaskan filmmakers, to be shot in Anchorage, AK"/>
    <n v="-1212332.5511994499"/>
    <n v="19872.188830396499"/>
    <x v="0"/>
    <x v="0"/>
    <s v="USD"/>
    <n v="1377104122.0645199"/>
    <n v="1373326790.2634301"/>
    <b v="0"/>
    <n v="196.40119326187499"/>
    <b v="1"/>
    <s v="film &amp; video/shorts"/>
    <x v="165"/>
    <n v="101"/>
    <x v="0"/>
    <s v="shorts"/>
    <x v="1485"/>
  </r>
  <r>
    <n v="1713"/>
    <s v="GLASS: A Love Story"/>
    <s v="When a man can't find love, his Google GLASS does the searching for him. A short film shot with Google Glass."/>
    <n v="-1213350.5274487"/>
    <n v="19878.447996097399"/>
    <x v="0"/>
    <x v="0"/>
    <s v="USD"/>
    <n v="1377086228.0515201"/>
    <n v="1373308391.7750001"/>
    <b v="0"/>
    <n v="196.46050786704899"/>
    <b v="1"/>
    <s v="film &amp; video/shorts"/>
    <x v="165"/>
    <n v="101"/>
    <x v="0"/>
    <s v="shorts"/>
    <x v="1486"/>
  </r>
  <r>
    <n v="1714"/>
    <s v="Dapper Dan - &quot;Fly As I Wanna&quot; Music Video"/>
    <s v="This video may be bigger than you and it may be bigger than me but, itâ€™s not bigger than you and me! Can you dig it?"/>
    <n v="-1214368.5036979599"/>
    <n v="19884.7071617984"/>
    <x v="0"/>
    <x v="0"/>
    <s v="USD"/>
    <n v="1377068334.0385301"/>
    <n v="1373289993.2865801"/>
    <b v="0"/>
    <n v="196.51982247222401"/>
    <b v="1"/>
    <s v="film &amp; video/shorts"/>
    <x v="165"/>
    <n v="101"/>
    <x v="0"/>
    <s v="shorts"/>
    <x v="1487"/>
  </r>
  <r>
    <n v="1715"/>
    <s v="Earlids"/>
    <s v="Lee, an awkward teenager with sound-blocking earlids, must confront his self-isolation after a girl moves in next door."/>
    <n v="-1215386.4799472101"/>
    <n v="19890.9663274993"/>
    <x v="0"/>
    <x v="0"/>
    <s v="USD"/>
    <n v="1377050440.0255301"/>
    <n v="1373271594.7981501"/>
    <b v="0"/>
    <n v="196.579137077398"/>
    <b v="1"/>
    <s v="film &amp; video/shorts"/>
    <x v="165"/>
    <n v="101"/>
    <x v="0"/>
    <s v="shorts"/>
    <x v="1488"/>
  </r>
  <r>
    <n v="1716"/>
    <s v="Judi Dench is Cool in Person"/>
    <s v="Two actors, one bookie and a very bad day.  Judi Dench is Cool in Person is fast, funny and only a little bit nasty."/>
    <n v="-1216404.4561964599"/>
    <n v="19897.225493200302"/>
    <x v="0"/>
    <x v="2"/>
    <s v="AUD"/>
    <n v="1377032546.0125301"/>
    <n v="1373253196.3097301"/>
    <b v="0"/>
    <n v="196.638451682572"/>
    <b v="1"/>
    <s v="film &amp; video/shorts"/>
    <x v="165"/>
    <n v="101"/>
    <x v="0"/>
    <s v="shorts"/>
    <x v="1489"/>
  </r>
  <r>
    <n v="1717"/>
    <s v="MITOSIS | a short film"/>
    <s v="Only one choice can stop Anthony Oswald from fulfilling his destiny and saving millions of lives, and itâ€™s not his decision to make."/>
    <n v="-1217422.4324457201"/>
    <n v="19903.484658901201"/>
    <x v="0"/>
    <x v="0"/>
    <s v="USD"/>
    <n v="1377014651.9995301"/>
    <n v="1373234797.8213"/>
    <b v="0"/>
    <n v="196.69776628774599"/>
    <b v="1"/>
    <s v="film &amp; video/shorts"/>
    <x v="165"/>
    <n v="101"/>
    <x v="0"/>
    <s v="shorts"/>
    <x v="1490"/>
  </r>
  <r>
    <n v="1718"/>
    <s v="&quot;The First Day&quot; by Julia Othmer- Music Video"/>
    <s v="A living memorial for all those dealing with trauma, grief and loss."/>
    <n v="-1218440.40869497"/>
    <n v="19909.743824602199"/>
    <x v="0"/>
    <x v="0"/>
    <s v="USD"/>
    <n v="1376996757.9865301"/>
    <n v="1373216399.33288"/>
    <b v="0"/>
    <n v="196.75708089292101"/>
    <b v="1"/>
    <s v="film &amp; video/shorts"/>
    <x v="165"/>
    <n v="101"/>
    <x v="0"/>
    <s v="shorts"/>
    <x v="1491"/>
  </r>
  <r>
    <n v="1719"/>
    <s v="l'esprit d'escalier-a senior film"/>
    <s v="This film explores the complicated nature that exists in all human relationships. A mother and a daughter seek to find happiness."/>
    <n v="-1219458.3849442201"/>
    <n v="19916.002990303099"/>
    <x v="0"/>
    <x v="0"/>
    <s v="USD"/>
    <n v="1376978863.9735301"/>
    <n v="1373198000.84446"/>
    <b v="0"/>
    <n v="196.81639549809501"/>
    <b v="1"/>
    <s v="film &amp; video/shorts"/>
    <x v="165"/>
    <n v="101"/>
    <x v="0"/>
    <s v="shorts"/>
    <x v="1492"/>
  </r>
  <r>
    <n v="1720"/>
    <s v="The World's Greatest Lover"/>
    <s v="Never judge a book (or a lover) by their cover."/>
    <n v="-1220476.36119348"/>
    <n v="19922.262156004101"/>
    <x v="0"/>
    <x v="0"/>
    <s v="USD"/>
    <n v="1376960969.9605401"/>
    <n v="1373179602.35603"/>
    <b v="0"/>
    <n v="196.875710103269"/>
    <b v="1"/>
    <s v="film &amp; video/shorts"/>
    <x v="165"/>
    <n v="101"/>
    <x v="0"/>
    <s v="shorts"/>
    <x v="1493"/>
  </r>
  <r>
    <n v="1721"/>
    <s v="Villanelle"/>
    <s v="Villanelle is a feature film that blends elements of classic, hardboiled Film Noir, with classic Horror and tells a great story to boot"/>
    <n v="-1221494.3374427301"/>
    <n v="19928.521321705"/>
    <x v="0"/>
    <x v="0"/>
    <s v="USD"/>
    <n v="1376943075.94754"/>
    <n v="1373161203.86761"/>
    <b v="0"/>
    <n v="196.935024708443"/>
    <b v="1"/>
    <s v="film &amp; video/shorts"/>
    <x v="165"/>
    <n v="101"/>
    <x v="0"/>
    <s v="shorts"/>
    <x v="1494"/>
  </r>
  <r>
    <n v="1722"/>
    <s v="Funding for Production of Short Dramedy 'Six Women'"/>
    <s v="Joel is writing a novel when his fiancÃ©e Helena dies. Believing his writing suffers when he is not in love, Joel ends up dating very different women."/>
    <n v="-1222512.31369198"/>
    <n v="19934.780487405998"/>
    <x v="0"/>
    <x v="0"/>
    <s v="USD"/>
    <n v="1376925181.93454"/>
    <n v="1373142805.37918"/>
    <b v="0"/>
    <n v="196.99433931361801"/>
    <b v="1"/>
    <s v="film &amp; video/shorts"/>
    <x v="165"/>
    <n v="101"/>
    <x v="0"/>
    <s v="shorts"/>
    <x v="1495"/>
  </r>
  <r>
    <n v="1723"/>
    <s v="DENOUNCED - A Short Film"/>
    <s v="When a ruthless hit-man is 'denounced' from the mafia, his old enemies declare war."/>
    <n v="-1223530.2899412401"/>
    <n v="19941.039653106898"/>
    <x v="0"/>
    <x v="0"/>
    <s v="USD"/>
    <n v="1376907287.92154"/>
    <n v="1373124406.8907599"/>
    <b v="0"/>
    <n v="197.05365391879201"/>
    <b v="1"/>
    <s v="film &amp; video/shorts"/>
    <x v="165"/>
    <n v="101"/>
    <x v="0"/>
    <s v="shorts"/>
    <x v="1496"/>
  </r>
  <r>
    <n v="1724"/>
    <s v="Inspire CANCER survivors to tell their STORIES"/>
    <s v="This short film will inspire young adult cancer survivors to share with others the wisdom they have gained from their cancer journey."/>
    <n v="-1224548.26619049"/>
    <n v="19947.2988188079"/>
    <x v="0"/>
    <x v="0"/>
    <s v="USD"/>
    <n v="1376889393.90854"/>
    <n v="1373106008.4023299"/>
    <b v="0"/>
    <n v="197.112968523966"/>
    <b v="1"/>
    <s v="film &amp; video/shorts"/>
    <x v="165"/>
    <n v="101"/>
    <x v="0"/>
    <s v="shorts"/>
    <x v="1497"/>
  </r>
  <r>
    <n v="1725"/>
    <s v="Time Live: A short film (Canceled)"/>
    <s v="Now, you can chat with people from the history, by our sport cam with the time machine. However, the girl had some trouble to use it."/>
    <n v="-1225566.2424397401"/>
    <n v="19953.5579845088"/>
    <x v="1"/>
    <x v="7"/>
    <s v="HKD"/>
    <n v="1376871499.89555"/>
    <n v="1373087609.9139099"/>
    <b v="0"/>
    <n v="197.17228312914099"/>
    <b v="0"/>
    <s v="film &amp; video/science fiction"/>
    <x v="165"/>
    <n v="101"/>
    <x v="0"/>
    <s v="science fiction"/>
    <x v="1498"/>
  </r>
  <r>
    <n v="1726"/>
    <s v="MICRO-MISSION"/>
    <s v="NAVY SEALS sent on a Area 51 Top-Secret rescue mission where they are shrunken and injected into an ET body, the immune system mutated."/>
    <n v="-1226584.218689"/>
    <n v="19959.817150209801"/>
    <x v="1"/>
    <x v="0"/>
    <s v="USD"/>
    <n v="1376853605.88255"/>
    <n v="1373069211.4254799"/>
    <b v="0"/>
    <n v="197.23159773431499"/>
    <b v="0"/>
    <s v="film &amp; video/science fiction"/>
    <x v="165"/>
    <n v="101"/>
    <x v="0"/>
    <s v="science fiction"/>
    <x v="1499"/>
  </r>
  <r>
    <n v="1727"/>
    <s v="The Time Jumper (Canceled)"/>
    <s v="My ambition for this knows no bounds.  Seeing Sephoria in a live-action is a dream of mine."/>
    <n v="-1227602.1949382499"/>
    <n v="19966.076315910701"/>
    <x v="1"/>
    <x v="0"/>
    <s v="USD"/>
    <n v="1376835711.86955"/>
    <n v="1373050812.9370601"/>
    <b v="0"/>
    <n v="197.29091233948901"/>
    <b v="0"/>
    <s v="film &amp; video/science fiction"/>
    <x v="165"/>
    <n v="101"/>
    <x v="0"/>
    <s v="science fiction"/>
    <x v="1500"/>
  </r>
  <r>
    <n v="1728"/>
    <s v="Sentient - The Web Series (Canceled)"/>
    <s v="A group of scientists stumble upon an extraterrestrial virus that is self aware. They must stop it's spread in order to save humanity."/>
    <n v="-1228620.17118751"/>
    <n v="19972.335481611699"/>
    <x v="1"/>
    <x v="0"/>
    <s v="USD"/>
    <n v="1376817817.85655"/>
    <n v="1373032414.4486301"/>
    <b v="0"/>
    <n v="197.35022694466301"/>
    <b v="0"/>
    <s v="film &amp; video/science fiction"/>
    <x v="165"/>
    <n v="101"/>
    <x v="0"/>
    <s v="science fiction"/>
    <x v="1501"/>
  </r>
  <r>
    <n v="1729"/>
    <s v="Blank Bodies - Post Production (Canceled)"/>
    <s v="An artificial man and woman discover love under the unsuspecting eyes of the four renowned artists who created them."/>
    <n v="-1229638.1474367599"/>
    <n v="19978.594647312599"/>
    <x v="1"/>
    <x v="0"/>
    <s v="USD"/>
    <n v="1376799923.84355"/>
    <n v="1373014015.9602101"/>
    <b v="0"/>
    <n v="197.409541549838"/>
    <b v="0"/>
    <s v="film &amp; video/science fiction"/>
    <x v="165"/>
    <n v="101"/>
    <x v="0"/>
    <s v="science fiction"/>
    <x v="1502"/>
  </r>
  <r>
    <n v="1730"/>
    <s v="Star Wars Fan Film (Canceled)"/>
    <s v="Due to my little sister finally having recovered from her surgery we can finally make our movie if we can get even a little help to pay"/>
    <n v="-1230656.12368601"/>
    <n v="19984.8538130136"/>
    <x v="1"/>
    <x v="5"/>
    <s v="CAD"/>
    <n v="1376782029.83056"/>
    <n v="1372995617.4717801"/>
    <b v="0"/>
    <n v="197.46885615501199"/>
    <b v="0"/>
    <s v="film &amp; video/science fiction"/>
    <x v="165"/>
    <n v="101"/>
    <x v="0"/>
    <s v="science fiction"/>
    <x v="1503"/>
  </r>
  <r>
    <n v="1731"/>
    <s v="SPECTRUM &quot;Adventures in Light&quot; (Canceled)"/>
    <s v="A man learns the undiscovered laws of nature hidden in acts of weather &amp; light phenomena. He soon realizes these acts can be harnessed."/>
    <n v="-1231674.0999352699"/>
    <n v="19991.1129787145"/>
    <x v="1"/>
    <x v="0"/>
    <s v="USD"/>
    <n v="1376764135.81756"/>
    <n v="1372977218.9833601"/>
    <b v="0"/>
    <n v="197.52817076018599"/>
    <b v="0"/>
    <s v="film &amp; video/science fiction"/>
    <x v="165"/>
    <n v="101"/>
    <x v="0"/>
    <s v="science fiction"/>
    <x v="1504"/>
  </r>
  <r>
    <n v="1732"/>
    <s v="Human Evolution (Canceled)"/>
    <s v="An ambitious Sci-Fi/Action film that will have a big-budget feel with stunning visuals &amp; stunts starring a casting of up and comers."/>
    <n v="-1232692.07618452"/>
    <n v="19997.372144415502"/>
    <x v="1"/>
    <x v="0"/>
    <s v="USD"/>
    <n v="1376746241.8045599"/>
    <n v="1372958820.49493"/>
    <b v="0"/>
    <n v="197.587485365361"/>
    <b v="0"/>
    <s v="film &amp; video/science fiction"/>
    <x v="165"/>
    <n v="101"/>
    <x v="0"/>
    <s v="science fiction"/>
    <x v="1505"/>
  </r>
  <r>
    <n v="1733"/>
    <s v="Ralphi3 (Canceled)"/>
    <s v="A Science Fiction film filled with entertainment and Excitement"/>
    <n v="-1233710.0524337699"/>
    <n v="20003.631310116401"/>
    <x v="1"/>
    <x v="0"/>
    <s v="USD"/>
    <n v="1376728347.7915599"/>
    <n v="1372940422.00651"/>
    <b v="0"/>
    <n v="197.646799970535"/>
    <b v="0"/>
    <s v="film &amp; video/science fiction"/>
    <x v="165"/>
    <n v="101"/>
    <x v="0"/>
    <s v="science fiction"/>
    <x v="1506"/>
  </r>
  <r>
    <n v="1734"/>
    <s v="JUSTICE LEAGUE ORIGINS (Canceled)"/>
    <s v="HEY!!! I'm David House, and I am currently working on a film called Justice League Origins!!! non-profit based on DC Comics Characters."/>
    <n v="-1234728.02868303"/>
    <n v="20009.890475817399"/>
    <x v="1"/>
    <x v="0"/>
    <s v="USD"/>
    <n v="1376710453.7785599"/>
    <n v="1372922023.51808"/>
    <b v="0"/>
    <n v="197.70611457570899"/>
    <b v="0"/>
    <s v="film &amp; video/science fiction"/>
    <x v="165"/>
    <n v="101"/>
    <x v="0"/>
    <s v="science fiction"/>
    <x v="1507"/>
  </r>
  <r>
    <n v="1735"/>
    <s v="Blue in the Green (Canceled)"/>
    <s v="A journey down the rabbit hole into the dark future. A mix of reality and dreams of a world dependant on an oppressed by technology."/>
    <n v="-1235746.0049322799"/>
    <n v="20016.149641518299"/>
    <x v="1"/>
    <x v="1"/>
    <s v="GBP"/>
    <n v="1376692559.7655699"/>
    <n v="1372903625.02966"/>
    <b v="0"/>
    <n v="197.76542918088299"/>
    <b v="0"/>
    <s v="film &amp; video/science fiction"/>
    <x v="165"/>
    <n v="101"/>
    <x v="0"/>
    <s v="science fiction"/>
    <x v="1508"/>
  </r>
  <r>
    <n v="1736"/>
    <s v="I (Canceled)"/>
    <s v="I"/>
    <n v="-1236763.98118153"/>
    <n v="20022.408807219301"/>
    <x v="1"/>
    <x v="0"/>
    <s v="USD"/>
    <n v="1376674665.7525699"/>
    <n v="1372885226.54123"/>
    <b v="0"/>
    <n v="197.82474378605801"/>
    <b v="0"/>
    <s v="film &amp; video/science fiction"/>
    <x v="165"/>
    <n v="101"/>
    <x v="0"/>
    <s v="science fiction"/>
    <x v="1509"/>
  </r>
  <r>
    <n v="1737"/>
    <s v="The Message (Canceled)"/>
    <s v="An anime inspired sci-fi action short set in Tokyo, Japan by VFX veterans, Gerald Abraham, Kim Tran and sound engineer, Jeremy Corby."/>
    <n v="-1237781.9574307899"/>
    <n v="20028.667972920201"/>
    <x v="1"/>
    <x v="0"/>
    <s v="USD"/>
    <n v="1376656771.7395699"/>
    <n v="1372866828.05281"/>
    <b v="0"/>
    <n v="197.884058391232"/>
    <b v="0"/>
    <s v="film &amp; video/science fiction"/>
    <x v="165"/>
    <n v="101"/>
    <x v="0"/>
    <s v="science fiction"/>
    <x v="1510"/>
  </r>
  <r>
    <n v="1738"/>
    <s v="Demon Women from outer space (Canceled)"/>
    <s v="Invasion from outer space sights, to weird to imagine destruction too monstrous to escape"/>
    <n v="-1238799.9336800401"/>
    <n v="20034.927138621199"/>
    <x v="1"/>
    <x v="0"/>
    <s v="USD"/>
    <n v="1376638877.7265699"/>
    <n v="1372848429.5643799"/>
    <b v="0"/>
    <n v="197.943372996406"/>
    <b v="0"/>
    <s v="film &amp; video/science fiction"/>
    <x v="165"/>
    <n v="101"/>
    <x v="0"/>
    <s v="science fiction"/>
    <x v="1511"/>
  </r>
  <r>
    <n v="1739"/>
    <s v="MARLEY'S GHOST (AMBASSADORS OF STEAM) (Canceled)"/>
    <s v="steampunk  remake of &quot;a Christmas carol&quot;"/>
    <n v="-1239817.9099292899"/>
    <n v="20041.186304322098"/>
    <x v="1"/>
    <x v="0"/>
    <s v="USD"/>
    <n v="1376620983.7135701"/>
    <n v="1372830031.0759599"/>
    <b v="0"/>
    <n v="198.00268760157999"/>
    <b v="0"/>
    <s v="film &amp; video/science fiction"/>
    <x v="165"/>
    <n v="101"/>
    <x v="0"/>
    <s v="science fiction"/>
    <x v="1512"/>
  </r>
  <r>
    <n v="1740"/>
    <s v="&quot;STUCK&quot; - Finishing Funds for a Sci-Fi Thriller Short Film"/>
    <s v="What would someone do if they suddenly discovered they could stop time? Join us on this clever sci-fi short film and find out!"/>
    <n v="-1240835.8861785501"/>
    <n v="20047.4454700231"/>
    <x v="1"/>
    <x v="0"/>
    <s v="USD"/>
    <n v="1376603089.7005799"/>
    <n v="1372811632.5875299"/>
    <b v="0"/>
    <n v="198.06200220675501"/>
    <b v="0"/>
    <s v="film &amp; video/science fiction"/>
    <x v="165"/>
    <n v="101"/>
    <x v="0"/>
    <s v="science fiction"/>
    <x v="1513"/>
  </r>
  <r>
    <n v="1741"/>
    <s v="MICRO-MISSION (Canceled)"/>
    <s v="NAVY SEALS sent on a Area 51 Top-Secret rescue mission where they are shrunken and injected into an ET body, the immune system mutated."/>
    <n v="-1241853.8624278"/>
    <n v="20053.704635724"/>
    <x v="1"/>
    <x v="0"/>
    <s v="USD"/>
    <n v="1376585195.6875801"/>
    <n v="1372793234.0991099"/>
    <b v="0"/>
    <n v="198.12131681192901"/>
    <b v="0"/>
    <s v="film &amp; video/science fiction"/>
    <x v="165"/>
    <n v="101"/>
    <x v="0"/>
    <s v="science fiction"/>
    <x v="1514"/>
  </r>
  <r>
    <n v="1742"/>
    <s v="Predator : Repentance (Canceled)"/>
    <s v="An unofficial sequel to the independent 2015 fan film Predator: Dark ages. Set in 2141 we follow the crew of the cargoship Centurion"/>
    <n v="-1242871.8386770601"/>
    <n v="20059.963801425001"/>
    <x v="1"/>
    <x v="8"/>
    <s v="DKK"/>
    <n v="1376567301.6745801"/>
    <n v="1372774835.6106801"/>
    <b v="0"/>
    <n v="198.180631417103"/>
    <b v="0"/>
    <s v="film &amp; video/science fiction"/>
    <x v="165"/>
    <n v="101"/>
    <x v="0"/>
    <s v="science fiction"/>
    <x v="1515"/>
  </r>
  <r>
    <n v="1743"/>
    <s v="Thr33 Days Dead: The Sequ3l (Canceled)"/>
    <s v="This movie will be the S3qu3l to Thr33 Days Dead, which premiered on SyFy and was the focus of SyFy's &quot;Town of the Living Dead&quot;."/>
    <n v="-1243889.81492631"/>
    <n v="20066.222967125901"/>
    <x v="1"/>
    <x v="0"/>
    <s v="USD"/>
    <n v="1376549407.6615801"/>
    <n v="1372756437.1222601"/>
    <b v="0"/>
    <n v="198.23994602227799"/>
    <b v="0"/>
    <s v="film &amp; video/science fiction"/>
    <x v="165"/>
    <n v="101"/>
    <x v="0"/>
    <s v="science fiction"/>
    <x v="1516"/>
  </r>
  <r>
    <n v="1744"/>
    <s v="Roman Dead (Canceled)"/>
    <s v="When  Rome is infected with a zombie plague, Lucius Agrippa and a small group fights for survival"/>
    <n v="-1244907.7911755601"/>
    <n v="20072.482132826899"/>
    <x v="1"/>
    <x v="0"/>
    <s v="USD"/>
    <n v="1376531513.6485801"/>
    <n v="1372738038.6338301"/>
    <b v="0"/>
    <n v="198.29926062745199"/>
    <b v="0"/>
    <s v="film &amp; video/science fiction"/>
    <x v="165"/>
    <n v="101"/>
    <x v="0"/>
    <s v="science fiction"/>
    <x v="1517"/>
  </r>
  <r>
    <n v="1745"/>
    <s v="Rome of the Dead (Canceled)"/>
    <s v="A Gladiator fights for his freedom to be reunited with his Family, he's one fight away, when Rome is infected with a Zombie Virus"/>
    <n v="-1245925.76742482"/>
    <n v="20078.741298527799"/>
    <x v="1"/>
    <x v="0"/>
    <s v="USD"/>
    <n v="1376513619.6355901"/>
    <n v="1372719640.1454101"/>
    <b v="0"/>
    <n v="198.35857523262601"/>
    <b v="0"/>
    <s v="film &amp; video/science fiction"/>
    <x v="165"/>
    <n v="101"/>
    <x v="0"/>
    <s v="science fiction"/>
    <x v="1518"/>
  </r>
  <r>
    <n v="1746"/>
    <s v="Catherine Kimbridge Chronicles - Live-Action SciFi TV Series"/>
    <s v="Join us creating a Science Fiction TV Series based upon the popular novels -The Catherine Kimbridge Chronicles."/>
    <n v="-1246943.7436740701"/>
    <n v="20085.0004642288"/>
    <x v="1"/>
    <x v="0"/>
    <s v="USD"/>
    <n v="1376495725.6225901"/>
    <n v="1372701241.65698"/>
    <b v="0"/>
    <n v="198.4178898378"/>
    <b v="0"/>
    <s v="film &amp; video/science fiction"/>
    <x v="165"/>
    <n v="101"/>
    <x v="0"/>
    <s v="science fiction"/>
    <x v="1519"/>
  </r>
  <r>
    <n v="1747"/>
    <s v="SAMANTHA  SHADOW (Canceled)"/>
    <s v="A science fiction series about a women trying to stave off a mysterious appearance of monsters from getting out of a dark alley."/>
    <n v="-1247961.71992332"/>
    <n v="20091.2596299297"/>
    <x v="1"/>
    <x v="0"/>
    <s v="USD"/>
    <n v="1376477831.6095901"/>
    <n v="1372682843.16856"/>
    <b v="0"/>
    <n v="198.47720444297499"/>
    <b v="0"/>
    <s v="film &amp; video/science fiction"/>
    <x v="165"/>
    <n v="101"/>
    <x v="0"/>
    <s v="science fiction"/>
    <x v="1520"/>
  </r>
  <r>
    <n v="1748"/>
    <s v="CATTLE - AN AWESOME SCI-FI SHORT (Canceled)"/>
    <s v="A young woman learns she is one of few women left bred like cattle in order to control a deadly disease and the world populace"/>
    <n v="-1248979.6961725799"/>
    <n v="20097.518795630702"/>
    <x v="1"/>
    <x v="2"/>
    <s v="AUD"/>
    <n v="1376459937.59659"/>
    <n v="1372664444.68013"/>
    <b v="0"/>
    <n v="198.53651904814899"/>
    <b v="0"/>
    <s v="film &amp; video/science fiction"/>
    <x v="165"/>
    <n v="101"/>
    <x v="0"/>
    <s v="science fiction"/>
    <x v="1521"/>
  </r>
  <r>
    <n v="1749"/>
    <s v="The Great Fear - Post Production Funds (Canceled)"/>
    <s v="A film about a collapsing food industry, a lonely farmer and a lonely botanist needs your help to finish post-production!"/>
    <n v="-1249997.67242183"/>
    <n v="20103.777961331602"/>
    <x v="1"/>
    <x v="5"/>
    <s v="CAD"/>
    <n v="1376442043.58359"/>
    <n v="1372646046.19171"/>
    <b v="0"/>
    <n v="198.59583365332301"/>
    <b v="0"/>
    <s v="film &amp; video/science fiction"/>
    <x v="165"/>
    <n v="101"/>
    <x v="0"/>
    <s v="science fiction"/>
    <x v="1522"/>
  </r>
  <r>
    <n v="1750"/>
    <s v="Threshold (Canceled)"/>
    <s v="Film-Makers Ricky Comuniello &amp; Ian Weeks are at it again - for the 1st time. We need your support for a modern Sci-Fiction short film"/>
    <n v="-1251015.6486710799"/>
    <n v="20110.0371270326"/>
    <x v="1"/>
    <x v="0"/>
    <s v="USD"/>
    <n v="1376424149.57059"/>
    <n v="1372627647.70328"/>
    <b v="0"/>
    <n v="198.65514825849701"/>
    <b v="0"/>
    <s v="film &amp; video/science fiction"/>
    <x v="165"/>
    <n v="101"/>
    <x v="0"/>
    <s v="science fiction"/>
    <x v="1523"/>
  </r>
  <r>
    <n v="1751"/>
    <s v="#CalExit...War of 2020 (Canceled)"/>
    <s v="California and the west have declared their refusal to support the election of a staunch conservative president. Will it be Civil War?"/>
    <n v="-1252033.62492034"/>
    <n v="20116.296292733499"/>
    <x v="1"/>
    <x v="0"/>
    <s v="USD"/>
    <n v="1376406255.5576"/>
    <n v="1372609249.21486"/>
    <b v="0"/>
    <n v="198.714462863672"/>
    <b v="0"/>
    <s v="film &amp; video/science fiction"/>
    <x v="165"/>
    <n v="101"/>
    <x v="0"/>
    <s v="science fiction"/>
    <x v="1524"/>
  </r>
  <r>
    <n v="1752"/>
    <s v="Consumed (Static Air) (Canceled)"/>
    <s v="Film makers catch live footage beyond their wildest dreams."/>
    <n v="-1253051.6011695899"/>
    <n v="20122.555458434501"/>
    <x v="1"/>
    <x v="1"/>
    <s v="GBP"/>
    <n v="1376388361.5446"/>
    <n v="1372590850.7264299"/>
    <b v="0"/>
    <n v="198.77377746884599"/>
    <b v="0"/>
    <s v="film &amp; video/science fiction"/>
    <x v="165"/>
    <n v="101"/>
    <x v="0"/>
    <s v="science fiction"/>
    <x v="1525"/>
  </r>
  <r>
    <n v="1753"/>
    <s v="Space Gangstars (Canceled)"/>
    <s v="An aspiring pilot decides to take his Dad's ship for a joyride, and learns it was the biggest mistake of his life in this Sci-Fi comedy"/>
    <n v="-1254069.57741884"/>
    <n v="20128.814624135401"/>
    <x v="1"/>
    <x v="0"/>
    <s v="USD"/>
    <n v="1376370467.5316"/>
    <n v="1372572452.2380099"/>
    <b v="0"/>
    <n v="198.83309207401999"/>
    <b v="0"/>
    <s v="film &amp; video/science fiction"/>
    <x v="165"/>
    <n v="101"/>
    <x v="0"/>
    <s v="science fiction"/>
    <x v="1526"/>
  </r>
  <r>
    <n v="1754"/>
    <s v="Dichotomy (Canceled)"/>
    <s v="A provocatively mind-bending sci-fi thriller, this short film project examines opposites and the balance of the universe. #Dichotomy"/>
    <n v="-1255087.5536680999"/>
    <n v="20135.073789836399"/>
    <x v="1"/>
    <x v="0"/>
    <s v="USD"/>
    <n v="1376352573.5186"/>
    <n v="1372554053.7495799"/>
    <b v="0"/>
    <n v="198.89240667919501"/>
    <b v="0"/>
    <s v="film &amp; video/science fiction"/>
    <x v="165"/>
    <n v="101"/>
    <x v="0"/>
    <s v="science fiction"/>
    <x v="1527"/>
  </r>
  <r>
    <n v="1755"/>
    <s v="Star Trek First Frontier (Canceled)"/>
    <s v="The untold story of Captain Robert April and the first launching of the starship U.S.S. Enterprise,  NCC-1704"/>
    <n v="-1256105.52991735"/>
    <n v="20141.332955537298"/>
    <x v="1"/>
    <x v="0"/>
    <s v="USD"/>
    <n v="1376334679.5056"/>
    <n v="1372535655.2611599"/>
    <b v="0"/>
    <n v="198.951721284369"/>
    <b v="0"/>
    <s v="film &amp; video/science fiction"/>
    <x v="165"/>
    <n v="101"/>
    <x v="0"/>
    <s v="science fiction"/>
    <x v="1528"/>
  </r>
  <r>
    <n v="1756"/>
    <s v="THE ASCENDENCE SHIFT Feature Film (Canceled)"/>
    <s v="The age of a race to the finish between the higher &amp; lower dimensional realms, A fight for consciousness &amp; freedom,THE NEW HUMAN"/>
    <n v="-1257123.5061666099"/>
    <n v="20147.5921212383"/>
    <x v="1"/>
    <x v="2"/>
    <s v="AUD"/>
    <n v="1376316785.49261"/>
    <n v="1372517256.7727301"/>
    <b v="0"/>
    <n v="199.011035889543"/>
    <b v="0"/>
    <s v="film &amp; video/science fiction"/>
    <x v="165"/>
    <n v="101"/>
    <x v="0"/>
    <s v="science fiction"/>
    <x v="1529"/>
  </r>
  <r>
    <n v="1757"/>
    <s v="The Great Dark (Canceled)"/>
    <s v="The Great Dark is a journey through the unimaginable...and un foreseeable..."/>
    <n v="-1258141.4824158601"/>
    <n v="20153.8512869392"/>
    <x v="1"/>
    <x v="0"/>
    <s v="USD"/>
    <n v="1376298891.47961"/>
    <n v="1372498858.2843101"/>
    <b v="0"/>
    <n v="199.07035049471699"/>
    <b v="0"/>
    <s v="film &amp; video/science fiction"/>
    <x v="165"/>
    <n v="101"/>
    <x v="0"/>
    <s v="science fiction"/>
    <x v="1530"/>
  </r>
  <r>
    <n v="1758"/>
    <s v="Awakening (Canceled)"/>
    <s v="What would you do if you face something beyond your understanding? If someone you loved disappeared without a trace?"/>
    <n v="-1259159.4586651099"/>
    <n v="20160.110452640201"/>
    <x v="1"/>
    <x v="0"/>
    <s v="USD"/>
    <n v="1376280997.46661"/>
    <n v="1372480459.7958801"/>
    <b v="0"/>
    <n v="199.12966509989201"/>
    <b v="0"/>
    <s v="film &amp; video/science fiction"/>
    <x v="165"/>
    <n v="101"/>
    <x v="0"/>
    <s v="science fiction"/>
    <x v="1531"/>
  </r>
  <r>
    <n v="1759"/>
    <s v="Quantum Alterations: Sci-fi, Stop Motion &amp; Fantasy Fan Film"/>
    <s v="Fiction Becomes Reality in this non-profit science fiction, stop motion, and fantasy fan film."/>
    <n v="-1260177.4349143701"/>
    <n v="20166.369618341101"/>
    <x v="1"/>
    <x v="0"/>
    <s v="USD"/>
    <n v="1376263103.4536099"/>
    <n v="1372462061.3074601"/>
    <b v="0"/>
    <n v="199.188979705066"/>
    <b v="0"/>
    <s v="film &amp; video/science fiction"/>
    <x v="165"/>
    <n v="101"/>
    <x v="0"/>
    <s v="science fiction"/>
    <x v="1532"/>
  </r>
  <r>
    <n v="1760"/>
    <s v="The Last Armada (Canceled)"/>
    <s v="While a shadow of peace was on the horizon,humankind was being threatened by its past.Whispers of threat was being heard from the North"/>
    <n v="-1261195.41116362"/>
    <n v="20172.628784042099"/>
    <x v="1"/>
    <x v="0"/>
    <s v="USD"/>
    <n v="1376245209.4406099"/>
    <n v="1372443662.81903"/>
    <b v="0"/>
    <n v="199.24829431024"/>
    <b v="0"/>
    <s v="film &amp; video/science fiction"/>
    <x v="165"/>
    <n v="101"/>
    <x v="0"/>
    <s v="science fiction"/>
    <x v="1533"/>
  </r>
  <r>
    <n v="1761"/>
    <s v="Mosaics (Canceled)"/>
    <s v="A short science-fiction film about an underground network of human-animal hybrids &amp; their struggle with oppression &amp; marginalization."/>
    <n v="-1262213.3874128701"/>
    <n v="20178.887949742999"/>
    <x v="1"/>
    <x v="5"/>
    <s v="CAD"/>
    <n v="1376227315.4276199"/>
    <n v="1372425264.33061"/>
    <b v="0"/>
    <n v="199.30760891541499"/>
    <b v="0"/>
    <s v="film &amp; video/science fiction"/>
    <x v="165"/>
    <n v="101"/>
    <x v="0"/>
    <s v="science fiction"/>
    <x v="1534"/>
  </r>
  <r>
    <n v="1762"/>
    <s v="Forever Man (short film) (Canceled)"/>
    <s v="Man's cryogenic chamber and his soulmate's time travel from the distant future allows them to meet in the middle."/>
    <n v="-1263231.36366213"/>
    <n v="20185.147115444001"/>
    <x v="1"/>
    <x v="0"/>
    <s v="USD"/>
    <n v="1376209421.4146199"/>
    <n v="1372406865.84219"/>
    <b v="0"/>
    <n v="199.36692352058901"/>
    <b v="0"/>
    <s v="film &amp; video/science fiction"/>
    <x v="165"/>
    <n v="101"/>
    <x v="0"/>
    <s v="science fiction"/>
    <x v="1535"/>
  </r>
  <r>
    <n v="1763"/>
    <s v="In The Dark POST Production Fund Request (Canceled)"/>
    <s v="ITD a is thriller about a female college student house sitting for her boss &amp; encountering a dark evil force that dwells in the shadows"/>
    <n v="-1264249.3399113801"/>
    <n v="20191.4062811449"/>
    <x v="1"/>
    <x v="0"/>
    <s v="USD"/>
    <n v="1376191527.4016199"/>
    <n v="1372388467.35376"/>
    <b v="0"/>
    <n v="199.42623812576301"/>
    <b v="0"/>
    <s v="film &amp; video/science fiction"/>
    <x v="165"/>
    <n v="101"/>
    <x v="0"/>
    <s v="science fiction"/>
    <x v="1536"/>
  </r>
  <r>
    <n v="1764"/>
    <s v="Rosette: Sci-Fi/Action Feature Film to Cast Hollywood Talent"/>
    <s v="Love, Robots... and Time Travel._x000a_Rosette: A Sci-Fi/Action/Adventure Feature Film, set to cast three A-list Hollywood actors."/>
    <n v="-1265267.31616063"/>
    <n v="20197.665446845898"/>
    <x v="1"/>
    <x v="0"/>
    <s v="USD"/>
    <n v="1376173633.3886199"/>
    <n v="1372370068.86534"/>
    <b v="0"/>
    <n v="199.485552730937"/>
    <b v="0"/>
    <s v="film &amp; video/science fiction"/>
    <x v="165"/>
    <n v="101"/>
    <x v="0"/>
    <s v="science fiction"/>
    <x v="1537"/>
  </r>
  <r>
    <n v="1765"/>
    <s v="Con Todo mi Corazon: With all of my Heart."/>
    <s v="The title might seem cheesy, but my father says that to my mother every time they say I love you.     This story is dedicated to them."/>
    <n v="-1266285.2924098901"/>
    <n v="20203.924612546802"/>
    <x v="2"/>
    <x v="0"/>
    <s v="USD"/>
    <n v="1376155739.3756199"/>
    <n v="1372351670.37691"/>
    <b v="0"/>
    <n v="199.54486733611199"/>
    <b v="0"/>
    <s v="film &amp; video/drama"/>
    <x v="165"/>
    <n v="101"/>
    <x v="0"/>
    <s v="drama"/>
    <x v="1538"/>
  </r>
  <r>
    <n v="1766"/>
    <s v="Midway: The Turning Point"/>
    <s v="Step 1 (script editing) to produce a dramatic film about the air/sea battle of WWII that turned the tide of victory for the US."/>
    <n v="-1267303.26865914"/>
    <n v="20210.1837782478"/>
    <x v="2"/>
    <x v="0"/>
    <s v="USD"/>
    <n v="1376137845.3626299"/>
    <n v="1372333271.88849"/>
    <b v="0"/>
    <n v="199.60418194128599"/>
    <b v="0"/>
    <s v="film &amp; video/drama"/>
    <x v="165"/>
    <n v="101"/>
    <x v="0"/>
    <s v="drama"/>
    <x v="1539"/>
  </r>
  <r>
    <n v="1767"/>
    <s v="See It My Way"/>
    <s v="This film follows a young man who has had only a troubled family life. He turns to all the wrong things and life falls apart."/>
    <n v="-1268321.2449083901"/>
    <n v="20216.442943948699"/>
    <x v="2"/>
    <x v="0"/>
    <s v="USD"/>
    <n v="1376119951.3496301"/>
    <n v="1372314873.4000599"/>
    <b v="0"/>
    <n v="199.66349654646001"/>
    <b v="0"/>
    <s v="film &amp; video/drama"/>
    <x v="165"/>
    <n v="101"/>
    <x v="0"/>
    <s v="drama"/>
    <x v="1540"/>
  </r>
  <r>
    <n v="1768"/>
    <s v="UNDIVIDED (Working Title)"/>
    <s v="Over 2.5 million Black men registered for the draft in World War II. _x000a_This will be the most comprehensive portrayal EVER of US. THEN."/>
    <n v="-1269339.22115765"/>
    <n v="20222.702109649701"/>
    <x v="2"/>
    <x v="0"/>
    <s v="USD"/>
    <n v="1376102057.3366301"/>
    <n v="1372296474.9116399"/>
    <b v="0"/>
    <n v="199.72281115163401"/>
    <b v="0"/>
    <s v="film &amp; video/drama"/>
    <x v="165"/>
    <n v="101"/>
    <x v="0"/>
    <s v="drama"/>
    <x v="1541"/>
  </r>
  <r>
    <n v="1769"/>
    <s v="Angelix"/>
    <s v="Two cousins are caught up in the private war between warrior class angels and demons. You may be caught up too and not realize it yet."/>
    <n v="-1270357.1974069001"/>
    <n v="20228.961275350601"/>
    <x v="2"/>
    <x v="0"/>
    <s v="USD"/>
    <n v="1376084163.3236301"/>
    <n v="1372278076.4232099"/>
    <b v="0"/>
    <n v="199.78212575680899"/>
    <b v="0"/>
    <s v="film &amp; video/drama"/>
    <x v="165"/>
    <n v="101"/>
    <x v="0"/>
    <s v="drama"/>
    <x v="1542"/>
  </r>
  <r>
    <n v="1770"/>
    <s v="NET"/>
    <s v="A teacher. A boy. The beach and a heatwave that drove them all insane."/>
    <n v="-1271375.17365616"/>
    <n v="20235.220441051599"/>
    <x v="2"/>
    <x v="1"/>
    <s v="GBP"/>
    <n v="1376066269.3106301"/>
    <n v="1372259677.9347899"/>
    <b v="0"/>
    <n v="199.84144036198299"/>
    <b v="0"/>
    <s v="film &amp; video/drama"/>
    <x v="165"/>
    <n v="101"/>
    <x v="0"/>
    <s v="drama"/>
    <x v="1543"/>
  </r>
  <r>
    <n v="1771"/>
    <s v="Pressure"/>
    <s v="A young teen makes a bad decision after joining gang and the film expresses his choices that led him to that point."/>
    <n v="-1272393.1499054099"/>
    <n v="20241.479606752499"/>
    <x v="2"/>
    <x v="0"/>
    <s v="USD"/>
    <n v="1376048375.2976401"/>
    <n v="1372241279.4463601"/>
    <b v="0"/>
    <n v="199.90075496715701"/>
    <b v="0"/>
    <s v="film &amp; video/drama"/>
    <x v="165"/>
    <n v="101"/>
    <x v="0"/>
    <s v="drama"/>
    <x v="1544"/>
  </r>
  <r>
    <n v="1772"/>
    <s v="Past"/>
    <s v="A young man experiences a tragedy and has the opportunity to go back and learn from his mistakes and find out his true self."/>
    <n v="-1273411.12615466"/>
    <n v="20247.7387724535"/>
    <x v="2"/>
    <x v="0"/>
    <s v="USD"/>
    <n v="1376030481.2846401"/>
    <n v="1372222880.9579401"/>
    <b v="0"/>
    <n v="199.960069572332"/>
    <b v="0"/>
    <s v="film &amp; video/drama"/>
    <x v="165"/>
    <n v="101"/>
    <x v="0"/>
    <s v="drama"/>
    <x v="1545"/>
  </r>
  <r>
    <n v="1773"/>
    <s v="Moving On"/>
    <s v="A homeless Gulf War 2 vet, and Congressional Medal of Honor recipient fights for his sanity on the mean streets of Albuquerque."/>
    <n v="-1274429.1024039199"/>
    <n v="20253.9979381544"/>
    <x v="2"/>
    <x v="0"/>
    <s v="USD"/>
    <n v="1376012587.2716401"/>
    <n v="1372204482.4695101"/>
    <b v="0"/>
    <n v="200.019384177506"/>
    <b v="0"/>
    <s v="film &amp; video/drama"/>
    <x v="165"/>
    <n v="101"/>
    <x v="0"/>
    <s v="drama"/>
    <x v="1546"/>
  </r>
  <r>
    <n v="1774"/>
    <s v="Family"/>
    <s v="Family is a short film about a father and son and two brothers who were separated by the Korean war and finally reunite after 60 years."/>
    <n v="-1275447.07865317"/>
    <n v="20260.257103855402"/>
    <x v="2"/>
    <x v="1"/>
    <s v="GBP"/>
    <n v="1375994693.2586401"/>
    <n v="1372186083.9810901"/>
    <b v="0"/>
    <n v="200.07869878267999"/>
    <b v="0"/>
    <s v="film &amp; video/drama"/>
    <x v="165"/>
    <n v="101"/>
    <x v="0"/>
    <s v="drama"/>
    <x v="1547"/>
  </r>
  <r>
    <n v="1775"/>
    <s v="Letters to Daniel"/>
    <s v="Amy &amp; Missy survive Amy's bipolar disorder and go on to become award winning &amp; bestselling authors, screenwriters &amp; filmmakers"/>
    <n v="-1276465.0549024199"/>
    <n v="20266.516269556301"/>
    <x v="2"/>
    <x v="0"/>
    <s v="USD"/>
    <n v="1375976799.24564"/>
    <n v="1372167685.49266"/>
    <b v="0"/>
    <n v="200.13801338785399"/>
    <b v="0"/>
    <s v="film &amp; video/drama"/>
    <x v="165"/>
    <n v="101"/>
    <x v="0"/>
    <s v="drama"/>
    <x v="1548"/>
  </r>
  <r>
    <n v="1776"/>
    <s v="IRL: Gamers Unite"/>
    <s v="Team Mayhem, a local small town gang of gamers who are enlisted   to save the world from the new great evil known as Prowler."/>
    <n v="-1277483.03115168"/>
    <n v="20272.775435257299"/>
    <x v="2"/>
    <x v="0"/>
    <s v="USD"/>
    <n v="1375958905.23265"/>
    <n v="1372149287.00424"/>
    <b v="0"/>
    <n v="200.19732799302901"/>
    <b v="0"/>
    <s v="film &amp; video/drama"/>
    <x v="165"/>
    <n v="101"/>
    <x v="0"/>
    <s v="drama"/>
    <x v="1549"/>
  </r>
  <r>
    <n v="1777"/>
    <s v="The Blind Dolphin Story"/>
    <s v="A short film on the rarest mammal and the second most endangered freshwater river dolphin, in Pakistan."/>
    <n v="-1278501.0074009299"/>
    <n v="20279.034600958301"/>
    <x v="2"/>
    <x v="0"/>
    <s v="USD"/>
    <n v="1375941011.21965"/>
    <n v="1372130888.51581"/>
    <b v="0"/>
    <n v="200.256642598203"/>
    <b v="0"/>
    <s v="film &amp; video/drama"/>
    <x v="165"/>
    <n v="101"/>
    <x v="0"/>
    <s v="drama"/>
    <x v="1550"/>
  </r>
  <r>
    <n v="1778"/>
    <s v="10 Sins"/>
    <s v="This is a film inspired by Quentin Tarantino, I want to make a film thats entertaining yet gritty. 7 Sins is in pre-production."/>
    <n v="-1279518.98365018"/>
    <n v="20285.293766659201"/>
    <x v="2"/>
    <x v="1"/>
    <s v="GBP"/>
    <n v="1375923117.20665"/>
    <n v="1372112490.02739"/>
    <b v="0"/>
    <n v="200.315957203377"/>
    <b v="0"/>
    <s v="film &amp; video/drama"/>
    <x v="165"/>
    <n v="101"/>
    <x v="0"/>
    <s v="drama"/>
    <x v="1551"/>
  </r>
  <r>
    <n v="1779"/>
    <s v="I Am Forgotten"/>
    <s v="An international short film project. It is about loneliness, wich is caused by the current compulsion to check your Facebook every day."/>
    <n v="-1280536.9598994399"/>
    <n v="20291.5529323601"/>
    <x v="2"/>
    <x v="9"/>
    <s v="EUR"/>
    <n v="1375905223.19365"/>
    <n v="1372094091.53896"/>
    <b v="0"/>
    <n v="200.37527180855099"/>
    <b v="0"/>
    <s v="film &amp; video/drama"/>
    <x v="165"/>
    <n v="101"/>
    <x v="0"/>
    <s v="drama"/>
    <x v="1552"/>
  </r>
  <r>
    <n v="1780"/>
    <s v="Gooseberry Fool - Feature Film"/>
    <s v="To heal her scars Olivia must take a journey back to her roots, where an unresolved conflict stands between her and musical success."/>
    <n v="-1281554.9361486901"/>
    <n v="20297.812098061098"/>
    <x v="2"/>
    <x v="1"/>
    <s v="GBP"/>
    <n v="1375887329.18065"/>
    <n v="1372075693.05054"/>
    <b v="0"/>
    <n v="200.43458641372601"/>
    <b v="0"/>
    <s v="film &amp; video/drama"/>
    <x v="165"/>
    <n v="101"/>
    <x v="0"/>
    <s v="drama"/>
    <x v="1553"/>
  </r>
  <r>
    <n v="1781"/>
    <s v="Silent Monster"/>
    <s v="I'm seeking funding to finish my short film, Silent Monster, to bring awareness to teenage bullying as well as teenage violence."/>
    <n v="-1282572.9123979399"/>
    <n v="20304.0712637621"/>
    <x v="2"/>
    <x v="0"/>
    <s v="USD"/>
    <n v="1375869435.16765"/>
    <n v="1372057294.5621099"/>
    <b v="0"/>
    <n v="200.4939010189"/>
    <b v="0"/>
    <s v="film &amp; video/drama"/>
    <x v="165"/>
    <n v="101"/>
    <x v="0"/>
    <s v="drama"/>
    <x v="1554"/>
  </r>
  <r>
    <n v="1782"/>
    <s v="The Good Samaritan"/>
    <s v="I'm making a modern day version of the bible story &quot; The Good Samaritan&quot;"/>
    <n v="-1283590.8886472001"/>
    <n v="20310.330429463"/>
    <x v="2"/>
    <x v="0"/>
    <s v="USD"/>
    <n v="1375851541.15466"/>
    <n v="1372038896.0736899"/>
    <b v="0"/>
    <n v="200.553215624074"/>
    <b v="0"/>
    <s v="film &amp; video/drama"/>
    <x v="165"/>
    <n v="101"/>
    <x v="0"/>
    <s v="drama"/>
    <x v="1555"/>
  </r>
  <r>
    <n v="1783"/>
    <s v="El viaje de LucÃ­a"/>
    <s v="El viaje de LucÃ­a es un largometraje de ficciÃ³n con temÃ¡tica sobre el cÃ¡ncer infantil."/>
    <n v="-1284608.86489645"/>
    <n v="20316.589595164001"/>
    <x v="2"/>
    <x v="3"/>
    <s v="EUR"/>
    <n v="1375833647.14166"/>
    <n v="1372020497.5852599"/>
    <b v="0"/>
    <n v="200.61253022924899"/>
    <b v="0"/>
    <s v="film &amp; video/drama"/>
    <x v="165"/>
    <n v="101"/>
    <x v="0"/>
    <s v="drama"/>
    <x v="1556"/>
  </r>
  <r>
    <n v="1784"/>
    <s v="Sustain: A Film About Survival"/>
    <s v="A feature-length film about how three people survive in a diseased world."/>
    <n v="-1285626.8411457101"/>
    <n v="20322.848760864901"/>
    <x v="2"/>
    <x v="0"/>
    <s v="USD"/>
    <n v="1375815753.12866"/>
    <n v="1372002099.0968399"/>
    <b v="0"/>
    <n v="200.67184483442301"/>
    <b v="0"/>
    <s v="film &amp; video/drama"/>
    <x v="165"/>
    <n v="101"/>
    <x v="0"/>
    <s v="drama"/>
    <x v="1557"/>
  </r>
  <r>
    <n v="1785"/>
    <s v="The Rest of Us Mini-Series"/>
    <s v="The Rest of Us follows a survivor of an outbreak that nearly destroyed the earth as he travels to find some form of humanity."/>
    <n v="-1286644.81739496"/>
    <n v="20329.107926565899"/>
    <x v="2"/>
    <x v="1"/>
    <s v="GBP"/>
    <n v="1375797859.11566"/>
    <n v="1371983700.6084099"/>
    <b v="0"/>
    <n v="200.73115943959701"/>
    <b v="0"/>
    <s v="film &amp; video/drama"/>
    <x v="165"/>
    <n v="101"/>
    <x v="0"/>
    <s v="drama"/>
    <x v="1558"/>
  </r>
  <r>
    <n v="1786"/>
    <s v="Immemorial"/>
    <s v="Christina has been suffering with flash backs and some very disturbing nightmares and realises that it is more than just nightmares."/>
    <n v="-1287662.7936442101"/>
    <n v="20335.367092266799"/>
    <x v="2"/>
    <x v="1"/>
    <s v="GBP"/>
    <n v="1375779965.1026599"/>
    <n v="1371965302.1199901"/>
    <b v="0"/>
    <n v="200.790474044771"/>
    <b v="0"/>
    <s v="film &amp; video/drama"/>
    <x v="165"/>
    <n v="101"/>
    <x v="0"/>
    <s v="drama"/>
    <x v="1559"/>
  </r>
  <r>
    <n v="1787"/>
    <s v="ABU Pakistani Independent Feature Film"/>
    <s v="I'm Faraz, and I am raising money for my feature film called ABU. This one is for our parents, and our responsibilities towards them."/>
    <n v="-1288680.76989347"/>
    <n v="20341.6262579678"/>
    <x v="2"/>
    <x v="0"/>
    <s v="USD"/>
    <n v="1375762071.0896699"/>
    <n v="1371946903.6315601"/>
    <b v="0"/>
    <n v="200.84978864994599"/>
    <b v="0"/>
    <s v="film &amp; video/drama"/>
    <x v="165"/>
    <n v="101"/>
    <x v="0"/>
    <s v="drama"/>
    <x v="1560"/>
  </r>
  <r>
    <n v="1788"/>
    <s v="Three Little Words"/>
    <s v="Don't kill me until I meet my Dad"/>
    <n v="-1289698.7461427201"/>
    <n v="20347.8854236687"/>
    <x v="2"/>
    <x v="1"/>
    <s v="GBP"/>
    <n v="1375744177.0766699"/>
    <n v="1371928505.1431401"/>
    <b v="0"/>
    <n v="200.90910325511999"/>
    <b v="0"/>
    <s v="film &amp; video/drama"/>
    <x v="165"/>
    <n v="101"/>
    <x v="0"/>
    <s v="drama"/>
    <x v="1561"/>
  </r>
  <r>
    <n v="1789"/>
    <s v="Lana - Short film"/>
    <s v="&quot;Lana&quot; is an horror/dramatic short film, written by myself, about a young woman fighting the darkness in her, but it might be too late."/>
    <n v="-1290716.72239197"/>
    <n v="20354.144589369698"/>
    <x v="2"/>
    <x v="5"/>
    <s v="CAD"/>
    <n v="1375726283.0636699"/>
    <n v="1371910106.6547101"/>
    <b v="0"/>
    <n v="200.96841786029401"/>
    <b v="0"/>
    <s v="film &amp; video/drama"/>
    <x v="165"/>
    <n v="101"/>
    <x v="0"/>
    <s v="drama"/>
    <x v="1562"/>
  </r>
  <r>
    <n v="1790"/>
    <s v="BLANK Short Movie"/>
    <s v="Love has no boundaries!"/>
    <n v="-1291734.6986412299"/>
    <n v="20360.403755070602"/>
    <x v="2"/>
    <x v="10"/>
    <s v="NOK"/>
    <n v="1375708389.0506699"/>
    <n v="1371891708.16629"/>
    <b v="0"/>
    <n v="201.02773246546801"/>
    <b v="0"/>
    <s v="film &amp; video/drama"/>
    <x v="165"/>
    <n v="101"/>
    <x v="0"/>
    <s v="drama"/>
    <x v="1563"/>
  </r>
  <r>
    <n v="1791"/>
    <s v="Feature Film: The Wolfes"/>
    <s v="My film is about a boy who discovers the truth about his fathers dissapearance through the dark secrets of his mothers past."/>
    <n v="-1292752.67489048"/>
    <n v="20366.6629207716"/>
    <x v="2"/>
    <x v="0"/>
    <s v="USD"/>
    <n v="1375690495.0376699"/>
    <n v="1371873309.67786"/>
    <b v="0"/>
    <n v="201.087047070643"/>
    <b v="0"/>
    <s v="film &amp; video/drama"/>
    <x v="165"/>
    <n v="101"/>
    <x v="0"/>
    <s v="drama"/>
    <x v="1564"/>
  </r>
  <r>
    <n v="1792"/>
    <s v="The Imbalanced Heart of a Symmetric Mind (film)"/>
    <s v="A young man suffering from a severe case of OCD embarks on a road trip to find peace of mind."/>
    <n v="-1293770.6511397299"/>
    <n v="20372.922086472499"/>
    <x v="2"/>
    <x v="0"/>
    <s v="USD"/>
    <n v="1375672601.0246799"/>
    <n v="1371854911.18944"/>
    <b v="0"/>
    <n v="201.14636167581699"/>
    <b v="0"/>
    <s v="film &amp; video/drama"/>
    <x v="165"/>
    <n v="101"/>
    <x v="0"/>
    <s v="drama"/>
    <x v="1565"/>
  </r>
  <r>
    <n v="1793"/>
    <s v="Mariano (A Screenplay)"/>
    <s v="Mariano Messini, an aspiring musician, indebted to the mafia must put his life on the line to escape their grasp and pursue his dream."/>
    <n v="-1294788.62738899"/>
    <n v="20379.181252173501"/>
    <x v="2"/>
    <x v="0"/>
    <s v="USD"/>
    <n v="1375654707.0116799"/>
    <n v="1371836512.70101"/>
    <b v="0"/>
    <n v="201.20567628099101"/>
    <b v="0"/>
    <s v="film &amp; video/drama"/>
    <x v="165"/>
    <n v="101"/>
    <x v="0"/>
    <s v="drama"/>
    <x v="1566"/>
  </r>
  <r>
    <n v="1794"/>
    <s v="A GOOD MAN'S DECISION"/>
    <s v="Jack Barlow's wife and daughter shot in cold blood at a gun confiscation station in Texas, he sets out to save his family &amp; neighbors."/>
    <n v="-1295806.6036382399"/>
    <n v="20385.440417874401"/>
    <x v="2"/>
    <x v="0"/>
    <s v="USD"/>
    <n v="1375636812.9986801"/>
    <n v="1371818114.21259"/>
    <b v="0"/>
    <n v="201.264990886166"/>
    <b v="0"/>
    <s v="film &amp; video/drama"/>
    <x v="165"/>
    <n v="101"/>
    <x v="0"/>
    <s v="drama"/>
    <x v="1567"/>
  </r>
  <r>
    <n v="1795"/>
    <s v="REGIONRAT, the movie"/>
    <s v="Because hope can be a 4 letter word"/>
    <n v="-1296824.57988749"/>
    <n v="20391.699583575399"/>
    <x v="2"/>
    <x v="0"/>
    <s v="USD"/>
    <n v="1375618918.9856801"/>
    <n v="1371799715.72416"/>
    <b v="0"/>
    <n v="201.32430549134"/>
    <b v="0"/>
    <s v="film &amp; video/drama"/>
    <x v="165"/>
    <n v="101"/>
    <x v="0"/>
    <s v="drama"/>
    <x v="1568"/>
  </r>
  <r>
    <n v="1796"/>
    <s v="Trillion: Feature Film"/>
    <s v="A young boy passionate about Astronomy and Chemistry tracks down an astroid that scientists said would never hit earth."/>
    <n v="-1297842.5561367499"/>
    <n v="20397.958749276298"/>
    <x v="2"/>
    <x v="2"/>
    <s v="AUD"/>
    <n v="1375601024.9726801"/>
    <n v="1371781317.2357399"/>
    <b v="0"/>
    <n v="201.38362009651399"/>
    <b v="0"/>
    <s v="film &amp; video/drama"/>
    <x v="165"/>
    <n v="101"/>
    <x v="0"/>
    <s v="drama"/>
    <x v="1569"/>
  </r>
  <r>
    <n v="1797"/>
    <s v="&quot;SHADY BIZZNESS' The Eminem Movie Beyond 8 Mile&quot;"/>
    <s v="This Eminem Tell All details the good times, hardships, drug abuse, domestic violence, scandals, sex, near-death experiences and murder"/>
    <n v="-1298860.532386"/>
    <n v="20404.2179149773"/>
    <x v="2"/>
    <x v="0"/>
    <s v="USD"/>
    <n v="1375583130.9596901"/>
    <n v="1371762918.7473099"/>
    <b v="0"/>
    <n v="201.44293470168799"/>
    <b v="0"/>
    <s v="film &amp; video/drama"/>
    <x v="165"/>
    <n v="101"/>
    <x v="0"/>
    <s v="drama"/>
    <x v="1570"/>
  </r>
  <r>
    <n v="1798"/>
    <s v="Help Towards a New PC for Editing Media College Productions!"/>
    <s v="I am in need of a new PC for my Media Production course so i can pursue my dream of creating CGI based sci-fi productions for everyone"/>
    <n v="-1299878.5086352599"/>
    <n v="20410.4770806782"/>
    <x v="2"/>
    <x v="1"/>
    <s v="GBP"/>
    <n v="1375565236.9466901"/>
    <n v="1371744520.2588899"/>
    <b v="0"/>
    <n v="201.50224930686301"/>
    <b v="0"/>
    <s v="film &amp; video/drama"/>
    <x v="165"/>
    <n v="101"/>
    <x v="0"/>
    <s v="drama"/>
    <x v="1571"/>
  </r>
  <r>
    <n v="1799"/>
    <s v="Desperation Short Film"/>
    <s v="Northern Irish Original Short Film based on the desperation of love and survival and taking a risk that may change everything."/>
    <n v="-1300896.48488451"/>
    <n v="20416.736246379201"/>
    <x v="2"/>
    <x v="1"/>
    <s v="GBP"/>
    <n v="1375547342.9336901"/>
    <n v="1371726121.7704599"/>
    <b v="0"/>
    <n v="201.561563912037"/>
    <b v="0"/>
    <s v="film &amp; video/drama"/>
    <x v="165"/>
    <n v="101"/>
    <x v="0"/>
    <s v="drama"/>
    <x v="1572"/>
  </r>
  <r>
    <n v="1800"/>
    <s v="40 U.S. Navy Sailors Murdered, an American story"/>
    <s v="A film project based on my auto-biography, a military conflict with no media attention, this story depicts war and its aftermath."/>
    <n v="-1301914.4611337599"/>
    <n v="20422.995412080101"/>
    <x v="2"/>
    <x v="0"/>
    <s v="USD"/>
    <n v="1375529448.9206901"/>
    <n v="1371707723.2820401"/>
    <b v="0"/>
    <n v="201.620878517211"/>
    <b v="0"/>
    <s v="film &amp; video/drama"/>
    <x v="165"/>
    <n v="101"/>
    <x v="0"/>
    <s v="drama"/>
    <x v="1573"/>
  </r>
  <r>
    <n v="1801"/>
    <s v="Thunder Under Control"/>
    <s v="A moving short film about a retired female boxer who develops a relationship with a young journalist who idolises her"/>
    <n v="-1302932.4373830201"/>
    <n v="20429.254577781099"/>
    <x v="2"/>
    <x v="1"/>
    <s v="GBP"/>
    <n v="1375511554.90769"/>
    <n v="1371689324.7936101"/>
    <b v="0"/>
    <n v="201.68019312238599"/>
    <b v="0"/>
    <s v="film &amp; video/drama"/>
    <x v="165"/>
    <n v="101"/>
    <x v="0"/>
    <s v="drama"/>
    <x v="1574"/>
  </r>
  <r>
    <n v="1802"/>
    <s v="Cole - A Short Film."/>
    <s v="â€œAfter a terrifying ordeal, a young woman is left in a depressive state and abandoned to cope with a distressing account of revengeâ€"/>
    <n v="-1303950.4136322699"/>
    <n v="20435.513743481999"/>
    <x v="2"/>
    <x v="1"/>
    <s v="GBP"/>
    <n v="1375493660.8947001"/>
    <n v="1371670926.3051901"/>
    <b v="0"/>
    <n v="201.73950772756001"/>
    <b v="0"/>
    <s v="film &amp; video/drama"/>
    <x v="165"/>
    <n v="101"/>
    <x v="0"/>
    <s v="drama"/>
    <x v="1575"/>
  </r>
  <r>
    <n v="1803"/>
    <s v="Nine Lives"/>
    <s v="Nine Lives is a story of one woman's survival of EIGHT near deaths and her love for one man as an influence to fight for the NINTH."/>
    <n v="-1304968.3898815201"/>
    <n v="20441.772909183001"/>
    <x v="2"/>
    <x v="0"/>
    <s v="USD"/>
    <n v="1375475766.8817"/>
    <n v="1371652527.8167601"/>
    <b v="0"/>
    <n v="201.79882233273401"/>
    <b v="0"/>
    <s v="film &amp; video/drama"/>
    <x v="165"/>
    <n v="101"/>
    <x v="0"/>
    <s v="drama"/>
    <x v="1576"/>
  </r>
  <r>
    <n v="1804"/>
    <s v="Independent Feature Film for Film Festivals &quot;BLUE&quot;"/>
    <s v="We're filming a feature film that we can put in numerous film festivals across the country. My dream is to compete in every single one."/>
    <n v="-1305986.36613078"/>
    <n v="20448.0320748839"/>
    <x v="2"/>
    <x v="0"/>
    <s v="USD"/>
    <n v="1375457872.8687"/>
    <n v="1371634129.3283401"/>
    <b v="0"/>
    <n v="201.858136937908"/>
    <b v="0"/>
    <s v="film &amp; video/drama"/>
    <x v="165"/>
    <n v="101"/>
    <x v="0"/>
    <s v="drama"/>
    <x v="1577"/>
  </r>
  <r>
    <n v="1805"/>
    <s v="The Crossing Shore"/>
    <s v="A film dedicated to an AAF Pilot's struggle to survive behind enemy lines during WWII."/>
    <n v="-1307004.3423800301"/>
    <n v="20454.291240584898"/>
    <x v="2"/>
    <x v="0"/>
    <s v="USD"/>
    <n v="1375439978.8557"/>
    <n v="1371615730.83992"/>
    <b v="0"/>
    <n v="201.91745154308299"/>
    <b v="0"/>
    <s v="film &amp; video/drama"/>
    <x v="165"/>
    <n v="101"/>
    <x v="0"/>
    <s v="drama"/>
    <x v="1578"/>
  </r>
  <r>
    <n v="1806"/>
    <s v="Life of Change"/>
    <s v="Everyone has a choice. Can two college students get past their differences to save the life of a man whom they've never met before?"/>
    <n v="-1308022.31862928"/>
    <n v="20460.550406285802"/>
    <x v="2"/>
    <x v="0"/>
    <s v="USD"/>
    <n v="1375422084.8427"/>
    <n v="1371597332.35149"/>
    <b v="0"/>
    <n v="201.97676614825701"/>
    <b v="0"/>
    <s v="film &amp; video/drama"/>
    <x v="165"/>
    <n v="101"/>
    <x v="0"/>
    <s v="drama"/>
    <x v="1579"/>
  </r>
  <r>
    <n v="1807"/>
    <s v="Modern Gangsters"/>
    <s v="new web series created by jonney terry"/>
    <n v="-1309040.2948785401"/>
    <n v="20466.8095719868"/>
    <x v="2"/>
    <x v="0"/>
    <s v="USD"/>
    <n v="1375404190.8297"/>
    <n v="1371578933.86307"/>
    <b v="0"/>
    <n v="202.03608075343101"/>
    <b v="0"/>
    <s v="film &amp; video/drama"/>
    <x v="165"/>
    <n v="101"/>
    <x v="0"/>
    <s v="drama"/>
    <x v="1580"/>
  </r>
  <r>
    <n v="1808"/>
    <s v="TheM"/>
    <s v="We are aiming to make a Web Series based on Youth Culture and the misrepresentation of socially stereotyped people."/>
    <n v="-1310058.27112779"/>
    <n v="20473.068737687699"/>
    <x v="2"/>
    <x v="1"/>
    <s v="GBP"/>
    <n v="1375386296.81671"/>
    <n v="1371560535.37464"/>
    <b v="0"/>
    <n v="202.095395358605"/>
    <b v="0"/>
    <s v="film &amp; video/drama"/>
    <x v="165"/>
    <n v="101"/>
    <x v="0"/>
    <s v="drama"/>
    <x v="1581"/>
  </r>
  <r>
    <n v="1809"/>
    <s v="WHERE IS DANIEL? The feature film"/>
    <s v="A feature film based on the true story of Bruce and Denise Morcombe and their battle for justice for their missing son Daniel."/>
    <n v="-1311076.2473770401"/>
    <n v="20479.327903388701"/>
    <x v="2"/>
    <x v="2"/>
    <s v="AUD"/>
    <n v="1375368402.80371"/>
    <n v="1371542136.88622"/>
    <b v="0"/>
    <n v="202.15470996377999"/>
    <b v="0"/>
    <s v="film &amp; video/drama"/>
    <x v="165"/>
    <n v="101"/>
    <x v="0"/>
    <s v="drama"/>
    <x v="1582"/>
  </r>
  <r>
    <n v="1810"/>
    <s v="KISS ME GOODBYE - A REFRESHING VOICE IN INDIE FILMMAKING"/>
    <s v="A martyr faces execution at the hands of the State, while enduring the horrors and alienation of a new world order."/>
    <n v="-1312094.2236263"/>
    <n v="20485.587069089601"/>
    <x v="2"/>
    <x v="0"/>
    <s v="USD"/>
    <n v="1375350508.79071"/>
    <n v="1371523738.39779"/>
    <b v="0"/>
    <n v="202.21402456895399"/>
    <b v="0"/>
    <s v="film &amp; video/drama"/>
    <x v="165"/>
    <n v="101"/>
    <x v="0"/>
    <s v="drama"/>
    <x v="1583"/>
  </r>
  <r>
    <n v="1811"/>
    <s v="Blood Bond Movie Development"/>
    <s v="A love story featuring adoption,struggle,dysfunction,grace, healing, and restoration."/>
    <n v="-1313112.1998755501"/>
    <n v="20491.846234790599"/>
    <x v="2"/>
    <x v="0"/>
    <s v="USD"/>
    <n v="1375332614.77771"/>
    <n v="1371505339.9093699"/>
    <b v="0"/>
    <n v="202.27333917412801"/>
    <b v="0"/>
    <s v="film &amp; video/drama"/>
    <x v="165"/>
    <n v="101"/>
    <x v="0"/>
    <s v="drama"/>
    <x v="1584"/>
  </r>
  <r>
    <n v="1812"/>
    <s v="M39 - Action film / Drama"/>
    <s v="To avoid bankruptcy, Vincent, a passionate young entrepreneur embarks  on an illicit affair in order to save his dream business."/>
    <n v="-1314130.17612481"/>
    <n v="20498.105400491499"/>
    <x v="2"/>
    <x v="5"/>
    <s v="CAD"/>
    <n v="1375314720.7647099"/>
    <n v="1371486941.4209399"/>
    <b v="0"/>
    <n v="202.332653779303"/>
    <b v="0"/>
    <s v="film &amp; video/drama"/>
    <x v="165"/>
    <n v="101"/>
    <x v="0"/>
    <s v="drama"/>
    <x v="1585"/>
  </r>
  <r>
    <n v="1813"/>
    <s v="OLIVIA"/>
    <s v="A young woman's journey from Africa to Australia where she finds heaven on earth, love and tragedy. Within her tragedy she saves lives."/>
    <n v="-1315148.1523740599"/>
    <n v="20504.3645661925"/>
    <x v="2"/>
    <x v="2"/>
    <s v="AUD"/>
    <n v="1375296826.75172"/>
    <n v="1371468542.9325199"/>
    <b v="0"/>
    <n v="202.391968384477"/>
    <b v="0"/>
    <s v="film &amp; video/drama"/>
    <x v="165"/>
    <n v="101"/>
    <x v="0"/>
    <s v="drama"/>
    <x v="1586"/>
  </r>
  <r>
    <n v="1814"/>
    <s v="&quot;A Brighter Day&quot;"/>
    <s v="&quot;A Brighter Day&quot; is the first episode of a television series about an ex-hustler that becomes a school teacher to help at risk youth."/>
    <n v="-1316166.12862331"/>
    <n v="20510.6237318934"/>
    <x v="2"/>
    <x v="0"/>
    <s v="USD"/>
    <n v="1375278932.7387199"/>
    <n v="1371450144.4440899"/>
    <b v="0"/>
    <n v="202.45128298965099"/>
    <b v="0"/>
    <s v="film &amp; video/drama"/>
    <x v="165"/>
    <n v="101"/>
    <x v="0"/>
    <s v="drama"/>
    <x v="1587"/>
  </r>
  <r>
    <n v="1815"/>
    <s v="Like Son, Like Father"/>
    <s v="A tender short film about a young man who needs advice from  someone he had no intention of ever meeting, his biological father."/>
    <n v="-1317184.1048725699"/>
    <n v="20516.882897594402"/>
    <x v="2"/>
    <x v="0"/>
    <s v="USD"/>
    <n v="1375261038.7257199"/>
    <n v="1371431745.9556701"/>
    <b v="0"/>
    <n v="202.51059759482499"/>
    <b v="0"/>
    <s v="film &amp; video/drama"/>
    <x v="165"/>
    <n v="101"/>
    <x v="0"/>
    <s v="drama"/>
    <x v="1588"/>
  </r>
  <r>
    <n v="1816"/>
    <s v="Pre-production - The Heart of A Woman &amp; The Heart of A Man"/>
    <s v="The Heart of a Woman and The Heart of a Man is a feature film written by Jennie Marie Pacelli, based on real people and true events"/>
    <n v="-1318202.08112182"/>
    <n v="20523.142063295301"/>
    <x v="2"/>
    <x v="0"/>
    <s v="USD"/>
    <n v="1375243144.7127199"/>
    <n v="1371413347.4672401"/>
    <b v="0"/>
    <n v="202.5699122"/>
    <b v="0"/>
    <s v="film &amp; video/drama"/>
    <x v="165"/>
    <n v="101"/>
    <x v="0"/>
    <s v="drama"/>
    <x v="1589"/>
  </r>
  <r>
    <n v="1817"/>
    <s v="The Ecstasy of Vengeance - Feature Length Film"/>
    <s v="This film is a fictional crime drama following the events of a heist that ended in bloodshed."/>
    <n v="-1319220.0573710699"/>
    <n v="20529.401228996299"/>
    <x v="2"/>
    <x v="0"/>
    <s v="USD"/>
    <n v="1375225250.6997199"/>
    <n v="1371394948.9788201"/>
    <b v="0"/>
    <n v="202.629226805174"/>
    <b v="0"/>
    <s v="film &amp; video/drama"/>
    <x v="165"/>
    <n v="101"/>
    <x v="0"/>
    <s v="drama"/>
    <x v="1590"/>
  </r>
  <r>
    <n v="1818"/>
    <s v="Hart Blvd. A feature film by Andrew Greve"/>
    <s v="A family dramedy about a grandfather  and grandson who are both on their path to redemption."/>
    <n v="-1320238.03362033"/>
    <n v="20535.660394697199"/>
    <x v="2"/>
    <x v="0"/>
    <s v="USD"/>
    <n v="1375207356.6867299"/>
    <n v="1371376550.4903901"/>
    <b v="0"/>
    <n v="202.68854141034799"/>
    <b v="0"/>
    <s v="film &amp; video/drama"/>
    <x v="165"/>
    <n v="101"/>
    <x v="0"/>
    <s v="drama"/>
    <x v="1591"/>
  </r>
  <r>
    <n v="1819"/>
    <s v="The Man Who Loved Dinosaurs. Based on a true story."/>
    <s v="A screenplay based upon the true story of a man with Asperger Syndrome who falls through the cracks of the criminal justice system."/>
    <n v="-1321256.0098695799"/>
    <n v="20541.919560398201"/>
    <x v="2"/>
    <x v="0"/>
    <s v="USD"/>
    <n v="1375189462.6737299"/>
    <n v="1371358152.0019701"/>
    <b v="0"/>
    <n v="202.74785601552199"/>
    <b v="0"/>
    <s v="film &amp; video/drama"/>
    <x v="165"/>
    <n v="101"/>
    <x v="0"/>
    <s v="drama"/>
    <x v="1592"/>
  </r>
  <r>
    <n v="1820"/>
    <s v="Invisible Scars"/>
    <s v="A short drama based on a true events. Story of a British Soldier who comes back home suffering from Post Traumatic Stress Disorder."/>
    <n v="-1322273.98611883"/>
    <n v="20548.1787260991"/>
    <x v="2"/>
    <x v="1"/>
    <s v="GBP"/>
    <n v="1375171568.6607299"/>
    <n v="1371339753.51354"/>
    <b v="0"/>
    <n v="202.80717062069701"/>
    <b v="0"/>
    <s v="film &amp; video/drama"/>
    <x v="165"/>
    <n v="101"/>
    <x v="0"/>
    <s v="drama"/>
    <x v="1593"/>
  </r>
  <r>
    <n v="1821"/>
    <s v="Another Brick In The Wall - Feature Film"/>
    <s v="A nostalgic film about the unorthodox teacher we all wish we had, the girl we all fell for, and the friend we didn't expect to make."/>
    <n v="-1323291.9623680899"/>
    <n v="20554.437891800098"/>
    <x v="2"/>
    <x v="0"/>
    <s v="USD"/>
    <n v="1375153674.6477301"/>
    <n v="1371321355.02512"/>
    <b v="0"/>
    <n v="202.866485225871"/>
    <b v="0"/>
    <s v="film &amp; video/drama"/>
    <x v="165"/>
    <n v="101"/>
    <x v="0"/>
    <s v="drama"/>
    <x v="1594"/>
  </r>
  <r>
    <n v="1822"/>
    <s v="Bitch"/>
    <s v="A roadmovie by paw"/>
    <n v="-1324309.9386173401"/>
    <n v="20560.697057500998"/>
    <x v="2"/>
    <x v="11"/>
    <s v="SEK"/>
    <n v="1375135780.6347301"/>
    <n v="1371302956.53669"/>
    <b v="0"/>
    <n v="202.925799831045"/>
    <b v="0"/>
    <s v="film &amp; video/drama"/>
    <x v="165"/>
    <n v="101"/>
    <x v="0"/>
    <s v="drama"/>
    <x v="1595"/>
  </r>
  <r>
    <n v="1823"/>
    <s v="Charmaine (Daughter of Charlotte)"/>
    <s v="A sassy talking spider named Charmaine, joins forces with an abused young boy.  She stages off bullies and help fight an abusive father"/>
    <n v="-1325327.9148665899"/>
    <n v="20566.956223202"/>
    <x v="2"/>
    <x v="0"/>
    <s v="USD"/>
    <n v="1375117886.6217401"/>
    <n v="1371284558.04827"/>
    <b v="0"/>
    <n v="202.98511443621999"/>
    <b v="0"/>
    <s v="film &amp; video/drama"/>
    <x v="165"/>
    <n v="101"/>
    <x v="0"/>
    <s v="drama"/>
    <x v="1596"/>
  </r>
  <r>
    <n v="1824"/>
    <s v="True Colors"/>
    <s v="An hour-long pilot about a group of suburban LGBT teens coming of age in the early 90's."/>
    <n v="-1326345.8911158501"/>
    <n v="20573.2153889029"/>
    <x v="2"/>
    <x v="0"/>
    <s v="USD"/>
    <n v="1375099992.6087401"/>
    <n v="1371266159.55984"/>
    <b v="0"/>
    <n v="203.04442904139401"/>
    <b v="0"/>
    <s v="film &amp; video/drama"/>
    <x v="165"/>
    <n v="101"/>
    <x v="0"/>
    <s v="drama"/>
    <x v="1597"/>
  </r>
  <r>
    <n v="1825"/>
    <s v="LA VIE"/>
    <s v="A Freelancer abandons everything to chase after his dream of being &quot;great&quot; escape to Bangkok and return to his home-world."/>
    <n v="-1327363.8673651"/>
    <n v="20579.474554603901"/>
    <x v="2"/>
    <x v="0"/>
    <s v="USD"/>
    <n v="1375082098.5957401"/>
    <n v="1371247761.07142"/>
    <b v="0"/>
    <n v="203.10374364656801"/>
    <b v="0"/>
    <s v="film &amp; video/drama"/>
    <x v="165"/>
    <n v="101"/>
    <x v="0"/>
    <s v="drama"/>
    <x v="1598"/>
  </r>
  <r>
    <n v="1826"/>
    <s v="Archetypes"/>
    <s v="Film about Schizophrenia with Surreal Twists!"/>
    <n v="-1328381.8436143601"/>
    <n v="20585.733720304801"/>
    <x v="2"/>
    <x v="0"/>
    <s v="USD"/>
    <n v="1375064204.5827401"/>
    <n v="1371229362.5829899"/>
    <b v="0"/>
    <n v="203.163058251742"/>
    <b v="0"/>
    <s v="film &amp; video/drama"/>
    <x v="165"/>
    <n v="101"/>
    <x v="0"/>
    <s v="drama"/>
    <x v="1599"/>
  </r>
  <r>
    <n v="1827"/>
    <s v="SICKNESS 2014 Build Killian's Bike"/>
    <s v="Killian leader of an outlaw bike gang doesnâ€™t have a bike yet and here is your chance to help design and build his machine."/>
    <n v="-1329399.81986361"/>
    <n v="20591.992886005799"/>
    <x v="2"/>
    <x v="0"/>
    <s v="USD"/>
    <n v="1375046310.5697401"/>
    <n v="1371210964.0945699"/>
    <b v="0"/>
    <n v="203.22237285691699"/>
    <b v="0"/>
    <s v="film &amp; video/drama"/>
    <x v="165"/>
    <n v="101"/>
    <x v="0"/>
    <s v="drama"/>
    <x v="1600"/>
  </r>
  <r>
    <n v="1828"/>
    <s v="The Pass"/>
    <s v="An old man, a U.S Marine Corps veteran remembers his combat experience in the battle of Toktong Pass 1950, during the Korean War."/>
    <n v="-1330417.7961128601"/>
    <n v="20598.252051706699"/>
    <x v="2"/>
    <x v="0"/>
    <s v="USD"/>
    <n v="1375028416.5567501"/>
    <n v="1371192565.6061399"/>
    <b v="0"/>
    <n v="203.28168746209101"/>
    <b v="0"/>
    <s v="film &amp; video/drama"/>
    <x v="165"/>
    <n v="101"/>
    <x v="0"/>
    <s v="drama"/>
    <x v="1601"/>
  </r>
  <r>
    <n v="1829"/>
    <s v="Legend of the Stolen Guitar -- (Zimbabwe film)"/>
    <s v="African Hollywood production, from the people who brought you Spiderman 1&amp;2, Star Trek 1&amp;2, Mission Impossible 3&amp;4 and Star Wars Ep10"/>
    <n v="-1331435.77236212"/>
    <n v="20604.5112174077"/>
    <x v="2"/>
    <x v="2"/>
    <s v="AUD"/>
    <n v="1375010522.54375"/>
    <n v="1371174167.1177199"/>
    <b v="0"/>
    <n v="203.34100206726501"/>
    <b v="0"/>
    <s v="film &amp; video/drama"/>
    <x v="165"/>
    <n v="101"/>
    <x v="0"/>
    <s v="drama"/>
    <x v="1602"/>
  </r>
  <r>
    <n v="1830"/>
    <s v="Backpage Shawty"/>
    <s v="I'm creating a &quot;Lifetime&quot; type drama film about a girl who uses backpage for money, but trying to turn her life around."/>
    <n v="-1332453.7486113701"/>
    <n v="20610.7703831086"/>
    <x v="2"/>
    <x v="0"/>
    <s v="USD"/>
    <n v="1374992628.53075"/>
    <n v="1371155768.6292901"/>
    <b v="0"/>
    <n v="203.40031667244"/>
    <b v="0"/>
    <s v="film &amp; video/drama"/>
    <x v="165"/>
    <n v="101"/>
    <x v="0"/>
    <s v="drama"/>
    <x v="1603"/>
  </r>
  <r>
    <n v="1831"/>
    <s v="MAGGIE Film"/>
    <s v="A TRUE STORY OF DOMESTIC VILOLENCE THAT SEEKS TO OFFER THE VIEWER OUTLEST OF SUPPORT."/>
    <n v="-1333471.72486062"/>
    <n v="20617.029548809602"/>
    <x v="2"/>
    <x v="1"/>
    <s v="GBP"/>
    <n v="1374974734.51775"/>
    <n v="1371137370.1408701"/>
    <b v="0"/>
    <n v="203.45963127761399"/>
    <b v="0"/>
    <s v="film &amp; video/drama"/>
    <x v="165"/>
    <n v="101"/>
    <x v="0"/>
    <s v="drama"/>
    <x v="1604"/>
  </r>
  <r>
    <n v="1832"/>
    <s v="The Chance of Freedom Short Film"/>
    <s v="Imagine your life is full is nothing but pain and darkness. One day, you had the chance to be free from it all. Would you take it?"/>
    <n v="-1334489.7011098801"/>
    <n v="20623.288714510501"/>
    <x v="2"/>
    <x v="0"/>
    <s v="USD"/>
    <n v="1374956840.50475"/>
    <n v="1371118971.6524401"/>
    <b v="0"/>
    <n v="203.51894588278799"/>
    <b v="0"/>
    <s v="film &amp; video/drama"/>
    <x v="165"/>
    <n v="101"/>
    <x v="0"/>
    <s v="drama"/>
    <x v="1605"/>
  </r>
  <r>
    <n v="1833"/>
    <s v="Facets of a Geek life"/>
    <s v="I am making a film from one one of my books called facets of a Geek life."/>
    <n v="-1335507.67735913"/>
    <n v="20629.547880211499"/>
    <x v="2"/>
    <x v="1"/>
    <s v="GBP"/>
    <n v="1374938946.49176"/>
    <n v="1371100573.1640201"/>
    <b v="0"/>
    <n v="203.57826048796201"/>
    <b v="0"/>
    <s v="film &amp; video/drama"/>
    <x v="165"/>
    <n v="101"/>
    <x v="0"/>
    <s v="drama"/>
    <x v="1606"/>
  </r>
  <r>
    <n v="1834"/>
    <s v="The Perfect Plan"/>
    <s v="I teenage girl that wants to go around the system. She does all she can to cheat and finds herself in a bad position when she messesup"/>
    <n v="-1336525.6536083799"/>
    <n v="20635.807045912399"/>
    <x v="2"/>
    <x v="12"/>
    <s v="EUR"/>
    <n v="1374921052.47876"/>
    <n v="1371082174.67559"/>
    <b v="0"/>
    <n v="203.637575093137"/>
    <b v="0"/>
    <s v="film &amp; video/drama"/>
    <x v="165"/>
    <n v="101"/>
    <x v="0"/>
    <s v="drama"/>
    <x v="1607"/>
  </r>
  <r>
    <n v="1835"/>
    <s v="In Love There's War"/>
    <s v="In Love There's War is a spicy web series that will have viewers at the edge of their seats as deception and hidden secrecies unravel."/>
    <n v="-1337543.62985764"/>
    <n v="20642.066211613401"/>
    <x v="2"/>
    <x v="0"/>
    <s v="USD"/>
    <n v="1374903158.46576"/>
    <n v="1371063776.18717"/>
    <b v="0"/>
    <n v="203.696889698311"/>
    <b v="0"/>
    <s v="film &amp; video/drama"/>
    <x v="165"/>
    <n v="101"/>
    <x v="0"/>
    <s v="drama"/>
    <x v="1608"/>
  </r>
  <r>
    <n v="1836"/>
    <s v="FAREWELL TO FREEDOM a modern day western by Anita Waggoner"/>
    <s v="Farewell to Freedom the screenplay portrays  a vulnerable divorce'  who falls for a hard-luck cowboy she meets in Las Vegas."/>
    <n v="-1338561.6061068899"/>
    <n v="20648.325377314301"/>
    <x v="2"/>
    <x v="0"/>
    <s v="USD"/>
    <n v="1374885264.45276"/>
    <n v="1371045377.69874"/>
    <b v="0"/>
    <n v="203.75620430348499"/>
    <b v="0"/>
    <s v="film &amp; video/drama"/>
    <x v="165"/>
    <n v="101"/>
    <x v="0"/>
    <s v="drama"/>
    <x v="1609"/>
  </r>
  <r>
    <n v="1837"/>
    <s v="#noblurredlines"/>
    <s v="A high-impact, high-quality resource to address, for young people and youth-related professionals, the issue of sexual consent."/>
    <n v="-1339579.58235614"/>
    <n v="20654.584543015299"/>
    <x v="2"/>
    <x v="1"/>
    <s v="GBP"/>
    <n v="1374867370.43976"/>
    <n v="1371026979.21032"/>
    <b v="0"/>
    <n v="203.81551890865899"/>
    <b v="0"/>
    <s v="film &amp; video/drama"/>
    <x v="165"/>
    <n v="101"/>
    <x v="0"/>
    <s v="drama"/>
    <x v="1610"/>
  </r>
  <r>
    <n v="1838"/>
    <s v="Area 4 - The Film"/>
    <s v="â€œArea 4â€ revolves around Frank Hammond, a counselor at a high school, who discovers the scandals that took place."/>
    <n v="-1340597.5586053999"/>
    <n v="20660.843708716198"/>
    <x v="2"/>
    <x v="0"/>
    <s v="USD"/>
    <n v="1374849476.42676"/>
    <n v="1371008580.72189"/>
    <b v="0"/>
    <n v="203.87483351383401"/>
    <b v="0"/>
    <s v="film &amp; video/drama"/>
    <x v="165"/>
    <n v="101"/>
    <x v="0"/>
    <s v="drama"/>
    <x v="1611"/>
  </r>
  <r>
    <n v="1839"/>
    <s v="The Interviewer (Charity Movie)"/>
    <s v="The Interviewer is a dramatic short film about second chances. If a murderer can get a second chance then uneducated children can too."/>
    <n v="-1341615.53485465"/>
    <n v="20667.1028744172"/>
    <x v="2"/>
    <x v="0"/>
    <s v="USD"/>
    <n v="1374831582.41377"/>
    <n v="1370990182.23347"/>
    <b v="0"/>
    <n v="203.934148119008"/>
    <b v="0"/>
    <s v="film &amp; video/drama"/>
    <x v="165"/>
    <n v="101"/>
    <x v="0"/>
    <s v="drama"/>
    <x v="1612"/>
  </r>
  <r>
    <n v="1840"/>
    <s v="Film about help homeless child to live a better life."/>
    <s v="Taking people on a deep emotional trip with a story about sometimes those who have less, give more."/>
    <n v="-1342633.5111039099"/>
    <n v="20673.3620401181"/>
    <x v="2"/>
    <x v="0"/>
    <s v="USD"/>
    <n v="1374813688.4007699"/>
    <n v="1370971783.7450399"/>
    <b v="0"/>
    <n v="203.993462724182"/>
    <b v="0"/>
    <s v="film &amp; video/drama"/>
    <x v="165"/>
    <n v="101"/>
    <x v="0"/>
    <s v="drama"/>
    <x v="1613"/>
  </r>
  <r>
    <n v="1841"/>
    <s v="NYPD Internal Affairs bureau (IAB)(pilot) tv drama"/>
    <s v="Real cases from IAB investigations. Good cops taking down the bad cops. Police misconduct, obsessive force, drug trafficking etc."/>
    <n v="-1343651.48735316"/>
    <n v="20679.621205819101"/>
    <x v="2"/>
    <x v="0"/>
    <s v="USD"/>
    <n v="1374795794.3877699"/>
    <n v="1370953385.2566199"/>
    <b v="0"/>
    <n v="204.05277732935701"/>
    <b v="0"/>
    <s v="film &amp; video/drama"/>
    <x v="165"/>
    <n v="101"/>
    <x v="0"/>
    <s v="drama"/>
    <x v="1614"/>
  </r>
  <r>
    <n v="1842"/>
    <s v="Making The Choice"/>
    <s v="Making The Choice is a christian short film series."/>
    <n v="-1344669.4636024099"/>
    <n v="20685.880371520001"/>
    <x v="2"/>
    <x v="0"/>
    <s v="USD"/>
    <n v="1374777900.3747699"/>
    <n v="1370934986.7681899"/>
    <b v="0"/>
    <n v="204.11209193453101"/>
    <b v="0"/>
    <s v="film &amp; video/drama"/>
    <x v="165"/>
    <n v="101"/>
    <x v="0"/>
    <s v="drama"/>
    <x v="1615"/>
  </r>
  <r>
    <n v="1843"/>
    <s v="Within The Threshold"/>
    <s v="A film to stop society from judging others and get along. Life is not about discrimination! Donate for this Thrilling Drama Series!!!!"/>
    <n v="-1345687.4398516701"/>
    <n v="20692.139537220999"/>
    <x v="2"/>
    <x v="0"/>
    <s v="USD"/>
    <n v="1374760006.3617699"/>
    <n v="1370916588.2797699"/>
    <b v="0"/>
    <n v="204.171406539705"/>
    <b v="0"/>
    <s v="film &amp; video/drama"/>
    <x v="165"/>
    <n v="101"/>
    <x v="0"/>
    <s v="drama"/>
    <x v="1616"/>
  </r>
  <r>
    <n v="1844"/>
    <s v="Filthy - Short Film"/>
    <s v="Lovers Clint and Eli convey their conflicting perspectives of guilt and remorse while in the desolate Australian bush."/>
    <n v="-1346705.4161009199"/>
    <n v="20698.398702921899"/>
    <x v="2"/>
    <x v="2"/>
    <s v="AUD"/>
    <n v="1374742112.3487799"/>
    <n v="1370898189.7913401"/>
    <b v="0"/>
    <n v="204.230721144879"/>
    <b v="0"/>
    <s v="film &amp; video/drama"/>
    <x v="165"/>
    <n v="101"/>
    <x v="0"/>
    <s v="drama"/>
    <x v="1617"/>
  </r>
  <r>
    <n v="1845"/>
    <s v="Hackers in Uganda: A Documentary"/>
    <s v="&quot;Hackers in Uganda&quot; is the story of a group of humanitarian computer hackers providing technological education and services in Uganda."/>
    <n v="-1347723.3923501701"/>
    <n v="20704.6578686229"/>
    <x v="0"/>
    <x v="0"/>
    <s v="USD"/>
    <n v="1374724218.3357799"/>
    <n v="1370879791.3029201"/>
    <b v="1"/>
    <n v="204.29003575005399"/>
    <b v="1"/>
    <s v="film &amp; video/documentary"/>
    <x v="165"/>
    <n v="101"/>
    <x v="0"/>
    <s v="documentary"/>
    <x v="1618"/>
  </r>
  <r>
    <n v="1846"/>
    <s v="&quot;LESLIE&quot;"/>
    <s v="&quot;LESLIE&quot; explores the unapologetic life of Leslie Cochran, the thong-clad homeless man turned cultural icon in the heart of Texas."/>
    <n v="-1348741.36859943"/>
    <n v="20710.9170343238"/>
    <x v="0"/>
    <x v="0"/>
    <s v="USD"/>
    <n v="1374706324.3227799"/>
    <n v="1370861392.8145001"/>
    <b v="1"/>
    <n v="204.34935035522801"/>
    <b v="1"/>
    <s v="film &amp; video/documentary"/>
    <x v="165"/>
    <n v="101"/>
    <x v="0"/>
    <s v="documentary"/>
    <x v="1619"/>
  </r>
  <r>
    <n v="1847"/>
    <s v="Hardwater"/>
    <s v="An unprecedented feature-length documentary film about Maine's tribal, oft-misunderstood ice fishing sub-culture."/>
    <n v="-1349759.3448486801"/>
    <n v="20717.176200024802"/>
    <x v="0"/>
    <x v="0"/>
    <s v="USD"/>
    <n v="1374688430.3097799"/>
    <n v="1370842994.3260701"/>
    <b v="1"/>
    <n v="204.40866496040201"/>
    <b v="1"/>
    <s v="film &amp; video/documentary"/>
    <x v="165"/>
    <n v="101"/>
    <x v="0"/>
    <s v="documentary"/>
    <x v="1620"/>
  </r>
  <r>
    <n v="1848"/>
    <s v="Following Boruch"/>
    <s v="A Hasidic man reaches a turning point in his recovery from mental illness and addiction, and is determined to start a new life."/>
    <n v="-1350777.32109793"/>
    <n v="20723.435365725702"/>
    <x v="0"/>
    <x v="0"/>
    <s v="USD"/>
    <n v="1374670536.2967801"/>
    <n v="1370824595.8376501"/>
    <b v="1"/>
    <n v="204.467979565576"/>
    <b v="1"/>
    <s v="film &amp; video/documentary"/>
    <x v="165"/>
    <n v="101"/>
    <x v="0"/>
    <s v="documentary"/>
    <x v="1621"/>
  </r>
  <r>
    <n v="1849"/>
    <d v="2008-11-07T00:00:00"/>
    <s v="A transmedia-project to amass a library of footage shot the day Obama was elected, for (1) a feature documentary, (2) an interactive web history"/>
    <n v="-1351795.2973471901"/>
    <n v="20729.6945314267"/>
    <x v="0"/>
    <x v="0"/>
    <s v="USD"/>
    <n v="1374652642.2837901"/>
    <n v="1370806197.34922"/>
    <b v="1"/>
    <n v="204.52729417075099"/>
    <b v="1"/>
    <s v="film &amp; video/documentary"/>
    <x v="165"/>
    <n v="101"/>
    <x v="0"/>
    <s v="documentary"/>
    <x v="1622"/>
  </r>
  <r>
    <n v="1850"/>
    <s v="We Lived Alone: The Connie Converse Documentary"/>
    <s v="&quot;Human society fascinates me &amp; awes me &amp; fills me with grief &amp; joy; I just can't find my place to plug into it.&quot; - C. Converse, 8/10/77"/>
    <n v="-1352813.27359644"/>
    <n v="20735.953697127599"/>
    <x v="0"/>
    <x v="0"/>
    <s v="USD"/>
    <n v="1374634748.2707901"/>
    <n v="1370787798.8608"/>
    <b v="1"/>
    <n v="204.58660877592499"/>
    <b v="1"/>
    <s v="film &amp; video/documentary"/>
    <x v="165"/>
    <n v="101"/>
    <x v="0"/>
    <s v="documentary"/>
    <x v="1623"/>
  </r>
  <r>
    <n v="1851"/>
    <s v="LEAVING ATLANTA THE FILM"/>
    <s v="From 1979 to 1981 twenty-nine Black children in Atlanta were murdered and the others terrified. This is our story..."/>
    <n v="-1353831.2498456901"/>
    <n v="20742.212862828601"/>
    <x v="0"/>
    <x v="0"/>
    <s v="USD"/>
    <n v="1374616854.2577901"/>
    <n v="1370769400.37237"/>
    <b v="1"/>
    <n v="204.64592338109901"/>
    <b v="1"/>
    <s v="film &amp; video/documentary"/>
    <x v="165"/>
    <n v="101"/>
    <x v="0"/>
    <s v="documentary"/>
    <x v="1624"/>
  </r>
  <r>
    <n v="1852"/>
    <s v="Deja-Vu: Dissecting Memory on Camera"/>
    <s v="A young neuroscientist attempts to reconnect with his ailing father by obsessively studying old family footage._x000a_"/>
    <n v="-1354849.22609495"/>
    <n v="20748.472028529501"/>
    <x v="0"/>
    <x v="0"/>
    <s v="USD"/>
    <n v="1374598960.2447901"/>
    <n v="1370751001.88395"/>
    <b v="1"/>
    <n v="204.705237986274"/>
    <b v="1"/>
    <s v="film &amp; video/documentary"/>
    <x v="165"/>
    <n v="101"/>
    <x v="0"/>
    <s v="documentary"/>
    <x v="1625"/>
  </r>
  <r>
    <n v="1853"/>
    <s v="Far Out Isn't Far Enough: The Tomi Ungerer Story"/>
    <s v="FAR OUT ISN'T FAR ENOUGH depicts one man's wild, lifelong adventure of testing societal boundaries through his use of subversive art."/>
    <n v="-1355867.2023442001"/>
    <n v="20754.731194230499"/>
    <x v="0"/>
    <x v="0"/>
    <s v="USD"/>
    <n v="1374581066.2317901"/>
    <n v="1370732603.39552"/>
    <b v="1"/>
    <n v="204.76455259144799"/>
    <b v="1"/>
    <s v="film &amp; video/documentary"/>
    <x v="165"/>
    <n v="101"/>
    <x v="0"/>
    <s v="documentary"/>
    <x v="1626"/>
  </r>
  <r>
    <n v="1854"/>
    <s v="Bee the Change National Campaign - Vanishing of the Bees documentary"/>
    <s v="Bee The Change Campaign utilizes the documentary Vanishing of the Bees to raise awareness about bees and our environment, inspiring people into action"/>
    <n v="-1356885.17859346"/>
    <n v="20760.990359931398"/>
    <x v="0"/>
    <x v="0"/>
    <s v="USD"/>
    <n v="1374563172.2188001"/>
    <n v="1370714204.9071"/>
    <b v="1"/>
    <n v="204.82386719662199"/>
    <b v="1"/>
    <s v="film &amp; video/documentary"/>
    <x v="165"/>
    <n v="101"/>
    <x v="0"/>
    <s v="documentary"/>
    <x v="1627"/>
  </r>
  <r>
    <n v="1855"/>
    <s v="BOONE- THE DOCUMENTARY"/>
    <s v="Three young farmers risk land and friendship to stand up to the USDA. An experiential film about living a life of self reliance."/>
    <n v="-1357903.1548427099"/>
    <n v="20767.2495256324"/>
    <x v="0"/>
    <x v="0"/>
    <s v="USD"/>
    <n v="1374545278.2058001"/>
    <n v="1370695806.4186699"/>
    <b v="1"/>
    <n v="204.88318180179601"/>
    <b v="1"/>
    <s v="film &amp; video/documentary"/>
    <x v="165"/>
    <n v="101"/>
    <x v="0"/>
    <s v="documentary"/>
    <x v="1628"/>
  </r>
  <r>
    <n v="1856"/>
    <s v="The Way Back to Yarasquin: A Coffee Pilgrimage"/>
    <s v="Remarkably devoted, Mayra is single-handedly sourcing small farm, single-origin coffee from her rural village in Honduras."/>
    <n v="-1358921.13109196"/>
    <n v="20773.5086913333"/>
    <x v="0"/>
    <x v="0"/>
    <s v="USD"/>
    <n v="1374527384.1928"/>
    <n v="1370677407.9302499"/>
    <b v="1"/>
    <n v="204.942496406971"/>
    <b v="1"/>
    <s v="film &amp; video/documentary"/>
    <x v="165"/>
    <n v="101"/>
    <x v="0"/>
    <s v="documentary"/>
    <x v="1629"/>
  </r>
  <r>
    <n v="1857"/>
    <s v="Good Grief: Making CARTOON COLLEGE - a documentary about comics"/>
    <s v="The definitive story of indie comics and the foremost institution of higher learning for those who draw them."/>
    <n v="-1359939.1073412199"/>
    <n v="20779.767857034301"/>
    <x v="0"/>
    <x v="0"/>
    <s v="USD"/>
    <n v="1374509490.1798"/>
    <n v="1370659009.4418199"/>
    <b v="1"/>
    <n v="205.001811012145"/>
    <b v="1"/>
    <s v="film &amp; video/documentary"/>
    <x v="165"/>
    <n v="101"/>
    <x v="0"/>
    <s v="documentary"/>
    <x v="1630"/>
  </r>
  <r>
    <n v="1858"/>
    <s v="Leon Claxton's HARLEM IN HAVANA"/>
    <s v="A so-called â€œJig Showâ€ innovates music and theatre and gives birth to entertainment icons that would one day write American pop culture"/>
    <n v="-1360957.08359047"/>
    <n v="20786.027022735201"/>
    <x v="0"/>
    <x v="0"/>
    <s v="USD"/>
    <n v="1374491596.1668"/>
    <n v="1370640610.9533999"/>
    <b v="1"/>
    <n v="205.06112561731899"/>
    <b v="1"/>
    <s v="film &amp; video/documentary"/>
    <x v="165"/>
    <n v="101"/>
    <x v="0"/>
    <s v="documentary"/>
    <x v="1631"/>
  </r>
  <r>
    <n v="1859"/>
    <s v="&quot;I Clown You&quot; Documentary"/>
    <s v="&quot;I Clown You&quot; is a documentary about Israeli medical clowns and clowning as an art of challenging the norm."/>
    <n v="-1361975.0598397199"/>
    <n v="20792.286188436199"/>
    <x v="0"/>
    <x v="0"/>
    <s v="USD"/>
    <n v="1374473702.15381"/>
    <n v="1370622212.4649701"/>
    <b v="1"/>
    <n v="205.12044022249401"/>
    <b v="1"/>
    <s v="film &amp; video/documentary"/>
    <x v="165"/>
    <n v="101"/>
    <x v="0"/>
    <s v="documentary"/>
    <x v="1632"/>
  </r>
  <r>
    <n v="1860"/>
    <s v="xoxosms: a documentary about love in the 21st century"/>
    <s v="xoxosms is a documentary about first love, long distance and Skype."/>
    <n v="-1362993.03608898"/>
    <n v="20798.545354137099"/>
    <x v="0"/>
    <x v="0"/>
    <s v="USD"/>
    <n v="1374455808.14081"/>
    <n v="1370603813.9765501"/>
    <b v="1"/>
    <n v="205.17975482766801"/>
    <b v="1"/>
    <s v="film &amp; video/documentary"/>
    <x v="165"/>
    <n v="101"/>
    <x v="0"/>
    <s v="documentary"/>
    <x v="1633"/>
  </r>
  <r>
    <n v="1861"/>
    <s v="POW WOW: Share the arts community of Hawaii"/>
    <s v="Help share the art and community of Pow Wow, a contemporary art movement in Hawaii, with the rest of the world. #powwowhawaii"/>
    <n v="-1364011.0123382299"/>
    <n v="20804.804519838101"/>
    <x v="0"/>
    <x v="0"/>
    <s v="USD"/>
    <n v="1374437914.12781"/>
    <n v="1370585415.4881201"/>
    <b v="1"/>
    <n v="205.239069432842"/>
    <b v="1"/>
    <s v="film &amp; video/documentary"/>
    <x v="165"/>
    <n v="101"/>
    <x v="0"/>
    <s v="documentary"/>
    <x v="1634"/>
  </r>
  <r>
    <n v="1862"/>
    <s v="Mother to Earth - A Documentary about Earthbound Beginnings"/>
    <s v="A documentary about a formerly Japan-only Nintendo game, its international release, and the secret black market of unreleased games."/>
    <n v="-1365028.98858748"/>
    <n v="20811.063685539"/>
    <x v="0"/>
    <x v="0"/>
    <s v="USD"/>
    <n v="1374420020.11481"/>
    <n v="1370567016.9997001"/>
    <b v="1"/>
    <n v="205.298384038016"/>
    <b v="1"/>
    <s v="film &amp; video/documentary"/>
    <x v="165"/>
    <n v="101"/>
    <x v="0"/>
    <s v="documentary"/>
    <x v="1635"/>
  </r>
  <r>
    <n v="1863"/>
    <s v="HOW TO START A REVOLUTION a new documentary film"/>
    <s v="This film reveals the story of the modern revolution, the power of people to change their world and the man behind it all, Gene Sharp."/>
    <n v="-1366046.9648367399"/>
    <n v="20817.322851239998"/>
    <x v="0"/>
    <x v="0"/>
    <s v="USD"/>
    <n v="1374402126.10181"/>
    <n v="1370548618.51127"/>
    <b v="1"/>
    <n v="205.35769864319099"/>
    <b v="1"/>
    <s v="film &amp; video/documentary"/>
    <x v="165"/>
    <n v="101"/>
    <x v="0"/>
    <s v="documentary"/>
    <x v="1636"/>
  </r>
  <r>
    <n v="1864"/>
    <s v="The Colossus Of Destiny - A Melvins Tale"/>
    <s v="A tale about a band who have journeyed through time, dodging hype and mediocrity, and still managed to survive even stronger than ever."/>
    <n v="-1367064.9410859901"/>
    <n v="20823.582016940902"/>
    <x v="0"/>
    <x v="0"/>
    <s v="USD"/>
    <n v="1374384232.08881"/>
    <n v="1370530220.02285"/>
    <b v="1"/>
    <n v="205.41701324836501"/>
    <b v="1"/>
    <s v="film &amp; video/documentary"/>
    <x v="165"/>
    <n v="101"/>
    <x v="0"/>
    <s v="documentary"/>
    <x v="1637"/>
  </r>
  <r>
    <n v="1865"/>
    <s v="Escaramuza: Riding from the Heart (a feature documentary)"/>
    <s v="In the traditional world of Mexican Rodeo, a team of first-generation California girls does it their way."/>
    <n v="-1368082.9173352399"/>
    <n v="20829.8411826419"/>
    <x v="0"/>
    <x v="0"/>
    <s v="USD"/>
    <n v="1374366338.07582"/>
    <n v="1370511821.53442"/>
    <b v="1"/>
    <n v="205.476327853539"/>
    <b v="1"/>
    <s v="film &amp; video/documentary"/>
    <x v="165"/>
    <n v="101"/>
    <x v="0"/>
    <s v="documentary"/>
    <x v="1638"/>
  </r>
  <r>
    <n v="1866"/>
    <s v="Empires: The Film"/>
    <s v="Empires explores the impact of networks on histories and philosophies of political thought."/>
    <n v="-1369100.8935845001"/>
    <n v="20836.100348342799"/>
    <x v="0"/>
    <x v="0"/>
    <s v="USD"/>
    <n v="1374348444.06282"/>
    <n v="1370493423.046"/>
    <b v="1"/>
    <n v="205.535642458713"/>
    <b v="1"/>
    <s v="film &amp; video/documentary"/>
    <x v="165"/>
    <n v="101"/>
    <x v="0"/>
    <s v="documentary"/>
    <x v="1639"/>
  </r>
  <r>
    <n v="1867"/>
    <s v="The Last Cosmonaut"/>
    <s v="He can never die. He will live forever. He is the last cosmonaut, and this is his story."/>
    <n v="-1370118.86983375"/>
    <n v="20842.359514043801"/>
    <x v="0"/>
    <x v="0"/>
    <s v="USD"/>
    <n v="1374330550.0498199"/>
    <n v="1370475024.55757"/>
    <b v="1"/>
    <n v="205.59495706388799"/>
    <b v="1"/>
    <s v="film &amp; video/documentary"/>
    <x v="165"/>
    <n v="101"/>
    <x v="0"/>
    <s v="documentary"/>
    <x v="1640"/>
  </r>
  <r>
    <n v="1868"/>
    <s v="AMERICAN WINTER: A Documentary Film"/>
    <s v="We need $75,000 to finish this film on families struggling in the worst_x000a_economy in 80 years, while facing huge cuts to social services."/>
    <n v="-1371136.8460830101"/>
    <n v="20848.618679744701"/>
    <x v="0"/>
    <x v="0"/>
    <s v="USD"/>
    <n v="1374312656.0368199"/>
    <n v="1370456626.06915"/>
    <b v="1"/>
    <n v="205.65427166906201"/>
    <b v="1"/>
    <s v="film &amp; video/documentary"/>
    <x v="165"/>
    <n v="101"/>
    <x v="0"/>
    <s v="documentary"/>
    <x v="1641"/>
  </r>
  <r>
    <n v="1869"/>
    <s v="A Moment in Her Story,  1970s Boston Women's Movement"/>
    <s v="The U.S. women's movement changed the social and cultural dialog_x000a_in this country and Boston was one of the centers of this movement."/>
    <n v="-1372154.82233226"/>
    <n v="20854.877845445699"/>
    <x v="0"/>
    <x v="0"/>
    <s v="USD"/>
    <n v="1374294762.0238199"/>
    <n v="1370438227.5807199"/>
    <b v="1"/>
    <n v="205.71358627423601"/>
    <b v="1"/>
    <s v="film &amp; video/documentary"/>
    <x v="165"/>
    <n v="101"/>
    <x v="0"/>
    <s v="documentary"/>
    <x v="1642"/>
  </r>
  <r>
    <n v="1870"/>
    <s v="The Garden Summer"/>
    <s v="A documentary: a summer garden and communities of local food exchange. The integration of old and new, beauty and function, growth and sustainability."/>
    <n v="-1373172.7985815101"/>
    <n v="20861.137011146599"/>
    <x v="0"/>
    <x v="0"/>
    <s v="USD"/>
    <n v="1374276868.0108299"/>
    <n v="1370419829.0922999"/>
    <b v="1"/>
    <n v="205.772900879411"/>
    <b v="1"/>
    <s v="film &amp; video/documentary"/>
    <x v="165"/>
    <n v="101"/>
    <x v="0"/>
    <s v="documentary"/>
    <x v="1643"/>
  </r>
  <r>
    <n v="1871"/>
    <s v="The Eventful Life of Al Hawkes"/>
    <s v="The Eventful Life of Al Hawkes is a documentary film about New England country music, told through the story of a Maine record label and its founder."/>
    <n v="-1374190.77483077"/>
    <n v="20867.3961768476"/>
    <x v="0"/>
    <x v="0"/>
    <s v="USD"/>
    <n v="1374258973.9978299"/>
    <n v="1370401430.6038699"/>
    <b v="1"/>
    <n v="205.83221548458499"/>
    <b v="1"/>
    <s v="film &amp; video/documentary"/>
    <x v="165"/>
    <n v="101"/>
    <x v="0"/>
    <s v="documentary"/>
    <x v="1644"/>
  </r>
  <r>
    <n v="1872"/>
    <s v="Uncharted Amazon"/>
    <s v="A visually stunning, feature length film chronicling life's challenges in the remote depths of the Amazon rainforest."/>
    <n v="-1375208.7510800201"/>
    <n v="20873.6553425485"/>
    <x v="0"/>
    <x v="1"/>
    <s v="GBP"/>
    <n v="1374241079.9848299"/>
    <n v="1370383032.1154499"/>
    <b v="1"/>
    <n v="205.89153008975899"/>
    <b v="1"/>
    <s v="film &amp; video/documentary"/>
    <x v="165"/>
    <n v="101"/>
    <x v="0"/>
    <s v="documentary"/>
    <x v="1645"/>
  </r>
  <r>
    <n v="1873"/>
    <s v="La Tierra de los Adioses"/>
    <s v="Help us finish a documentary about four teens coming-of-age in a small, rural Mexican town that has suffered 50% migration to the U.S."/>
    <n v="-1376226.72732927"/>
    <n v="20879.914508249502"/>
    <x v="0"/>
    <x v="0"/>
    <s v="USD"/>
    <n v="1374223185.9718299"/>
    <n v="1370364633.6270199"/>
    <b v="1"/>
    <n v="205.95084469493301"/>
    <b v="1"/>
    <s v="film &amp; video/documentary"/>
    <x v="165"/>
    <n v="101"/>
    <x v="0"/>
    <s v="documentary"/>
    <x v="1646"/>
  </r>
  <r>
    <n v="1874"/>
    <s v="Islam and the Future of Tolerance: The Movie"/>
    <s v="This documentary tells the story of an unlikely conversation on a topic of grave importance, and how it changed two foes into friends."/>
    <n v="-1377244.7035785301"/>
    <n v="20886.173673950401"/>
    <x v="0"/>
    <x v="2"/>
    <s v="AUD"/>
    <n v="1374205291.9588301"/>
    <n v="1370346235.1386001"/>
    <b v="1"/>
    <n v="206.010159300108"/>
    <b v="1"/>
    <s v="film &amp; video/documentary"/>
    <x v="165"/>
    <n v="101"/>
    <x v="0"/>
    <s v="documentary"/>
    <x v="1647"/>
  </r>
  <r>
    <n v="1875"/>
    <s v="rock on: inside the archive of an unlikely rock photographer"/>
    <s v="Journey behind the lens of the legendary Jini Dellaccio, one of the first women rock â€˜nâ€™ roll photographers."/>
    <n v="-1378262.67982778"/>
    <n v="20892.432839651399"/>
    <x v="0"/>
    <x v="0"/>
    <s v="USD"/>
    <n v="1374187397.9458399"/>
    <n v="1370327836.6501701"/>
    <b v="1"/>
    <n v="206.069473905282"/>
    <b v="1"/>
    <s v="film &amp; video/documentary"/>
    <x v="165"/>
    <n v="101"/>
    <x v="0"/>
    <s v="documentary"/>
    <x v="1648"/>
  </r>
  <r>
    <n v="1876"/>
    <s v="The Mathare Project"/>
    <s v="A documentary shot over 12 years about the hopes and dreams of five orphans struggling to reach adulthood in Kenya's Mathare slum."/>
    <n v="-1379280.6560770301"/>
    <n v="20898.692005352299"/>
    <x v="0"/>
    <x v="0"/>
    <s v="USD"/>
    <n v="1374169503.9328401"/>
    <n v="1370309438.1617501"/>
    <b v="1"/>
    <n v="206.12878851045599"/>
    <b v="1"/>
    <s v="film &amp; video/documentary"/>
    <x v="165"/>
    <n v="101"/>
    <x v="0"/>
    <s v="documentary"/>
    <x v="1649"/>
  </r>
  <r>
    <n v="1877"/>
    <s v="Do It Again... Promoting the Film About My Irrational Quest to Reunite the Kinks"/>
    <s v="We made 'Do It Again,' a film about my quest to reunite the '60s rock band, The Kinks. Now we need help to show the film off at festivals."/>
    <n v="-1380298.63232629"/>
    <n v="20904.951171053301"/>
    <x v="0"/>
    <x v="0"/>
    <s v="USD"/>
    <n v="1374151609.9198401"/>
    <n v="1370291039.6733201"/>
    <b v="1"/>
    <n v="206.18810311563001"/>
    <b v="1"/>
    <s v="film &amp; video/documentary"/>
    <x v="165"/>
    <n v="101"/>
    <x v="0"/>
    <s v="documentary"/>
    <x v="1650"/>
  </r>
  <r>
    <n v="1878"/>
    <s v="The Man Who Ate New Orleans (and rebuilt it too!)"/>
    <s v="Man vs. Food meets Extreme Home Makeover! A celebration of the food, music, and rebuilding of New Orleans, and a history-making quest."/>
    <n v="-1381316.6085755399"/>
    <n v="20911.2103367542"/>
    <x v="0"/>
    <x v="0"/>
    <s v="USD"/>
    <n v="1374133715.9068401"/>
    <n v="1370272641.1849"/>
    <b v="1"/>
    <n v="206.247417720805"/>
    <b v="1"/>
    <s v="film &amp; video/documentary"/>
    <x v="165"/>
    <n v="101"/>
    <x v="0"/>
    <s v="documentary"/>
    <x v="1651"/>
  </r>
  <r>
    <n v="1879"/>
    <s v="In Search of Nabad (Documentary Film)"/>
    <s v="An intimate documentary sharing the powerful voices of Seattle's Somali refugees and their search for peace in their new home."/>
    <n v="-1382334.58482479"/>
    <n v="20917.469502455198"/>
    <x v="0"/>
    <x v="0"/>
    <s v="USD"/>
    <n v="1374115821.8938401"/>
    <n v="1370254242.69647"/>
    <b v="1"/>
    <n v="206.306732325979"/>
    <b v="1"/>
    <s v="film &amp; video/documentary"/>
    <x v="165"/>
    <n v="101"/>
    <x v="0"/>
    <s v="documentary"/>
    <x v="1652"/>
  </r>
  <r>
    <n v="1880"/>
    <s v="Finding the Funk"/>
    <s v="A journey through the origins and influence of funk music from James Brown to D'Angelo we are FINDING THE FUNK!"/>
    <n v="-1383352.5610740499"/>
    <n v="20923.728668156102"/>
    <x v="0"/>
    <x v="0"/>
    <s v="USD"/>
    <n v="1374097927.8808501"/>
    <n v="1370235844.20805"/>
    <b v="1"/>
    <n v="206.36604693115299"/>
    <b v="1"/>
    <s v="film &amp; video/documentary"/>
    <x v="165"/>
    <n v="101"/>
    <x v="0"/>
    <s v="documentary"/>
    <x v="1653"/>
  </r>
  <r>
    <n v="1881"/>
    <s v="Abalimi"/>
    <s v="A film about Xhosa women in townships of South Africa micro-farming to fight extreme poverty, gain health, and create food security."/>
    <n v="-1384370.5373233"/>
    <n v="20929.9878338571"/>
    <x v="0"/>
    <x v="0"/>
    <s v="USD"/>
    <n v="1374080033.8678501"/>
    <n v="1370217445.71962"/>
    <b v="1"/>
    <n v="206.42536153632801"/>
    <b v="1"/>
    <s v="film &amp; video/documentary"/>
    <x v="165"/>
    <n v="101"/>
    <x v="0"/>
    <s v="documentary"/>
    <x v="1654"/>
  </r>
  <r>
    <n v="1882"/>
    <s v="Pressing On: The Letterpress Film"/>
    <s v="A documentary about the survival of letterpress and the remarkable printers who preserve the history and knowledge of the craft."/>
    <n v="-1385388.5135725599"/>
    <n v="20936.246999558"/>
    <x v="0"/>
    <x v="0"/>
    <s v="USD"/>
    <n v="1374062139.8548501"/>
    <n v="1370199047.2312"/>
    <b v="1"/>
    <n v="206.48467614150201"/>
    <b v="1"/>
    <s v="film &amp; video/documentary"/>
    <x v="165"/>
    <n v="101"/>
    <x v="0"/>
    <s v="documentary"/>
    <x v="1655"/>
  </r>
  <r>
    <n v="1883"/>
    <s v="The Babushkas of Chernobyl"/>
    <s v="An unlikely story of spirit, defiance and beauty from the most contaminated place on Earth"/>
    <n v="-1386406.48982181"/>
    <n v="20942.506165259001"/>
    <x v="0"/>
    <x v="0"/>
    <s v="USD"/>
    <n v="1374044245.84185"/>
    <n v="1370180648.74277"/>
    <b v="1"/>
    <n v="206.543990746676"/>
    <b v="1"/>
    <s v="film &amp; video/documentary"/>
    <x v="165"/>
    <n v="101"/>
    <x v="0"/>
    <s v="documentary"/>
    <x v="1656"/>
  </r>
  <r>
    <n v="1884"/>
    <s v="Instructions on Parting"/>
    <s v="This documentary film is an intimate portrait of love and loss that observes family and nature undergoing the cycle of birth to death."/>
    <n v="-1387424.4660710599"/>
    <n v="20948.765330959901"/>
    <x v="0"/>
    <x v="0"/>
    <s v="USD"/>
    <n v="1374026351.82885"/>
    <n v="1370162250.2543499"/>
    <b v="1"/>
    <n v="206.60330535185"/>
    <b v="1"/>
    <s v="film &amp; video/documentary"/>
    <x v="165"/>
    <n v="101"/>
    <x v="0"/>
    <s v="documentary"/>
    <x v="1657"/>
  </r>
  <r>
    <n v="1885"/>
    <s v="Korengal Theatrical Release"/>
    <s v="My latest film Korengal, takes us back to the same valley with the same troops as in my Academy AwardÂ® nominated film Restrepo."/>
    <n v="-1388442.4423203201"/>
    <n v="20955.024496660899"/>
    <x v="0"/>
    <x v="0"/>
    <s v="USD"/>
    <n v="1374008457.81586"/>
    <n v="1370143851.7659199"/>
    <b v="1"/>
    <n v="206.66261995702499"/>
    <b v="1"/>
    <s v="film &amp; video/documentary"/>
    <x v="165"/>
    <n v="101"/>
    <x v="0"/>
    <s v="documentary"/>
    <x v="1658"/>
  </r>
  <r>
    <n v="1886"/>
    <s v="Do It Again: One Man's Quest to Reunite the Kinks"/>
    <s v="Last May, I created my mission: To reunite the brilliant but (in my opinion) under-appreciated band, the Kinks. I decided to make..."/>
    <n v="-1389460.4185695699"/>
    <n v="20961.283662361799"/>
    <x v="0"/>
    <x v="0"/>
    <s v="USD"/>
    <n v="1373990563.80286"/>
    <n v="1370125453.2774999"/>
    <b v="1"/>
    <n v="206.72193456219901"/>
    <b v="1"/>
    <s v="film &amp; video/documentary"/>
    <x v="165"/>
    <n v="101"/>
    <x v="0"/>
    <s v="documentary"/>
    <x v="1659"/>
  </r>
  <r>
    <n v="1887"/>
    <s v="Greenlight the PATROL BASE JAKER Movie"/>
    <s v="See US Marines make counter-insurgency work in Helmand Province--the Taliban's stronghold in Afghanistan."/>
    <n v="-1390478.3948188201"/>
    <n v="20967.5428280628"/>
    <x v="0"/>
    <x v="0"/>
    <s v="USD"/>
    <n v="1373972669.78986"/>
    <n v="1370107054.7890699"/>
    <b v="1"/>
    <n v="206.78124916737301"/>
    <b v="1"/>
    <s v="film &amp; video/documentary"/>
    <x v="165"/>
    <n v="101"/>
    <x v="0"/>
    <s v="documentary"/>
    <x v="1660"/>
  </r>
  <r>
    <n v="1888"/>
    <s v="SOLE SURVIVOR"/>
    <s v="What is the impact of survivorship on the human condition?"/>
    <n v="-1391496.37106808"/>
    <n v="20973.8019937637"/>
    <x v="0"/>
    <x v="0"/>
    <s v="USD"/>
    <n v="1373954775.77686"/>
    <n v="1370088656.3006499"/>
    <b v="1"/>
    <n v="206.84056377254799"/>
    <b v="1"/>
    <s v="film &amp; video/documentary"/>
    <x v="165"/>
    <n v="101"/>
    <x v="0"/>
    <s v="documentary"/>
    <x v="1661"/>
  </r>
  <r>
    <n v="1889"/>
    <s v="Wisconsin Rising"/>
    <s v="A film documenting WI Gov.Scott Walker's attack on working families and how it is reanimating the American labor movement."/>
    <n v="-1392514.3473173301"/>
    <n v="20980.061159464702"/>
    <x v="0"/>
    <x v="0"/>
    <s v="USD"/>
    <n v="1373936881.76386"/>
    <n v="1370070257.8122301"/>
    <b v="1"/>
    <n v="206.89987837772199"/>
    <b v="1"/>
    <s v="film &amp; video/documentary"/>
    <x v="165"/>
    <n v="101"/>
    <x v="0"/>
    <s v="documentary"/>
    <x v="1662"/>
  </r>
  <r>
    <n v="1890"/>
    <s v="The Phantom Tollbooth: Beyond Expectations - Final Push"/>
    <s v="A documentary about the classic children's book, its creators, and the lasting impact over half a century and beyond."/>
    <n v="-1393532.32356658"/>
    <n v="20986.320325165601"/>
    <x v="0"/>
    <x v="0"/>
    <s v="USD"/>
    <n v="1373918987.75087"/>
    <n v="1370051859.3238001"/>
    <b v="1"/>
    <n v="206.95919298289601"/>
    <b v="1"/>
    <s v="film &amp; video/documentary"/>
    <x v="165"/>
    <n v="101"/>
    <x v="0"/>
    <s v="documentary"/>
    <x v="1663"/>
  </r>
  <r>
    <n v="1891"/>
    <s v="George Tice: Seeing Beyond the Moment"/>
    <s v="A documentary film on the life of legendary photographer George Tice by Peter Bosco, Bruce Wodder and Douglas Underdahl."/>
    <n v="-1394550.2998158401"/>
    <n v="20992.579490866599"/>
    <x v="0"/>
    <x v="0"/>
    <s v="USD"/>
    <n v="1373901093.73787"/>
    <n v="1370033460.8353801"/>
    <b v="1"/>
    <n v="207.01850758807001"/>
    <b v="1"/>
    <s v="film &amp; video/documentary"/>
    <x v="165"/>
    <n v="101"/>
    <x v="0"/>
    <s v="documentary"/>
    <x v="1664"/>
  </r>
  <r>
    <n v="1892"/>
    <s v="In Country: A Documentary Film (POSTPRODUCTION)"/>
    <s v="War is hell. Why would anyone want to spend their weekends there?"/>
    <n v="-1395568.27606509"/>
    <n v="20998.838656567499"/>
    <x v="0"/>
    <x v="0"/>
    <s v="USD"/>
    <n v="1373883199.72487"/>
    <n v="1370015062.3469501"/>
    <b v="1"/>
    <n v="207.077822193245"/>
    <b v="1"/>
    <s v="film &amp; video/documentary"/>
    <x v="165"/>
    <n v="101"/>
    <x v="0"/>
    <s v="documentary"/>
    <x v="1665"/>
  </r>
  <r>
    <n v="1893"/>
    <s v="Oxyana - A Feature Documentary Directed by Sean Dunne"/>
    <s v="A portrait of Oceana, WV, an old coal mining town that has become the epicenter of the Oxycontin epidemic, earning the nickname Oxyana."/>
    <n v="-1396586.2523143401"/>
    <n v="21005.097822268501"/>
    <x v="0"/>
    <x v="0"/>
    <s v="USD"/>
    <n v="1373865305.71187"/>
    <n v="1369996663.85853"/>
    <b v="1"/>
    <n v="207.13713679841899"/>
    <b v="1"/>
    <s v="film &amp; video/documentary"/>
    <x v="165"/>
    <n v="101"/>
    <x v="0"/>
    <s v="documentary"/>
    <x v="1666"/>
  </r>
  <r>
    <n v="1894"/>
    <s v="Audience Unlock: &quot;The UK Gold&quot;"/>
    <s v="A campaign to unlock an award winning film that exposes for the first time the modern British Empire ... and it's terrible cost."/>
    <n v="-1397604.2285636"/>
    <n v="21011.356987969401"/>
    <x v="0"/>
    <x v="1"/>
    <s v="GBP"/>
    <n v="1373847411.6988699"/>
    <n v="1369978265.3701"/>
    <b v="1"/>
    <n v="207.19645140359299"/>
    <b v="1"/>
    <s v="film &amp; video/documentary"/>
    <x v="165"/>
    <n v="101"/>
    <x v="0"/>
    <s v="documentary"/>
    <x v="1667"/>
  </r>
  <r>
    <n v="1895"/>
    <s v="INTOTHEWOODS.TV â€“ Music Media from the Pacific Northwest"/>
    <s v="Help INTOTHEWOODS.TV purchase audio and video gear, lighting and BACK UP HARD DRIVES"/>
    <n v="-1398622.2048128501"/>
    <n v="21017.616153670398"/>
    <x v="0"/>
    <x v="0"/>
    <s v="USD"/>
    <n v="1373829517.6858699"/>
    <n v="1369959866.88168"/>
    <b v="1"/>
    <n v="207.25576600876701"/>
    <b v="1"/>
    <s v="film &amp; video/documentary"/>
    <x v="165"/>
    <n v="101"/>
    <x v="0"/>
    <s v="documentary"/>
    <x v="1668"/>
  </r>
  <r>
    <n v="1896"/>
    <s v="Zoe Goes Running - The Film: Running The Tour De France"/>
    <s v="ZoÃ« Romano will be the first person to RUN the route of the Tour de France. I will join her to document that adventure."/>
    <n v="-1399640.18106211"/>
    <n v="21023.875319371298"/>
    <x v="0"/>
    <x v="0"/>
    <s v="USD"/>
    <n v="1373811623.6728799"/>
    <n v="1369941468.39325"/>
    <b v="1"/>
    <n v="207.315080613942"/>
    <b v="1"/>
    <s v="film &amp; video/documentary"/>
    <x v="165"/>
    <n v="101"/>
    <x v="0"/>
    <s v="documentary"/>
    <x v="1669"/>
  </r>
  <r>
    <n v="1897"/>
    <s v="The Undocumented"/>
    <s v="THE UNDOCUMENTED is a 90 cinema verite documentary that exposes a little known consequence of current U. S. immigration policy."/>
    <n v="-1400658.1573113599"/>
    <n v="21030.1344850723"/>
    <x v="0"/>
    <x v="0"/>
    <s v="USD"/>
    <n v="1373793729.6598799"/>
    <n v="1369923069.90483"/>
    <b v="1"/>
    <n v="207.374395219116"/>
    <b v="1"/>
    <s v="film &amp; video/documentary"/>
    <x v="165"/>
    <n v="101"/>
    <x v="0"/>
    <s v="documentary"/>
    <x v="1670"/>
  </r>
  <r>
    <n v="1898"/>
    <s v="NELL SHIPMAN:GIRL FROM GOD'S COUNTRY FILM"/>
    <s v="The untold story of the first action-adventure heroine who left Hollywood with 70 abused animal actors to make  her films in Idaho"/>
    <n v="-1401676.13356061"/>
    <n v="21036.3936507732"/>
    <x v="0"/>
    <x v="0"/>
    <s v="USD"/>
    <n v="1373775835.6468799"/>
    <n v="1369904671.4164"/>
    <b v="1"/>
    <n v="207.43370982428999"/>
    <b v="1"/>
    <s v="film &amp; video/documentary"/>
    <x v="165"/>
    <n v="101"/>
    <x v="0"/>
    <s v="documentary"/>
    <x v="1671"/>
  </r>
  <r>
    <n v="1899"/>
    <s v="Spectacular Movements documentary film"/>
    <s v="An amazing journey in Bolivia in a theater-truck._x000a_The creative soul of social movements re-imagined._x000a_The art of the youth of Teatro Trono in action."/>
    <n v="-1402694.1098098699"/>
    <n v="21042.652816474201"/>
    <x v="0"/>
    <x v="0"/>
    <s v="USD"/>
    <n v="1373757941.6338799"/>
    <n v="1369886272.9279799"/>
    <b v="1"/>
    <n v="207.49302442946501"/>
    <b v="1"/>
    <s v="film &amp; video/documentary"/>
    <x v="165"/>
    <n v="101"/>
    <x v="0"/>
    <s v="documentary"/>
    <x v="1672"/>
  </r>
  <r>
    <n v="1900"/>
    <s v="Rocky Horror Saved My Life - A Fan Documentary"/>
    <s v="A documentary on the fans, collectors, and live performers of &quot;The Rocky Horror Picture Show&quot;, as the film nears its 40th Anniversary."/>
    <n v="-1403712.08605912"/>
    <n v="21048.911982175101"/>
    <x v="0"/>
    <x v="0"/>
    <s v="USD"/>
    <n v="1373740047.6208799"/>
    <n v="1369867874.4395499"/>
    <b v="1"/>
    <n v="207.552339034639"/>
    <b v="1"/>
    <s v="film &amp; video/documentary"/>
    <x v="166"/>
    <n v="101"/>
    <x v="0"/>
    <s v="documentary"/>
    <x v="1673"/>
  </r>
  <r>
    <n v="1901"/>
    <s v="Bel Borba Is Here!"/>
    <s v="Bel Borba is Here is a feature film about the most inspiring Brazilian artist you've never heard of... until now."/>
    <n v="-1404730.0623083699"/>
    <n v="21055.171147876099"/>
    <x v="0"/>
    <x v="0"/>
    <s v="USD"/>
    <n v="1373722153.6078899"/>
    <n v="1369849475.9511299"/>
    <b v="1"/>
    <n v="207.611653639813"/>
    <b v="1"/>
    <s v="film &amp; video/documentary"/>
    <x v="166"/>
    <n v="101"/>
    <x v="0"/>
    <s v="documentary"/>
    <x v="1674"/>
  </r>
  <r>
    <n v="1902"/>
    <s v="Who Owns Yoga?"/>
    <s v="Who Owns Yoga? is a feature length documentary film that explores the changing nature of yoga in the modern world."/>
    <n v="-1405748.03855763"/>
    <n v="21061.430313576999"/>
    <x v="0"/>
    <x v="0"/>
    <s v="USD"/>
    <n v="1373704259.5948901"/>
    <n v="1369831077.4626999"/>
    <b v="1"/>
    <n v="207.67096824498699"/>
    <b v="1"/>
    <s v="film &amp; video/documentary"/>
    <x v="166"/>
    <n v="101"/>
    <x v="0"/>
    <s v="documentary"/>
    <x v="1675"/>
  </r>
  <r>
    <n v="1903"/>
    <s v="DisHonesty - A Documentary Feature Film"/>
    <s v="The truth is, we all lie - and by &quot;we,&quot; we mean everyone!"/>
    <n v="-1406766.0148068799"/>
    <n v="21067.689479278"/>
    <x v="0"/>
    <x v="0"/>
    <s v="USD"/>
    <n v="1373686365.5818901"/>
    <n v="1369812678.9742801"/>
    <b v="1"/>
    <n v="207.73028285016201"/>
    <b v="1"/>
    <s v="film &amp; video/documentary"/>
    <x v="166"/>
    <n v="101"/>
    <x v="0"/>
    <s v="documentary"/>
    <x v="1676"/>
  </r>
  <r>
    <n v="1904"/>
    <s v="ReMade: The Rebirth of the Maker Movement"/>
    <s v="We are currently filming a documentary called ReMade that explores the state and direction of the DIY and Hackerspace movement in America."/>
    <n v="-1407783.99105613"/>
    <n v="21073.9486449789"/>
    <x v="0"/>
    <x v="0"/>
    <s v="USD"/>
    <n v="1373668471.5688901"/>
    <n v="1369794280.4858501"/>
    <b v="1"/>
    <n v="207.78959745533601"/>
    <b v="1"/>
    <s v="film &amp; video/documentary"/>
    <x v="166"/>
    <n v="101"/>
    <x v="0"/>
    <s v="documentary"/>
    <x v="1677"/>
  </r>
  <r>
    <n v="1905"/>
    <s v="The Bus "/>
    <s v="THE BUS is a feature-length documentary film celebrating one of the most iconic and beloved vehicles ever produced, the Volkswagen Bus."/>
    <n v="-1408801.9673053899"/>
    <n v="21080.207810679902"/>
    <x v="0"/>
    <x v="0"/>
    <s v="USD"/>
    <n v="1373650577.5558901"/>
    <n v="1369775881.9974301"/>
    <b v="1"/>
    <n v="207.84891206051"/>
    <b v="1"/>
    <s v="film &amp; video/documentary"/>
    <x v="166"/>
    <n v="101"/>
    <x v="0"/>
    <s v="documentary"/>
    <x v="1678"/>
  </r>
  <r>
    <n v="1906"/>
    <s v="WORLD FAIR"/>
    <s v="A film about personal memory, amateur cinematography, and visions of the future at the 1939 New York World's Fair."/>
    <n v="-1409819.94355464"/>
    <n v="21086.466976380801"/>
    <x v="0"/>
    <x v="0"/>
    <s v="USD"/>
    <n v="1373632683.5429001"/>
    <n v="1369757483.5090001"/>
    <b v="1"/>
    <n v="207.908226665684"/>
    <b v="1"/>
    <s v="film &amp; video/documentary"/>
    <x v="166"/>
    <n v="101"/>
    <x v="0"/>
    <s v="documentary"/>
    <x v="1679"/>
  </r>
  <r>
    <n v="1907"/>
    <s v="(UN)CUT"/>
    <s v="(UN)CUT explores circumcisionâ€™s medical, sexual &amp; religious complexities against the backdrop of San Franciscoâ€™s latest ban controversy"/>
    <n v="-1410837.9198038899"/>
    <n v="21092.726142081799"/>
    <x v="0"/>
    <x v="0"/>
    <s v="USD"/>
    <n v="1373614789.5299001"/>
    <n v="1369739085.0205801"/>
    <b v="1"/>
    <n v="207.96754127085899"/>
    <b v="1"/>
    <s v="film &amp; video/documentary"/>
    <x v="166"/>
    <n v="101"/>
    <x v="0"/>
    <s v="documentary"/>
    <x v="1680"/>
  </r>
  <r>
    <n v="1908"/>
    <s v="The Forest for the Trees"/>
    <s v="The story of Jadab Payeng, an Indian man who single handedly planted nearly 1400 acres of forest to save his island, Majuli."/>
    <n v="-1411855.8960531501"/>
    <n v="21098.985307782699"/>
    <x v="0"/>
    <x v="0"/>
    <s v="USD"/>
    <n v="1373596895.5169001"/>
    <n v="1369720686.53215"/>
    <b v="1"/>
    <n v="208.02685587603301"/>
    <b v="1"/>
    <s v="film &amp; video/documentary"/>
    <x v="166"/>
    <n v="101"/>
    <x v="0"/>
    <s v="documentary"/>
    <x v="1681"/>
  </r>
  <r>
    <n v="1909"/>
    <s v="Beyond Iconic: Distribution for film on Dennis Stock"/>
    <s v="A portrait of a life fully realized and a look at what it takes to make great photography."/>
    <n v="-1412873.8723023999"/>
    <n v="21105.244473483701"/>
    <x v="0"/>
    <x v="0"/>
    <s v="USD"/>
    <n v="1373579001.5039001"/>
    <n v="1369702288.04373"/>
    <b v="1"/>
    <n v="208.08617048120701"/>
    <b v="1"/>
    <s v="film &amp; video/documentary"/>
    <x v="166"/>
    <n v="101"/>
    <x v="0"/>
    <s v="documentary"/>
    <x v="1682"/>
  </r>
  <r>
    <n v="1910"/>
    <s v="My Friend Mott-ly"/>
    <s v="A documentary that I am making about the difficult, but inspiring, life of a late friend of mine."/>
    <n v="-1413891.8485516601"/>
    <n v="21111.503639184601"/>
    <x v="0"/>
    <x v="0"/>
    <s v="USD"/>
    <n v="1373561107.4909"/>
    <n v="1369683889.5553"/>
    <b v="1"/>
    <n v="208.145485086382"/>
    <b v="1"/>
    <s v="film &amp; video/documentary"/>
    <x v="166"/>
    <n v="101"/>
    <x v="0"/>
    <s v="documentary"/>
    <x v="1683"/>
  </r>
  <r>
    <n v="1911"/>
    <s v="Escape/Artist: The Jason Escape Documentary"/>
    <s v="A feature-length documentary on the life of Boston escape artist Jason Escape."/>
    <n v="-1414909.82480091"/>
    <n v="21117.762804885599"/>
    <x v="0"/>
    <x v="0"/>
    <s v="USD"/>
    <n v="1373543213.47791"/>
    <n v="1369665491.06688"/>
    <b v="1"/>
    <n v="208.20479969155599"/>
    <b v="1"/>
    <s v="film &amp; video/documentary"/>
    <x v="166"/>
    <n v="101"/>
    <x v="0"/>
    <s v="documentary"/>
    <x v="1684"/>
  </r>
  <r>
    <n v="1912"/>
    <s v="Grammar Revolution"/>
    <s v="Why is grammar important?"/>
    <n v="-1415927.8010501601"/>
    <n v="21124.021970586498"/>
    <x v="0"/>
    <x v="0"/>
    <s v="USD"/>
    <n v="1373525319.46491"/>
    <n v="1369647092.57845"/>
    <b v="1"/>
    <n v="208.26411429673001"/>
    <b v="1"/>
    <s v="film &amp; video/documentary"/>
    <x v="166"/>
    <n v="101"/>
    <x v="0"/>
    <s v="documentary"/>
    <x v="1685"/>
  </r>
  <r>
    <n v="1913"/>
    <s v="Before Us - a Feature Length Documentary about Adoption"/>
    <s v="A documentary about discovering my two older sisters who were born on a CA commune in the 60's and placed for adoption."/>
    <n v="-1416945.77729942"/>
    <n v="21130.2811362875"/>
    <x v="0"/>
    <x v="0"/>
    <s v="USD"/>
    <n v="1373507425.45191"/>
    <n v="1369628694.09003"/>
    <b v="1"/>
    <n v="208.32342890190401"/>
    <b v="1"/>
    <s v="film &amp; video/documentary"/>
    <x v="166"/>
    <n v="101"/>
    <x v="0"/>
    <s v="documentary"/>
    <x v="1686"/>
  </r>
  <r>
    <n v="1914"/>
    <s v="SOLE SURVIVOR FILM - Finishing Funds"/>
    <s v="A first glimpse into the lives of sole survivors of commercial plane crashes as they struggle to understand their perplexing fate."/>
    <n v="-1417963.7535486701"/>
    <n v="21136.5403019884"/>
    <x v="0"/>
    <x v="0"/>
    <s v="USD"/>
    <n v="1373489531.43891"/>
    <n v="1369610295.6015999"/>
    <b v="1"/>
    <n v="208.382743507079"/>
    <b v="1"/>
    <s v="film &amp; video/documentary"/>
    <x v="166"/>
    <n v="101"/>
    <x v="0"/>
    <s v="documentary"/>
    <x v="1687"/>
  </r>
  <r>
    <n v="1915"/>
    <s v="Feels Like Coming Home Tour"/>
    <s v="33 day tour to release a compilation CD with 16 original songs about hometowns.  Webisodes and documentary to follow."/>
    <n v="-1418981.72979792"/>
    <n v="21142.799467689401"/>
    <x v="0"/>
    <x v="0"/>
    <s v="USD"/>
    <n v="1373471637.42591"/>
    <n v="1369591897.1131799"/>
    <b v="1"/>
    <n v="208.44205811225299"/>
    <b v="1"/>
    <s v="film &amp; video/documentary"/>
    <x v="166"/>
    <n v="101"/>
    <x v="0"/>
    <s v="documentary"/>
    <x v="1688"/>
  </r>
  <r>
    <n v="1916"/>
    <s v="The Sticking Place Interactive Documentary"/>
    <s v="An imaginative interactive documentary about Leah Callahan, a freestyle wrestler and Olympic hopeful."/>
    <n v="-1419999.7060471801"/>
    <n v="21149.058633390301"/>
    <x v="0"/>
    <x v="0"/>
    <s v="USD"/>
    <n v="1373453743.41292"/>
    <n v="1369573498.6247499"/>
    <b v="1"/>
    <n v="208.50137271742699"/>
    <b v="1"/>
    <s v="film &amp; video/documentary"/>
    <x v="166"/>
    <n v="101"/>
    <x v="0"/>
    <s v="documentary"/>
    <x v="1689"/>
  </r>
  <r>
    <n v="1917"/>
    <s v="SparkTruck: stories from a cross-country maker journey"/>
    <s v="The Kickstarter-funded SparkTruck has completed its 15,323 mile roadtrip. Now itâ€™s time to share the story through a short documentary."/>
    <n v="-1421017.68229643"/>
    <n v="21155.317799091299"/>
    <x v="0"/>
    <x v="0"/>
    <s v="USD"/>
    <n v="1373435849.39992"/>
    <n v="1369555100.1363299"/>
    <b v="1"/>
    <n v="208.56068732260201"/>
    <b v="1"/>
    <s v="film &amp; video/documentary"/>
    <x v="166"/>
    <n v="101"/>
    <x v="0"/>
    <s v="documentary"/>
    <x v="1690"/>
  </r>
  <r>
    <n v="1918"/>
    <s v="DEVIL MAY CARE"/>
    <s v="Most people have heard Bob Dorough's music over the past 50 years without knowing it. Until now. A story for every artist who refuses to give up."/>
    <n v="-1422035.6585456801"/>
    <n v="21161.576964792199"/>
    <x v="0"/>
    <x v="0"/>
    <s v="USD"/>
    <n v="1373417955.38692"/>
    <n v="1369536701.6479001"/>
    <b v="1"/>
    <n v="208.620001927776"/>
    <b v="1"/>
    <s v="film &amp; video/documentary"/>
    <x v="166"/>
    <n v="101"/>
    <x v="0"/>
    <s v="documentary"/>
    <x v="1691"/>
  </r>
  <r>
    <n v="1919"/>
    <s v="Making Mail: A Documentary"/>
    <s v="A documentary about artists who embrace the antiquated postal service and use it to send beautiful pieces of mail art across the globe."/>
    <n v="-1423053.63479494"/>
    <n v="21167.8361304932"/>
    <x v="0"/>
    <x v="0"/>
    <s v="USD"/>
    <n v="1373400061.37392"/>
    <n v="1369518303.1594801"/>
    <b v="1"/>
    <n v="208.67931653295"/>
    <b v="1"/>
    <s v="film &amp; video/documentary"/>
    <x v="166"/>
    <n v="101"/>
    <x v="0"/>
    <s v="documentary"/>
    <x v="1692"/>
  </r>
  <r>
    <n v="1920"/>
    <s v="Arias With A Twist: The Docufantasy"/>
    <s v="A documentary that explores  the magical collaboration between performance artist Joey Arias and puppeteer Basil Twist."/>
    <n v="-1424071.6110441899"/>
    <n v="21174.0952961941"/>
    <x v="0"/>
    <x v="0"/>
    <s v="USD"/>
    <n v="1373382167.36092"/>
    <n v="1369499904.6710501"/>
    <b v="1"/>
    <n v="208.73863113812399"/>
    <b v="1"/>
    <s v="film &amp; video/documentary"/>
    <x v="166"/>
    <n v="101"/>
    <x v="0"/>
    <s v="documentary"/>
    <x v="1693"/>
  </r>
  <r>
    <n v="1921"/>
    <s v="THE SECRET TRIAL 5 - GRASSROOTS CROSS-CANADA TOUR"/>
    <s v="Award winning documentary The Secret Trial 5 needs your help for a Cross-Canada Tour!"/>
    <n v="-1425089.58729344"/>
    <n v="21180.354461895098"/>
    <x v="0"/>
    <x v="5"/>
    <s v="CAD"/>
    <n v="1373364273.34793"/>
    <n v="1369481506.1826301"/>
    <b v="1"/>
    <n v="208.79794574329901"/>
    <b v="1"/>
    <s v="film &amp; video/documentary"/>
    <x v="166"/>
    <n v="101"/>
    <x v="0"/>
    <s v="documentary"/>
    <x v="1694"/>
  </r>
  <r>
    <n v="1922"/>
    <s v="Good Men, Bad Men, and a Few Rowdy Ladies"/>
    <s v="The story of a cowboy town with a prison problem, and the colorful characters who call it home."/>
    <n v="-1426107.5635426999"/>
    <n v="21186.613627596002"/>
    <x v="0"/>
    <x v="0"/>
    <s v="USD"/>
    <n v="1373346379.3349299"/>
    <n v="1369463107.6942"/>
    <b v="1"/>
    <n v="208.85726034847301"/>
    <b v="1"/>
    <s v="film &amp; video/documentary"/>
    <x v="166"/>
    <n v="101"/>
    <x v="0"/>
    <s v="documentary"/>
    <x v="1695"/>
  </r>
  <r>
    <n v="1923"/>
    <s v="Friend Request: Accepted"/>
    <s v="Photographer, Ty Morin, pays a visit to every single one of his Facebook friends to take their portrait...all 788 of them."/>
    <n v="-1427125.53979195"/>
    <n v="21192.872793297"/>
    <x v="0"/>
    <x v="0"/>
    <s v="USD"/>
    <n v="1373328485.3219299"/>
    <n v="1369444709.20578"/>
    <b v="1"/>
    <n v="208.916574953647"/>
    <b v="1"/>
    <s v="film &amp; video/documentary"/>
    <x v="166"/>
    <n v="101"/>
    <x v="0"/>
    <s v="documentary"/>
    <x v="1696"/>
  </r>
  <r>
    <n v="1924"/>
    <s v="EDIBLE CITY - a movie in the making"/>
    <s v="A journey through the Bay Area food movement following farmers, cooks, activists, and educators who are fighting for food justice in their communities"/>
    <n v="-1428143.5160412099"/>
    <n v="21199.131958997899"/>
    <x v="0"/>
    <x v="0"/>
    <s v="USD"/>
    <n v="1373310591.3089299"/>
    <n v="1369426310.71735"/>
    <b v="1"/>
    <n v="208.975889558821"/>
    <b v="1"/>
    <s v="film &amp; video/documentary"/>
    <x v="166"/>
    <n v="101"/>
    <x v="0"/>
    <s v="documentary"/>
    <x v="1697"/>
  </r>
  <r>
    <n v="1925"/>
    <s v="FOREVER PURE: A team spiralling out of control. DOCUMENTARY"/>
    <s v="Two Muslim football players transfer to the Jewish oriented Beitar Jerusalem F.C. leading to the most racist campaign in Israeli sport"/>
    <n v="-1429161.49229046"/>
    <n v="21205.391124698901"/>
    <x v="0"/>
    <x v="1"/>
    <s v="GBP"/>
    <n v="1373292697.2959299"/>
    <n v="1369407912.22893"/>
    <b v="1"/>
    <n v="209.03520416399601"/>
    <b v="1"/>
    <s v="film &amp; video/documentary"/>
    <x v="166"/>
    <n v="101"/>
    <x v="0"/>
    <s v="documentary"/>
    <x v="1698"/>
  </r>
  <r>
    <n v="1926"/>
    <s v="An Impossible Project"/>
    <s v="The more digital the world, the more analog our dreams._x000a_A feature documentary shot on 35mm film."/>
    <n v="-1430179.4685397099"/>
    <n v="21211.650290399801"/>
    <x v="0"/>
    <x v="12"/>
    <s v="EUR"/>
    <n v="1373274803.2829299"/>
    <n v="1369389513.7405"/>
    <b v="1"/>
    <n v="209.09451876917001"/>
    <b v="1"/>
    <s v="film &amp; video/documentary"/>
    <x v="166"/>
    <n v="101"/>
    <x v="0"/>
    <s v="documentary"/>
    <x v="1699"/>
  </r>
  <r>
    <n v="1927"/>
    <s v="Last of the Big Tuskers"/>
    <s v="A documentary film about the largest elephants on earth and what is being done to ensure their survival."/>
    <n v="-1431197.4447889701"/>
    <n v="21217.909456100799"/>
    <x v="0"/>
    <x v="0"/>
    <s v="USD"/>
    <n v="1373256909.2699399"/>
    <n v="1369371115.25208"/>
    <b v="1"/>
    <n v="209.153833374344"/>
    <b v="1"/>
    <s v="film &amp; video/documentary"/>
    <x v="166"/>
    <n v="101"/>
    <x v="0"/>
    <s v="documentary"/>
    <x v="1700"/>
  </r>
  <r>
    <n v="1928"/>
    <s v="White Ravens: A feature-length documentary film"/>
    <s v="A documentary focusing on the Haida Nation's resurgence in the wake of colonization and Canada's Indian Residential Schools."/>
    <n v="-1432215.4210382199"/>
    <n v="21224.168621801698"/>
    <x v="0"/>
    <x v="0"/>
    <s v="USD"/>
    <n v="1373239015.2569399"/>
    <n v="1369352716.7636499"/>
    <b v="1"/>
    <n v="209.21314797951899"/>
    <b v="1"/>
    <s v="film &amp; video/documentary"/>
    <x v="166"/>
    <n v="101"/>
    <x v="0"/>
    <s v="documentary"/>
    <x v="1701"/>
  </r>
  <r>
    <n v="1929"/>
    <s v="KEEP MOVING FORWARD - Documentary Film"/>
    <s v="A documentary about a Vietnam veteran who finds peace from his PTSD through Disney, rather than medication."/>
    <n v="-1433233.3972874701"/>
    <n v="21230.4277875027"/>
    <x v="0"/>
    <x v="0"/>
    <s v="USD"/>
    <n v="1373221121.2439401"/>
    <n v="1369334318.2752299"/>
    <b v="1"/>
    <n v="209.27246258469299"/>
    <b v="1"/>
    <s v="film &amp; video/documentary"/>
    <x v="166"/>
    <n v="101"/>
    <x v="0"/>
    <s v="documentary"/>
    <x v="1702"/>
  </r>
  <r>
    <n v="1930"/>
    <s v="NETIZENS - a documentary about women and online harassment"/>
    <s v="NETIZENS follows targets of online harassment as they confront digital abuse and strive for equality and justice online."/>
    <n v="-1434251.37353673"/>
    <n v="21236.6869532036"/>
    <x v="0"/>
    <x v="0"/>
    <s v="USD"/>
    <n v="1373203227.2309401"/>
    <n v="1369315919.7867999"/>
    <b v="1"/>
    <n v="209.33177718986701"/>
    <b v="1"/>
    <s v="film &amp; video/documentary"/>
    <x v="166"/>
    <n v="101"/>
    <x v="0"/>
    <s v="documentary"/>
    <x v="1703"/>
  </r>
  <r>
    <n v="1931"/>
    <s v="Love Letters for My Children - The Maggie Doyne Documentary."/>
    <s v="An inspiring story of love and resilience after tragedy strikes humanitarian Maggie Doyne, mother to 49 Nepali children."/>
    <n v="-1435269.3497859801"/>
    <n v="21242.946118904601"/>
    <x v="0"/>
    <x v="0"/>
    <s v="USD"/>
    <n v="1373185333.2179401"/>
    <n v="1369297521.2983799"/>
    <b v="1"/>
    <n v="209.39109179504101"/>
    <b v="1"/>
    <s v="film &amp; video/documentary"/>
    <x v="166"/>
    <n v="101"/>
    <x v="0"/>
    <s v="documentary"/>
    <x v="1704"/>
  </r>
  <r>
    <n v="1932"/>
    <s v="Finding Beauty In the Rubble"/>
    <s v="A short film documenting the inspirational life of Mrs. Fukuoka, a tsunami survivor helping to bring hope back to her community."/>
    <n v="-1436287.32603523"/>
    <n v="21249.205284605501"/>
    <x v="0"/>
    <x v="0"/>
    <s v="USD"/>
    <n v="1373167439.2049501"/>
    <n v="1369279122.8099599"/>
    <b v="1"/>
    <n v="209.450406400216"/>
    <b v="1"/>
    <s v="film &amp; video/documentary"/>
    <x v="166"/>
    <n v="101"/>
    <x v="0"/>
    <s v="documentary"/>
    <x v="1705"/>
  </r>
  <r>
    <n v="1933"/>
    <s v="Edgar Allan Poe: Buried Alive"/>
    <s v="A documentary that tells the real story of the misunderstood author, and explores the iconic status he still commands today."/>
    <n v="-1437305.3022844901"/>
    <n v="21255.464450306499"/>
    <x v="0"/>
    <x v="0"/>
    <s v="USD"/>
    <n v="1373149545.1919501"/>
    <n v="1369260724.3215301"/>
    <b v="1"/>
    <n v="209.50972100538999"/>
    <b v="1"/>
    <s v="film &amp; video/documentary"/>
    <x v="166"/>
    <n v="101"/>
    <x v="0"/>
    <s v="documentary"/>
    <x v="1706"/>
  </r>
  <r>
    <n v="1934"/>
    <s v="Struggle &amp; Hope - Documentary Film Music Soundtrack"/>
    <s v="Our documentary about Oklahoma's all-black towns needs a soundtrack that is authentic. Help us make it happen."/>
    <n v="-1438323.27853374"/>
    <n v="21261.723616007399"/>
    <x v="0"/>
    <x v="0"/>
    <s v="USD"/>
    <n v="1373131651.1789501"/>
    <n v="1369242325.8331101"/>
    <b v="1"/>
    <n v="209.56903561056399"/>
    <b v="1"/>
    <s v="film &amp; video/documentary"/>
    <x v="166"/>
    <n v="101"/>
    <x v="0"/>
    <s v="documentary"/>
    <x v="1707"/>
  </r>
  <r>
    <n v="1935"/>
    <s v="The Power of Place"/>
    <s v="A film project that will compel decision makers to conserve iconic NH landscapes at risk due to an electricity transmission project."/>
    <n v="-1439341.2547829901"/>
    <n v="21267.982781708401"/>
    <x v="0"/>
    <x v="0"/>
    <s v="USD"/>
    <n v="1373113757.1659501"/>
    <n v="1369223927.3446801"/>
    <b v="1"/>
    <n v="209.62835021573801"/>
    <b v="1"/>
    <s v="film &amp; video/documentary"/>
    <x v="166"/>
    <n v="101"/>
    <x v="0"/>
    <s v="documentary"/>
    <x v="1708"/>
  </r>
  <r>
    <n v="1936"/>
    <s v="Living On Soul: The Family Daptone"/>
    <s v="A hybrid music documentary/concert film featuring Sharon Jones, Charles Bradley and the rest of the Daptone Records family."/>
    <n v="-1440359.23103225"/>
    <n v="21274.2419474093"/>
    <x v="0"/>
    <x v="0"/>
    <s v="USD"/>
    <n v="1373095863.15295"/>
    <n v="1369205528.8562601"/>
    <b v="1"/>
    <n v="209.687664820913"/>
    <b v="1"/>
    <s v="film &amp; video/documentary"/>
    <x v="166"/>
    <n v="101"/>
    <x v="0"/>
    <s v="documentary"/>
    <x v="1709"/>
  </r>
  <r>
    <n v="1937"/>
    <s v="Changing of the Gods"/>
    <s v="A groundbreaking new film by Kenny Ausubel &amp; Louie Schwartzberg, featuring John Cleese, based on the work of Richard Tarnas."/>
    <n v="-1441377.2072815001"/>
    <n v="21280.501113110298"/>
    <x v="0"/>
    <x v="0"/>
    <s v="USD"/>
    <n v="1373077969.1399601"/>
    <n v="1369187130.36783"/>
    <b v="1"/>
    <n v="209.74697942608699"/>
    <b v="1"/>
    <s v="film &amp; video/documentary"/>
    <x v="166"/>
    <n v="101"/>
    <x v="0"/>
    <s v="documentary"/>
    <x v="1710"/>
  </r>
  <r>
    <n v="1938"/>
    <s v="CUBAN FOOD STORIES - A Feature Documentary"/>
    <s v="Enter a unique world of flavors, passion, resourcefulness and breathtaking locations. Join us on this unprecedented journey!"/>
    <n v="-1442395.18353076"/>
    <n v="21286.760278811202"/>
    <x v="0"/>
    <x v="0"/>
    <s v="USD"/>
    <n v="1373060075.12696"/>
    <n v="1369168731.87941"/>
    <b v="1"/>
    <n v="209.80629403126099"/>
    <b v="1"/>
    <s v="film &amp; video/documentary"/>
    <x v="166"/>
    <n v="101"/>
    <x v="0"/>
    <s v="documentary"/>
    <x v="1711"/>
  </r>
  <r>
    <n v="1939"/>
    <s v="The Little Girl with the Big Voice"/>
    <s v="An unapologetic portrait of the iconic, pioneering entertainer Mary Small whose voice comforted millions through the Depression &amp; WWII"/>
    <n v="-1443413.1597800101"/>
    <n v="21293.0194445122"/>
    <x v="0"/>
    <x v="0"/>
    <s v="USD"/>
    <n v="1373042181.11396"/>
    <n v="1369150333.39098"/>
    <b v="1"/>
    <n v="209.86560863643601"/>
    <b v="1"/>
    <s v="film &amp; video/documentary"/>
    <x v="166"/>
    <n v="101"/>
    <x v="0"/>
    <s v="documentary"/>
    <x v="1712"/>
  </r>
  <r>
    <n v="1940"/>
    <s v="New Mo' Cut: David Peoples' lost film of Moe's Books"/>
    <s v="Oscar-nominated screenwriter David Peoples' lost film of Moe's Books is recycled into the hands of Moe's daughter, fifty years later."/>
    <n v="-1444431.13602926"/>
    <n v="21299.278610213099"/>
    <x v="0"/>
    <x v="0"/>
    <s v="USD"/>
    <n v="1373024287.10096"/>
    <n v="1369131934.90256"/>
    <b v="1"/>
    <n v="209.92492324161"/>
    <b v="1"/>
    <s v="film &amp; video/documentary"/>
    <x v="166"/>
    <n v="101"/>
    <x v="0"/>
    <s v="documentary"/>
    <x v="1713"/>
  </r>
  <r>
    <n v="1941"/>
    <s v="Celluloid Wizards in the Video Wasteland"/>
    <s v="An epic documentary about the dramatic rise and fall of Empire Pictures, the most ambitious B-movie studio of the 1980â€™s."/>
    <n v="-1445449.1122785199"/>
    <n v="21305.537775914101"/>
    <x v="0"/>
    <x v="0"/>
    <s v="USD"/>
    <n v="1373006393.08796"/>
    <n v="1369113536.41413"/>
    <b v="1"/>
    <n v="209.984237846784"/>
    <b v="1"/>
    <s v="film &amp; video/documentary"/>
    <x v="166"/>
    <n v="101"/>
    <x v="0"/>
    <s v="documentary"/>
    <x v="1714"/>
  </r>
  <r>
    <n v="1942"/>
    <s v="Slingers - A Documentary about Small Town Beekeepers."/>
    <s v="A documentary that tells the story of local beekeepers. Specifically one family who turns their annual harvest into a community event."/>
    <n v="-1446467.08852777"/>
    <n v="21311.796941615001"/>
    <x v="0"/>
    <x v="0"/>
    <s v="USD"/>
    <n v="1372988499.07497"/>
    <n v="1369095137.92571"/>
    <b v="1"/>
    <n v="210.04355245195799"/>
    <b v="1"/>
    <s v="film &amp; video/documentary"/>
    <x v="166"/>
    <n v="101"/>
    <x v="0"/>
    <s v="documentary"/>
    <x v="1715"/>
  </r>
  <r>
    <n v="1943"/>
    <s v="Queer Genius"/>
    <s v="&quot;Queer Genius&quot; explores the lives of four visionary queer artists: Eileen Myles, Barbara Hammer, Jibz Cameron and Shannon Funchess"/>
    <n v="-1447485.0647770199"/>
    <n v="21318.056107315999"/>
    <x v="0"/>
    <x v="0"/>
    <s v="USD"/>
    <n v="1372970605.06197"/>
    <n v="1369076739.4372799"/>
    <b v="1"/>
    <n v="210.10286705713301"/>
    <b v="1"/>
    <s v="film &amp; video/documentary"/>
    <x v="166"/>
    <n v="101"/>
    <x v="0"/>
    <s v="documentary"/>
    <x v="1716"/>
  </r>
  <r>
    <n v="1944"/>
    <s v="A Man, A Plan, A Palindrome (Feature)"/>
    <s v="A documentary film following the world's greatest palindromists leading up to the 2017 World Palindrome Championship."/>
    <n v="-1448503.04102628"/>
    <n v="21324.315273016899"/>
    <x v="0"/>
    <x v="0"/>
    <s v="USD"/>
    <n v="1372952711.04897"/>
    <n v="1369058340.9488599"/>
    <b v="1"/>
    <n v="210.16218166230701"/>
    <b v="1"/>
    <s v="film &amp; video/documentary"/>
    <x v="166"/>
    <n v="101"/>
    <x v="0"/>
    <s v="documentary"/>
    <x v="1717"/>
  </r>
  <r>
    <n v="1945"/>
    <s v="Somaliland: The Abaarso Story"/>
    <s v="Feature-length documentary about five Somali Muslim students pursuing dreams of education in America"/>
    <n v="-1449521.0172755299"/>
    <n v="21330.5744387179"/>
    <x v="0"/>
    <x v="0"/>
    <s v="USD"/>
    <n v="1372934817.03597"/>
    <n v="1369039942.4604299"/>
    <b v="1"/>
    <n v="210.221496267481"/>
    <b v="1"/>
    <s v="film &amp; video/documentary"/>
    <x v="166"/>
    <n v="101"/>
    <x v="0"/>
    <s v="documentary"/>
    <x v="1718"/>
  </r>
  <r>
    <n v="1946"/>
    <s v="Video of Connections: A Mural"/>
    <s v="Documentary: Creation of large-scale outdoor mural by young artists. Time lapse. From blank concrete wall to colorful, visual story."/>
    <n v="-1450538.99352478"/>
    <n v="21336.8336044188"/>
    <x v="0"/>
    <x v="0"/>
    <s v="USD"/>
    <n v="1372916923.02297"/>
    <n v="1369021543.9720099"/>
    <b v="1"/>
    <n v="210.28081087265599"/>
    <b v="1"/>
    <s v="film &amp; video/documentary"/>
    <x v="166"/>
    <n v="101"/>
    <x v="0"/>
    <s v="documentary"/>
    <x v="1719"/>
  </r>
  <r>
    <n v="1947"/>
    <s v="BREAKING A MONSTER a film about the band Unlocking The Truth"/>
    <s v="BREAKING A MONSTER needs your help to play in THEATERS!"/>
    <n v="-1451556.9697740399"/>
    <n v="21343.092770119802"/>
    <x v="0"/>
    <x v="0"/>
    <s v="USD"/>
    <n v="1372899029.00998"/>
    <n v="1369003145.4835801"/>
    <b v="1"/>
    <n v="210.34012547782999"/>
    <b v="1"/>
    <s v="film &amp; video/documentary"/>
    <x v="166"/>
    <n v="101"/>
    <x v="0"/>
    <s v="documentary"/>
    <x v="1720"/>
  </r>
  <r>
    <n v="1948"/>
    <s v="Royalty Free: The Music of Kevin MacLeod"/>
    <s v="A documentary on a composer who releases his music for free and ended up in millions of videos, thousands of films, &amp; many odd places."/>
    <n v="-1452574.94602329"/>
    <n v="21349.351935820701"/>
    <x v="0"/>
    <x v="0"/>
    <s v="USD"/>
    <n v="1372881134.99698"/>
    <n v="1368984746.9951601"/>
    <b v="1"/>
    <n v="210.39944008300401"/>
    <b v="1"/>
    <s v="film &amp; video/documentary"/>
    <x v="166"/>
    <n v="101"/>
    <x v="0"/>
    <s v="documentary"/>
    <x v="1721"/>
  </r>
  <r>
    <n v="1949"/>
    <s v="AMONG WOLVES â€¢ Doc film about wild horses &amp; bikers"/>
    <s v="In the mountains where they once fought, Bosnian veterans defend a herd of wild horses and find a new kind of freedom for themselves."/>
    <n v="-1453592.9222725399"/>
    <n v="21355.611101521699"/>
    <x v="0"/>
    <x v="0"/>
    <s v="USD"/>
    <n v="1372863240.9839799"/>
    <n v="1368966348.5067301"/>
    <b v="1"/>
    <n v="210.458754688178"/>
    <b v="1"/>
    <s v="film &amp; video/documentary"/>
    <x v="166"/>
    <n v="101"/>
    <x v="0"/>
    <s v="documentary"/>
    <x v="1722"/>
  </r>
  <r>
    <n v="1950"/>
    <s v="Red Wolf Revival: An Uncertain Tomorrow"/>
    <s v="With the fate of the red wolves at stake, we explore if they can still survive in their last wild home in North Carolina."/>
    <n v="-1454610.8985218001"/>
    <n v="21361.870267222599"/>
    <x v="0"/>
    <x v="0"/>
    <s v="USD"/>
    <n v="1372845346.9709799"/>
    <n v="1368947950.0183101"/>
    <b v="1"/>
    <n v="210.51806929335299"/>
    <b v="1"/>
    <s v="film &amp; video/documentary"/>
    <x v="166"/>
    <n v="101"/>
    <x v="0"/>
    <s v="documentary"/>
    <x v="1723"/>
  </r>
  <r>
    <n v="1951"/>
    <s v="THE ABILITY EXCHANGE - a documentary"/>
    <s v="Engineering students and adults with cerebral palsy learn to communicate, connect and cultivate their abilities by making movies."/>
    <n v="-1455628.8747710499"/>
    <n v="21368.129432923601"/>
    <x v="0"/>
    <x v="0"/>
    <s v="USD"/>
    <n v="1372827452.9579799"/>
    <n v="1368929551.52988"/>
    <b v="1"/>
    <n v="210.57738389852699"/>
    <b v="1"/>
    <s v="film &amp; video/documentary"/>
    <x v="166"/>
    <n v="101"/>
    <x v="0"/>
    <s v="documentary"/>
    <x v="1724"/>
  </r>
  <r>
    <n v="1952"/>
    <s v="&quot;Getting Naked: A Burlesque Story&quot;"/>
    <s v="&quot;Getting Naked&quot; tells the story of current-day burlesque in New York City through the on and off-stage lives of several performers."/>
    <n v="-1456646.8510203101"/>
    <n v="21374.3885986245"/>
    <x v="0"/>
    <x v="0"/>
    <s v="USD"/>
    <n v="1372809558.9449899"/>
    <n v="1368911153.04146"/>
    <b v="1"/>
    <n v="210.63669850370101"/>
    <b v="1"/>
    <s v="film &amp; video/documentary"/>
    <x v="166"/>
    <n v="101"/>
    <x v="0"/>
    <s v="documentary"/>
    <x v="1725"/>
  </r>
  <r>
    <n v="1953"/>
    <s v="Priced Out: Gentrification beyond black and white"/>
    <s v="Documentary about the complexities and contradictions of gentrification as one woman grapples with life after &quot;the Ghetto.&quot;"/>
    <n v="-1457664.82726956"/>
    <n v="21380.647764325498"/>
    <x v="0"/>
    <x v="0"/>
    <s v="USD"/>
    <n v="1372791664.9319899"/>
    <n v="1368892754.55303"/>
    <b v="1"/>
    <n v="210.69601310887501"/>
    <b v="1"/>
    <s v="film &amp; video/documentary"/>
    <x v="166"/>
    <n v="101"/>
    <x v="0"/>
    <s v="documentary"/>
    <x v="1726"/>
  </r>
  <r>
    <n v="1954"/>
    <s v="Strangers To Peace: A Documentary"/>
    <s v="After 52 years of war, FARC guerrilla soldiers rejoin Colombian society to forge new lives of peace."/>
    <n v="-1458682.8035188101"/>
    <n v="21386.906930026398"/>
    <x v="0"/>
    <x v="0"/>
    <s v="USD"/>
    <n v="1372773770.9189899"/>
    <n v="1368874356.06461"/>
    <b v="1"/>
    <n v="210.75532771405"/>
    <b v="1"/>
    <s v="film &amp; video/documentary"/>
    <x v="166"/>
    <n v="101"/>
    <x v="0"/>
    <s v="documentary"/>
    <x v="1727"/>
  </r>
  <r>
    <n v="1955"/>
    <s v="Mr. Chibbs (Documentary about NBA great Kenny Anderson)"/>
    <s v="NBA All-Star Kenny Anderson's mid-life crisis prompts him to examine his past, as he searches for relevancy in his future."/>
    <n v="-1459700.77976807"/>
    <n v="21393.1660957274"/>
    <x v="0"/>
    <x v="0"/>
    <s v="USD"/>
    <n v="1372755876.9059899"/>
    <n v="1368855957.57618"/>
    <b v="1"/>
    <n v="210.81464231922399"/>
    <b v="1"/>
    <s v="film &amp; video/documentary"/>
    <x v="166"/>
    <n v="101"/>
    <x v="0"/>
    <s v="documentary"/>
    <x v="1728"/>
  </r>
  <r>
    <n v="1956"/>
    <s v="YO GALGO â€œA documentary film about the Spanish sighthoundâ€"/>
    <s v="A documentary film about the glory and misfortunes of the Spanish sighthound, the Galgo. Probably the most mistreated dog of all."/>
    <n v="-1460718.7560173201"/>
    <n v="21399.425261428401"/>
    <x v="0"/>
    <x v="3"/>
    <s v="EUR"/>
    <n v="1372737982.8929901"/>
    <n v="1368837559.08776"/>
    <b v="1"/>
    <n v="210.87395692439799"/>
    <b v="1"/>
    <s v="film &amp; video/documentary"/>
    <x v="166"/>
    <n v="101"/>
    <x v="0"/>
    <s v="documentary"/>
    <x v="1729"/>
  </r>
  <r>
    <n v="1957"/>
    <s v="Art Therapy: The Movie - The Final Push"/>
    <s v="An epic journey around the world, exploring the power of the human spirit and how art can be used to inspire a lifetime."/>
    <n v="-1461736.73226657"/>
    <n v="21405.684427129301"/>
    <x v="0"/>
    <x v="0"/>
    <s v="USD"/>
    <n v="1372720088.8799901"/>
    <n v="1368819160.5993299"/>
    <b v="1"/>
    <n v="210.93327152957301"/>
    <b v="1"/>
    <s v="film &amp; video/documentary"/>
    <x v="166"/>
    <n v="101"/>
    <x v="0"/>
    <s v="documentary"/>
    <x v="1730"/>
  </r>
  <r>
    <n v="1958"/>
    <s v="The S Word - a film that changes how we talk about suicide"/>
    <s v="A suicide attempt survivor is on a mission to find fellow survivors and document their stories of unguarded courage, insight and humor."/>
    <n v="-1462754.7085158301"/>
    <n v="21411.943592830299"/>
    <x v="0"/>
    <x v="0"/>
    <s v="USD"/>
    <n v="1372702194.8670001"/>
    <n v="1368800762.1109099"/>
    <b v="1"/>
    <n v="210.992586134747"/>
    <b v="1"/>
    <s v="film &amp; video/documentary"/>
    <x v="166"/>
    <n v="101"/>
    <x v="0"/>
    <s v="documentary"/>
    <x v="1731"/>
  </r>
  <r>
    <n v="1959"/>
    <s v="The Carousel - 2016 Tribeca Film Festival Official Selection"/>
    <s v="A carousel has spun since 1925 in a small town in NY. It once inspired Rod Serling and has since become a portal into the Twilight Zone"/>
    <n v="-1463772.68476508"/>
    <n v="21418.202758531199"/>
    <x v="0"/>
    <x v="0"/>
    <s v="USD"/>
    <n v="1372684300.8540001"/>
    <n v="1368782363.6224799"/>
    <b v="1"/>
    <n v="211.051900739921"/>
    <b v="1"/>
    <s v="film &amp; video/documentary"/>
    <x v="166"/>
    <n v="101"/>
    <x v="0"/>
    <s v="documentary"/>
    <x v="1732"/>
  </r>
  <r>
    <n v="1960"/>
    <s v="REZA ABDOH -Theatre Visionary"/>
    <s v="A documentary film about the late REZA ABDOH and his performance company DAR A LUZ."/>
    <n v="-1464790.6610143301"/>
    <n v="21424.461924232201"/>
    <x v="0"/>
    <x v="0"/>
    <s v="USD"/>
    <n v="1372666406.8410001"/>
    <n v="1368763965.1340599"/>
    <b v="1"/>
    <n v="211.11121534509499"/>
    <b v="1"/>
    <s v="film &amp; video/documentary"/>
    <x v="166"/>
    <n v="101"/>
    <x v="0"/>
    <s v="documentary"/>
    <x v="1733"/>
  </r>
  <r>
    <n v="1961"/>
    <s v="46 and 80"/>
    <s v="A documentary about halibut conservation and how it impacts communities of Southeast Alaska."/>
    <n v="-1465808.63726359"/>
    <n v="21430.7210899331"/>
    <x v="0"/>
    <x v="0"/>
    <s v="USD"/>
    <n v="1372648512.8280001"/>
    <n v="1368745566.6456299"/>
    <b v="1"/>
    <n v="211.17052995027001"/>
    <b v="1"/>
    <s v="film &amp; video/documentary"/>
    <x v="166"/>
    <n v="101"/>
    <x v="0"/>
    <s v="documentary"/>
    <x v="1734"/>
  </r>
  <r>
    <n v="1962"/>
    <s v="JOURNEY OM: Into the Heart of India â€¢ A Cinematic Pilgrimage"/>
    <s v="The last few hours to be part of this immersive film that touches the eternal. We have stretched our goal for editing and sound design."/>
    <n v="-1466826.6135128399"/>
    <n v="21436.980255634098"/>
    <x v="0"/>
    <x v="0"/>
    <s v="USD"/>
    <n v="1372630618.8150001"/>
    <n v="1368727168.1572101"/>
    <b v="1"/>
    <n v="211.229844555444"/>
    <b v="1"/>
    <s v="film &amp; video/documentary"/>
    <x v="166"/>
    <n v="101"/>
    <x v="0"/>
    <s v="documentary"/>
    <x v="1735"/>
  </r>
  <r>
    <n v="1963"/>
    <s v="Nobody Knows Anything (except William Goldman)"/>
    <s v="Screenwriter. Novelist. Playwright. The inside story of famed writer William Goldman. As only he can tell it."/>
    <n v="-1467844.58976209"/>
    <n v="21443.239421335002"/>
    <x v="0"/>
    <x v="0"/>
    <s v="USD"/>
    <n v="1372612724.8020101"/>
    <n v="1368708769.6687801"/>
    <b v="1"/>
    <n v="211.289159160618"/>
    <b v="1"/>
    <s v="film &amp; video/documentary"/>
    <x v="166"/>
    <n v="101"/>
    <x v="0"/>
    <s v="documentary"/>
    <x v="1736"/>
  </r>
  <r>
    <n v="1964"/>
    <s v="Us, Naked: Trixie &amp; Monkey â€” World Premiere"/>
    <s v="Circus burlesque innovators, Trixie and Monkey seek to balance love and life while pursuing new creative heights."/>
    <n v="-1468862.5660113499"/>
    <n v="21449.498587036"/>
    <x v="0"/>
    <x v="0"/>
    <s v="USD"/>
    <n v="1372594830.78901"/>
    <n v="1368690371.1803601"/>
    <b v="1"/>
    <n v="211.34847376579199"/>
    <b v="1"/>
    <s v="film &amp; video/documentary"/>
    <x v="166"/>
    <n v="101"/>
    <x v="0"/>
    <s v="documentary"/>
    <x v="1737"/>
  </r>
  <r>
    <n v="1965"/>
    <s v="Faith: A Documentary"/>
    <s v="A brave woman takes her wife and son from New York to visit her hometown in Kenya, where she was persecuted for being a lesbian."/>
    <n v="-1469880.5422606"/>
    <n v="21455.757752736899"/>
    <x v="0"/>
    <x v="0"/>
    <s v="USD"/>
    <n v="1372576936.77601"/>
    <n v="1368671972.6919301"/>
    <b v="0"/>
    <n v="211.40778837096701"/>
    <b v="1"/>
    <s v="film &amp; video/documentary"/>
    <x v="166"/>
    <n v="101"/>
    <x v="0"/>
    <s v="documentary"/>
    <x v="1738"/>
  </r>
  <r>
    <n v="1966"/>
    <s v="Bleeding Audio: A Doc About The Matches &amp; The Music Industry"/>
    <s v="An indie documentary seeking production funds to capture The Matches reunion tour &amp; interviews with music industry professionals."/>
    <n v="-1470898.5185098599"/>
    <n v="21462.016918437901"/>
    <x v="0"/>
    <x v="0"/>
    <s v="USD"/>
    <n v="1372559042.76301"/>
    <n v="1368653574.20351"/>
    <b v="0"/>
    <n v="211.46710297614101"/>
    <b v="1"/>
    <s v="film &amp; video/documentary"/>
    <x v="166"/>
    <n v="101"/>
    <x v="0"/>
    <s v="documentary"/>
    <x v="1739"/>
  </r>
  <r>
    <n v="1967"/>
    <s v="THE RIDGE: TEN FOR THIRTY"/>
    <s v="A SHORT FILM celebrating ONE RACE: the Bridger Ridge Run. TEN RUNNERS: the movie-stars. THIRTY YEARS: running wild in the mountains."/>
    <n v="-1471916.49475911"/>
    <n v="21468.276084138801"/>
    <x v="0"/>
    <x v="0"/>
    <s v="USD"/>
    <n v="1372541148.75001"/>
    <n v="1368635175.71508"/>
    <b v="0"/>
    <n v="211.526417581315"/>
    <b v="1"/>
    <s v="film &amp; video/documentary"/>
    <x v="166"/>
    <n v="101"/>
    <x v="0"/>
    <s v="documentary"/>
    <x v="1740"/>
  </r>
  <r>
    <n v="1968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-1472934.4710083599"/>
    <n v="21474.535249839799"/>
    <x v="0"/>
    <x v="0"/>
    <s v="USD"/>
    <n v="1372523254.73702"/>
    <n v="1368616777.22666"/>
    <b v="0"/>
    <n v="211.58573218648999"/>
    <b v="1"/>
    <s v="film &amp; video/documentary"/>
    <x v="166"/>
    <n v="101"/>
    <x v="0"/>
    <s v="documentary"/>
    <x v="1741"/>
  </r>
  <r>
    <n v="1969"/>
    <s v="Wild Familyâ€”Connecting to Your Calling in Your Family Life."/>
    <s v="This family-focused documentary explores the ways parents connect with the wild inside themselves and their kids. Ow-ow-oWoo!"/>
    <n v="-1473952.44725762"/>
    <n v="21480.794415540699"/>
    <x v="0"/>
    <x v="0"/>
    <s v="USD"/>
    <n v="1372505360.72402"/>
    <n v="1368598378.73823"/>
    <b v="0"/>
    <n v="211.64504679166399"/>
    <b v="1"/>
    <s v="film &amp; video/documentary"/>
    <x v="166"/>
    <n v="101"/>
    <x v="0"/>
    <s v="documentary"/>
    <x v="1742"/>
  </r>
  <r>
    <n v="1970"/>
    <s v="A QUEER COUNTRY"/>
    <s v="Please help us finish this documentary about how Tel Aviv in Israel became a gay friendly liberal hub in a religious state"/>
    <n v="-1474970.4235068699"/>
    <n v="21487.0535812417"/>
    <x v="0"/>
    <x v="1"/>
    <s v="GBP"/>
    <n v="1372487466.71102"/>
    <n v="1368579980.24981"/>
    <b v="0"/>
    <n v="211.70436139683801"/>
    <b v="1"/>
    <s v="film &amp; video/documentary"/>
    <x v="166"/>
    <n v="101"/>
    <x v="0"/>
    <s v="documentary"/>
    <x v="1743"/>
  </r>
  <r>
    <n v="1971"/>
    <s v="A BUSHMAN ODYSSEY"/>
    <s v="One Bushman familyâ€™s struggle to survive genocide, dispossession and post-apartheid freedom in South Africa."/>
    <n v="-1475988.3997561201"/>
    <n v="21493.3127469426"/>
    <x v="0"/>
    <x v="0"/>
    <s v="USD"/>
    <n v="1372469572.69802"/>
    <n v="1368561581.76138"/>
    <b v="0"/>
    <n v="211.76367600201201"/>
    <b v="1"/>
    <s v="film &amp; video/documentary"/>
    <x v="166"/>
    <n v="101"/>
    <x v="0"/>
    <s v="documentary"/>
    <x v="1744"/>
  </r>
  <r>
    <n v="1972"/>
    <s v="Game Changer: Lithuania's Nonviolent Revolution"/>
    <s v="This film relates how one country's burning desire for independence unified a diverse nation into a successful nonviolent revolution."/>
    <n v="-1477006.3760053799"/>
    <n v="21499.571912643602"/>
    <x v="0"/>
    <x v="0"/>
    <s v="USD"/>
    <n v="1372451678.68502"/>
    <n v="1368543183.2729599"/>
    <b v="0"/>
    <n v="211.82299060718699"/>
    <b v="1"/>
    <s v="film &amp; video/documentary"/>
    <x v="166"/>
    <n v="101"/>
    <x v="0"/>
    <s v="documentary"/>
    <x v="1745"/>
  </r>
  <r>
    <n v="1973"/>
    <s v="Swimming with Byron: A Documentary Film"/>
    <s v="Were the Romantics the first backpackers? This film follows them and explores the huge part geography played in their lives and works."/>
    <n v="-1478024.3522546301"/>
    <n v="21505.831078344501"/>
    <x v="0"/>
    <x v="0"/>
    <s v="USD"/>
    <n v="1372433784.67203"/>
    <n v="1368524784.7845299"/>
    <b v="0"/>
    <n v="211.88230521236099"/>
    <b v="1"/>
    <s v="film &amp; video/documentary"/>
    <x v="166"/>
    <n v="101"/>
    <x v="0"/>
    <s v="documentary"/>
    <x v="1746"/>
  </r>
  <r>
    <n v="1974"/>
    <s v="Alpine Zone"/>
    <s v="A documentary of one woman's attempt at solo hiking 2,000 miles, in an effort to understand herself and societal expectations."/>
    <n v="-1479042.32850388"/>
    <n v="21512.090244045499"/>
    <x v="0"/>
    <x v="0"/>
    <s v="USD"/>
    <n v="1372415890.65903"/>
    <n v="1368506386.2961099"/>
    <b v="0"/>
    <n v="211.94161981753501"/>
    <b v="1"/>
    <s v="film &amp; video/documentary"/>
    <x v="166"/>
    <n v="102"/>
    <x v="0"/>
    <s v="documentary"/>
    <x v="1747"/>
  </r>
  <r>
    <n v="1975"/>
    <s v="Hola Mohalla: Festival of Soldier Saints"/>
    <s v="An exploration of what Sikhism is, through the journey of eight pilgrims at Hola Mohalla, a religious festival in Anandpur Sahib, India"/>
    <n v="-1480060.3047531401"/>
    <n v="21518.349409746399"/>
    <x v="0"/>
    <x v="0"/>
    <s v="USD"/>
    <n v="1372397996.6460299"/>
    <n v="1368487987.8076899"/>
    <b v="0"/>
    <n v="212.00093442271"/>
    <b v="1"/>
    <s v="film &amp; video/documentary"/>
    <x v="166"/>
    <n v="102"/>
    <x v="0"/>
    <s v="documentary"/>
    <x v="1748"/>
  </r>
  <r>
    <n v="1976"/>
    <s v="Unbranded"/>
    <s v="3,000 Miles. 18 Wild Horses. 6 Months. 5 States. 4 men. A documentary about Conservation, Exploration, and Wild Mustangs."/>
    <n v="-1481078.28100239"/>
    <n v="21524.608575447401"/>
    <x v="0"/>
    <x v="0"/>
    <s v="USD"/>
    <n v="1372380102.6330299"/>
    <n v="1368469589.3192599"/>
    <b v="0"/>
    <n v="212.060249027884"/>
    <b v="1"/>
    <s v="film &amp; video/documentary"/>
    <x v="166"/>
    <n v="102"/>
    <x v="0"/>
    <s v="documentary"/>
    <x v="1749"/>
  </r>
  <r>
    <n v="1977"/>
    <s v="Wild Equus"/>
    <s v="A short documentary exploring the uses of 'Natural Horsemanship' across Europe"/>
    <n v="-1482096.2572516401"/>
    <n v="21530.8677411483"/>
    <x v="0"/>
    <x v="1"/>
    <s v="GBP"/>
    <n v="1372362208.6200299"/>
    <n v="1368451190.8308401"/>
    <b v="0"/>
    <n v="212.11956363305799"/>
    <b v="1"/>
    <s v="film &amp; video/documentary"/>
    <x v="166"/>
    <n v="102"/>
    <x v="0"/>
    <s v="documentary"/>
    <x v="1750"/>
  </r>
  <r>
    <n v="1978"/>
    <s v="The Boing Heard 'Round the World"/>
    <s v="A feature documentary about UPA Pictures, the little studio that changed the course of animation around the world"/>
    <n v="-1483114.2335009"/>
    <n v="21537.126906849298"/>
    <x v="0"/>
    <x v="0"/>
    <s v="USD"/>
    <n v="1372344314.6070399"/>
    <n v="1368432792.3424101"/>
    <b v="0"/>
    <n v="212.17887823823199"/>
    <b v="1"/>
    <s v="film &amp; video/documentary"/>
    <x v="166"/>
    <n v="102"/>
    <x v="0"/>
    <s v="documentary"/>
    <x v="1751"/>
  </r>
  <r>
    <n v="1979"/>
    <s v="Bird Language with Jon Young; an instructional video"/>
    <s v="Bird Language with Jon Young is a 2 disk DVD set teaching you all you need to know to start learning bird language and start a group."/>
    <n v="-1484132.2097501501"/>
    <n v="21543.386072550202"/>
    <x v="0"/>
    <x v="0"/>
    <s v="USD"/>
    <n v="1372326420.5940399"/>
    <n v="1368414393.8539901"/>
    <b v="0"/>
    <n v="212.23819284340701"/>
    <b v="1"/>
    <s v="film &amp; video/documentary"/>
    <x v="166"/>
    <n v="102"/>
    <x v="0"/>
    <s v="documentary"/>
    <x v="1752"/>
  </r>
  <r>
    <n v="1980"/>
    <s v="Project Reconnect: WHERE WE ARE NOW"/>
    <s v="As the videocam &quot;Enrique de Malaca&quot; circumnavigates the globe, it captures stories of friends who have set foot on other lands."/>
    <n v="-1485150.18599941"/>
    <n v="21549.6452382512"/>
    <x v="0"/>
    <x v="0"/>
    <s v="USD"/>
    <n v="1372308526.5810399"/>
    <n v="1368395995.3655601"/>
    <b v="0"/>
    <n v="212.297507448581"/>
    <b v="1"/>
    <s v="film &amp; video/documentary"/>
    <x v="166"/>
    <n v="102"/>
    <x v="0"/>
    <s v="documentary"/>
    <x v="1753"/>
  </r>
  <r>
    <n v="1981"/>
    <s v="Quintessential: The Journey"/>
    <s v="A film about the cosmetics industry. Everything you need to know about the ingredients being used and what alternatives are out there."/>
    <n v="-1486168.1622486601"/>
    <n v="21555.9044039521"/>
    <x v="0"/>
    <x v="1"/>
    <s v="GBP"/>
    <n v="1372290632.5680399"/>
    <n v="1368377596.87714"/>
    <b v="0"/>
    <n v="212.356822053755"/>
    <b v="1"/>
    <s v="film &amp; video/documentary"/>
    <x v="166"/>
    <n v="102"/>
    <x v="0"/>
    <s v="documentary"/>
    <x v="1754"/>
  </r>
  <r>
    <n v="1982"/>
    <s v="PIN UP! THE MOVIE The documentary with vintage style"/>
    <s v="Dangerous. Sexy. All-American Girl. You know the look. Now meet the women who are making retro style modern."/>
    <n v="-1487186.13849791"/>
    <n v="21562.163569653101"/>
    <x v="0"/>
    <x v="0"/>
    <s v="USD"/>
    <n v="1372272738.5550399"/>
    <n v="1368359198.38871"/>
    <b v="0"/>
    <n v="212.41613665892899"/>
    <b v="1"/>
    <s v="film &amp; video/documentary"/>
    <x v="109"/>
    <n v="102"/>
    <x v="0"/>
    <s v="documentary"/>
    <x v="1755"/>
  </r>
  <r>
    <n v="1983"/>
    <s v="Where is Home?"/>
    <s v="Ugandan Filmmaker and Activist Kamoga Hassan's new documentary follows Ugandan LGBT asylum seekers asking the question &quot;Where is home?&quot;"/>
    <n v="-1488204.1147471699"/>
    <n v="21568.422735354001"/>
    <x v="0"/>
    <x v="5"/>
    <s v="CAD"/>
    <n v="1372254844.5420499"/>
    <n v="1368340799.90029"/>
    <b v="0"/>
    <n v="212.47545126410401"/>
    <b v="1"/>
    <s v="film &amp; video/documentary"/>
    <x v="109"/>
    <n v="102"/>
    <x v="0"/>
    <s v="documentary"/>
    <x v="1756"/>
  </r>
  <r>
    <n v="1984"/>
    <s v="The Unknowns"/>
    <s v="The U.S. Army has granted us permission to film a documentary at America's most sacred shrine: The Tomb of the Unknown Soldier."/>
    <n v="-1489222.09099642"/>
    <n v="21574.681901054999"/>
    <x v="0"/>
    <x v="0"/>
    <s v="USD"/>
    <n v="1372236950.5290501"/>
    <n v="1368322401.41186"/>
    <b v="0"/>
    <n v="212.534765869278"/>
    <b v="1"/>
    <s v="film &amp; video/documentary"/>
    <x v="109"/>
    <n v="102"/>
    <x v="0"/>
    <s v="documentary"/>
    <x v="1757"/>
  </r>
  <r>
    <n v="1985"/>
    <s v="Steamboat Springs Van Clan"/>
    <s v="The Steamboat Van Clan is a group of three young ski competitors following their dreams and documenting their adventures along the way."/>
    <n v="-1490240.0672456699"/>
    <n v="21580.941066755899"/>
    <x v="0"/>
    <x v="0"/>
    <s v="USD"/>
    <n v="1372219056.5160501"/>
    <n v="1368304002.92344"/>
    <b v="0"/>
    <n v="212.594080474452"/>
    <b v="1"/>
    <s v="film &amp; video/documentary"/>
    <x v="109"/>
    <n v="102"/>
    <x v="0"/>
    <s v="documentary"/>
    <x v="1758"/>
  </r>
  <r>
    <n v="1986"/>
    <s v="Clearwater"/>
    <s v="Set in the ancient waters of the Puget Sound, Clearwater is a universal story about the need to adapt to change."/>
    <n v="-1491258.04349493"/>
    <n v="21587.2002324569"/>
    <x v="0"/>
    <x v="0"/>
    <s v="USD"/>
    <n v="1372201162.5030501"/>
    <n v="1368285604.43501"/>
    <b v="0"/>
    <n v="212.65339507962699"/>
    <b v="1"/>
    <s v="film &amp; video/documentary"/>
    <x v="109"/>
    <n v="102"/>
    <x v="0"/>
    <s v="documentary"/>
    <x v="1759"/>
  </r>
  <r>
    <n v="1987"/>
    <s v="99% Declaration Mini-Doc"/>
    <s v="I went to Philadelphia to find out if The 99% Declaration could take the ideas of OccupyWallSt. and make change from within the system."/>
    <n v="-1492276.0197441799"/>
    <n v="21593.4593981578"/>
    <x v="0"/>
    <x v="0"/>
    <s v="USD"/>
    <n v="1372183268.4900501"/>
    <n v="1368267205.9465899"/>
    <b v="0"/>
    <n v="212.71270968480101"/>
    <b v="1"/>
    <s v="film &amp; video/documentary"/>
    <x v="109"/>
    <n v="102"/>
    <x v="0"/>
    <s v="documentary"/>
    <x v="1760"/>
  </r>
  <r>
    <n v="1988"/>
    <s v="Tornado Pursuit: 2014 Storm Chasing Web Series"/>
    <s v="An independent documentary web series about storm chasing in tornado alley that features the chase team TornadoRaiders.com"/>
    <n v="-1493293.99599343"/>
    <n v="21599.718563858802"/>
    <x v="0"/>
    <x v="0"/>
    <s v="USD"/>
    <n v="1372165374.4770501"/>
    <n v="1368248807.4581599"/>
    <b v="0"/>
    <n v="212.77202428997501"/>
    <b v="1"/>
    <s v="film &amp; video/documentary"/>
    <x v="109"/>
    <n v="102"/>
    <x v="0"/>
    <s v="documentary"/>
    <x v="1761"/>
  </r>
  <r>
    <n v="1989"/>
    <s v="Nurse Mare Foals: Born to Die"/>
    <s v="This documentary is about Last Chance Corral in Athens, Ohio and their heroic work saving nurse mare foals from imminent death."/>
    <n v="-1494311.9722426899"/>
    <n v="21605.977729559701"/>
    <x v="0"/>
    <x v="0"/>
    <s v="USD"/>
    <n v="1372147480.4640601"/>
    <n v="1368230408.9697399"/>
    <b v="0"/>
    <n v="212.831338895149"/>
    <b v="1"/>
    <s v="film &amp; video/documentary"/>
    <x v="109"/>
    <n v="102"/>
    <x v="0"/>
    <s v="documentary"/>
    <x v="1762"/>
  </r>
  <r>
    <n v="1990"/>
    <s v="Luke and Jedi"/>
    <s v="A documentary following the incredible story of a brave little boy and his service dog, fighting Type 1 Diabetes one day at a time."/>
    <n v="-1495329.94849194"/>
    <n v="21612.236895260699"/>
    <x v="0"/>
    <x v="0"/>
    <s v="USD"/>
    <n v="1372129586.4510601"/>
    <n v="1368212010.4813099"/>
    <b v="0"/>
    <n v="212.89065350032399"/>
    <b v="1"/>
    <s v="film &amp; video/documentary"/>
    <x v="109"/>
    <n v="102"/>
    <x v="0"/>
    <s v="documentary"/>
    <x v="1763"/>
  </r>
  <r>
    <n v="1991"/>
    <s v="Submarine: Diving Away From Adulthood"/>
    <s v="Eight friends reunite to achieve their childhood dream of designing, constructing, and launching a homemade submarine."/>
    <n v="-1496347.9247411899"/>
    <n v="21618.496060961599"/>
    <x v="0"/>
    <x v="0"/>
    <s v="USD"/>
    <n v="1372111692.43806"/>
    <n v="1368193611.9928899"/>
    <b v="0"/>
    <n v="212.94996810549799"/>
    <b v="1"/>
    <s v="film &amp; video/documentary"/>
    <x v="109"/>
    <n v="102"/>
    <x v="0"/>
    <s v="documentary"/>
    <x v="1764"/>
  </r>
  <r>
    <n v="1992"/>
    <s v="On the Back of a Tiger"/>
    <s v="The workings of life revised: Pioneering scientists &amp; health-seekers challenge our understanding of disease, aging and consciousness."/>
    <n v="-1497365.9009904501"/>
    <n v="21624.755226662601"/>
    <x v="0"/>
    <x v="0"/>
    <s v="USD"/>
    <n v="1372093798.42506"/>
    <n v="1368175213.5044601"/>
    <b v="0"/>
    <n v="213.00928271067201"/>
    <b v="1"/>
    <s v="film &amp; video/documentary"/>
    <x v="109"/>
    <n v="102"/>
    <x v="0"/>
    <s v="documentary"/>
    <x v="1765"/>
  </r>
  <r>
    <n v="1993"/>
    <s v="Another Man's Treasure documentary"/>
    <s v="A documentary film featuring the World's Largest Rummage Sale and rumination on the Power and Pleasures of Possessions."/>
    <n v="-1498383.8772396999"/>
    <n v="21631.014392363501"/>
    <x v="0"/>
    <x v="0"/>
    <s v="USD"/>
    <n v="1372075904.41206"/>
    <n v="1368156815.0160401"/>
    <b v="0"/>
    <n v="213.06859731584601"/>
    <b v="1"/>
    <s v="film &amp; video/documentary"/>
    <x v="109"/>
    <n v="102"/>
    <x v="0"/>
    <s v="documentary"/>
    <x v="1766"/>
  </r>
  <r>
    <n v="1994"/>
    <s v="The Food Cure"/>
    <s v="What difference can food really make? A documentary film about six people who make the radical choice to face cancer with their plates."/>
    <n v="-1499401.8534889601"/>
    <n v="21637.273558064499"/>
    <x v="0"/>
    <x v="0"/>
    <s v="USD"/>
    <n v="1372058010.39907"/>
    <n v="1368138416.5276101"/>
    <b v="0"/>
    <n v="213.127911921021"/>
    <b v="1"/>
    <s v="film &amp; video/documentary"/>
    <x v="109"/>
    <n v="102"/>
    <x v="0"/>
    <s v="documentary"/>
    <x v="1767"/>
  </r>
  <r>
    <n v="1995"/>
    <s v="Built by UCF: St. Vincent and the Grenadines Chapter"/>
    <s v="Join UCF as they dive into the creative and community outreach for the families in St. Vincent and the Grenadines."/>
    <n v="-1500419.82973821"/>
    <n v="21643.532723765398"/>
    <x v="0"/>
    <x v="0"/>
    <s v="USD"/>
    <n v="1372040116.38607"/>
    <n v="1368120018.0391901"/>
    <b v="0"/>
    <n v="213.18722652619499"/>
    <b v="1"/>
    <s v="film &amp; video/documentary"/>
    <x v="109"/>
    <n v="102"/>
    <x v="0"/>
    <s v="documentary"/>
    <x v="1768"/>
  </r>
  <r>
    <n v="1996"/>
    <s v="Science, Sex and the Ladies"/>
    <s v="Too many women feel confused about their orgasm and shame about their desire. This movie aims to change that."/>
    <n v="-1501437.8059874601"/>
    <n v="21649.7918894664"/>
    <x v="0"/>
    <x v="0"/>
    <s v="USD"/>
    <n v="1372022222.37307"/>
    <n v="1368101619.55076"/>
    <b v="0"/>
    <n v="213.24654113136901"/>
    <b v="1"/>
    <s v="film &amp; video/documentary"/>
    <x v="109"/>
    <n v="102"/>
    <x v="0"/>
    <s v="documentary"/>
    <x v="1769"/>
  </r>
  <r>
    <n v="1997"/>
    <s v="More than Gold: The Rhino Rescue Project"/>
    <s v="Rhinos are the most endangered large animal in the world today, and an epic, global battle is being waged to ensure their survival."/>
    <n v="-1502455.78223672"/>
    <n v="21656.0510551673"/>
    <x v="0"/>
    <x v="0"/>
    <s v="USD"/>
    <n v="1372004328.36007"/>
    <n v="1368083221.06234"/>
    <b v="0"/>
    <n v="213.305855736544"/>
    <b v="1"/>
    <s v="film &amp; video/documentary"/>
    <x v="109"/>
    <n v="102"/>
    <x v="0"/>
    <s v="documentary"/>
    <x v="1770"/>
  </r>
  <r>
    <n v="1998"/>
    <s v="THE PENGUIN COUNTERS Documentary Film"/>
    <s v="This is a story thatâ€™s never been told, about tackling climate change one penguin at a timeâ€¦"/>
    <n v="-1503473.7584859701"/>
    <n v="21662.310220868301"/>
    <x v="0"/>
    <x v="0"/>
    <s v="USD"/>
    <n v="1371986434.34707"/>
    <n v="1368064822.57391"/>
    <b v="0"/>
    <n v="213.365170341718"/>
    <b v="1"/>
    <s v="film &amp; video/documentary"/>
    <x v="109"/>
    <n v="102"/>
    <x v="0"/>
    <s v="documentary"/>
    <x v="1771"/>
  </r>
  <r>
    <n v="1999"/>
    <s v="Light in Taranto (Luce di Taranto) feature-length film"/>
    <s v="A sweeping portrait of daily life in Taranto in an effort to raise awareness and preserve its cultural and architectural heritage."/>
    <n v="-1504491.73473522"/>
    <n v="21668.569386569201"/>
    <x v="0"/>
    <x v="3"/>
    <s v="EUR"/>
    <n v="1371968540.33408"/>
    <n v="1368046424.08549"/>
    <b v="0"/>
    <n v="213.42448494689199"/>
    <b v="1"/>
    <s v="film &amp; video/documentary"/>
    <x v="109"/>
    <n v="102"/>
    <x v="0"/>
    <s v="documentary"/>
    <x v="1772"/>
  </r>
  <r>
    <n v="2000"/>
    <s v="The Peace Agency Documentary Kickstarter Campaign!"/>
    <s v="When the war ends, a woman's fight begins. Bringing to life the most untapped resources in peace making between faiths."/>
    <n v="-1505509.7109844801"/>
    <n v="21674.828552270199"/>
    <x v="0"/>
    <x v="0"/>
    <s v="USD"/>
    <n v="1371950646.32108"/>
    <n v="1368028025.59706"/>
    <b v="0"/>
    <n v="213.48379955206599"/>
    <b v="1"/>
    <s v="film &amp; video/documentary"/>
    <x v="109"/>
    <n v="102"/>
    <x v="0"/>
    <s v="documentary"/>
    <x v="1773"/>
  </r>
  <r>
    <n v="2001"/>
    <s v="No Act of Ours Film"/>
    <s v="Loyalty and morality are questioned as we follow the struggles of Penn State students in wake of the child sexual abuse scandal."/>
    <n v="-1506527.68723373"/>
    <n v="21681.087717971099"/>
    <x v="0"/>
    <x v="0"/>
    <s v="USD"/>
    <n v="1371932752.30808"/>
    <n v="1368009627.10864"/>
    <b v="0"/>
    <n v="213.54311415724101"/>
    <b v="1"/>
    <s v="film &amp; video/documentary"/>
    <x v="109"/>
    <n v="102"/>
    <x v="0"/>
    <s v="documentary"/>
    <x v="1774"/>
  </r>
  <r>
    <n v="2002"/>
    <s v="Nam Holtz's maiden voyage back to S. Korea: a documentary film exploring adoption"/>
    <s v="A documentary film about Nam's first visit back to Korea since her adoption at 6 months in 1976, about the kids in the orphanages now and about Korea."/>
    <n v="-1507545.6634829801"/>
    <n v="21687.3468836721"/>
    <x v="0"/>
    <x v="0"/>
    <s v="USD"/>
    <n v="1371914858.2950799"/>
    <n v="1367991228.6202099"/>
    <b v="0"/>
    <n v="213.602428762415"/>
    <b v="1"/>
    <s v="film &amp; video/documentary"/>
    <x v="109"/>
    <n v="102"/>
    <x v="0"/>
    <s v="documentary"/>
    <x v="1775"/>
  </r>
  <r>
    <n v="2003"/>
    <s v="Picking Up the Pieces: Child Holocaust Survivors Rebuild"/>
    <s v="My film tells the stories of Jewish Child Holocaust Survivors and how they rebuilt their lives. STRETCH GOALS ADDED!"/>
    <n v="-1508563.63973224"/>
    <n v="21693.606049373"/>
    <x v="0"/>
    <x v="0"/>
    <s v="USD"/>
    <n v="1371896964.2820799"/>
    <n v="1367972830.1317899"/>
    <b v="0"/>
    <n v="213.661743367589"/>
    <b v="1"/>
    <s v="film &amp; video/documentary"/>
    <x v="109"/>
    <n v="102"/>
    <x v="0"/>
    <s v="documentary"/>
    <x v="1776"/>
  </r>
  <r>
    <n v="2004"/>
    <s v="Green School Stories: a film to inspire change in education"/>
    <s v="What do we want for our kids? An independent film bringing ideas out of the jungle about a radically different approach to learning."/>
    <n v="-1509581.6159814899"/>
    <n v="21699.865215074002"/>
    <x v="0"/>
    <x v="1"/>
    <s v="GBP"/>
    <n v="1371879070.2690899"/>
    <n v="1367954431.6433599"/>
    <b v="0"/>
    <n v="213.72105797276299"/>
    <b v="1"/>
    <s v="film &amp; video/documentary"/>
    <x v="109"/>
    <n v="102"/>
    <x v="0"/>
    <s v="documentary"/>
    <x v="1777"/>
  </r>
  <r>
    <n v="2005"/>
    <s v="From Two Sticks - the fight against hunger and malnutrition"/>
    <s v="A documentary film on a sustainable, grassroots effort to fight malnutrition in Indonesia.  And it's organic!"/>
    <n v="-1510599.59223075"/>
    <n v="21706.124380774902"/>
    <x v="0"/>
    <x v="0"/>
    <s v="USD"/>
    <n v="1371861176.2560899"/>
    <n v="1367936033.1549399"/>
    <b v="0"/>
    <n v="213.78037257793801"/>
    <b v="1"/>
    <s v="film &amp; video/documentary"/>
    <x v="109"/>
    <n v="102"/>
    <x v="0"/>
    <s v="documentary"/>
    <x v="1778"/>
  </r>
  <r>
    <n v="2006"/>
    <s v="Present and Unaccounted For: Black Women in Medicine"/>
    <s v="Join us as we explore their humanity, intellect and legacy, demonstrating to young women around the world that all things are possible."/>
    <n v="-1511617.5684799999"/>
    <n v="21712.383546475899"/>
    <x v="0"/>
    <x v="0"/>
    <s v="USD"/>
    <n v="1371843282.2430899"/>
    <n v="1367917634.6665101"/>
    <b v="0"/>
    <n v="213.83968718311201"/>
    <b v="1"/>
    <s v="film &amp; video/documentary"/>
    <x v="109"/>
    <n v="102"/>
    <x v="0"/>
    <s v="documentary"/>
    <x v="1779"/>
  </r>
  <r>
    <n v="2007"/>
    <s v="DVD Jesus Alive Again: From the Last Supper to the Ascension"/>
    <s v="Help create a new holiday classic -  _x000a_a film that takes us back in time to experience what the apostles witnessed, Jesus Alive Again."/>
    <n v="-1512635.54472925"/>
    <n v="21718.642712176799"/>
    <x v="0"/>
    <x v="0"/>
    <s v="USD"/>
    <n v="1371825388.2300899"/>
    <n v="1367899236.1780901"/>
    <b v="0"/>
    <n v="213.899001788286"/>
    <b v="1"/>
    <s v="film &amp; video/documentary"/>
    <x v="109"/>
    <n v="102"/>
    <x v="0"/>
    <s v="documentary"/>
    <x v="1780"/>
  </r>
  <r>
    <n v="2008"/>
    <s v="MONDO BANANA"/>
    <s v="A documentary adventure about bananas - and people. Your round-trip ticket into the heart of banana-cultures!!"/>
    <n v="-1513653.5209785099"/>
    <n v="21724.901877877801"/>
    <x v="0"/>
    <x v="0"/>
    <s v="USD"/>
    <n v="1371807494.2170899"/>
    <n v="1367880837.6896601"/>
    <b v="0"/>
    <n v="213.95831639346099"/>
    <b v="1"/>
    <s v="film &amp; video/documentary"/>
    <x v="109"/>
    <n v="102"/>
    <x v="0"/>
    <s v="documentary"/>
    <x v="1781"/>
  </r>
  <r>
    <n v="2009"/>
    <s v="The Last One: Unfolding the AIDS MEMORIAL QUILT"/>
    <s v="A feature length documentary, exploring the many lives memorialized by the iconic AIDS Memorial Quilt."/>
    <n v="-1514671.49722776"/>
    <n v="21731.161043578701"/>
    <x v="0"/>
    <x v="0"/>
    <s v="USD"/>
    <n v="1371789600.2040999"/>
    <n v="1367862439.2012401"/>
    <b v="0"/>
    <n v="214.01763099863501"/>
    <b v="1"/>
    <s v="film &amp; video/documentary"/>
    <x v="109"/>
    <n v="102"/>
    <x v="0"/>
    <s v="documentary"/>
    <x v="1782"/>
  </r>
  <r>
    <n v="2010"/>
    <s v="The Healing Effect Movie"/>
    <s v="Come, join our movie movement.  A new documentary about the healing power of food."/>
    <n v="-1515689.4734770099"/>
    <n v="21737.420209279699"/>
    <x v="0"/>
    <x v="0"/>
    <s v="USD"/>
    <n v="1371771706.1910999"/>
    <n v="1367844040.71281"/>
    <b v="0"/>
    <n v="214.07694560380901"/>
    <b v="1"/>
    <s v="film &amp; video/documentary"/>
    <x v="109"/>
    <n v="102"/>
    <x v="0"/>
    <s v="documentary"/>
    <x v="1783"/>
  </r>
  <r>
    <n v="2011"/>
    <s v="The Desert River Bends"/>
    <s v="The Desert River Bends is a short documentary following the alternative lifestyles of three middle-age river guides in Moab UT."/>
    <n v="-1516707.44972627"/>
    <n v="21743.679374980598"/>
    <x v="0"/>
    <x v="0"/>
    <s v="USD"/>
    <n v="1371753812.1781001"/>
    <n v="1367825642.22439"/>
    <b v="0"/>
    <n v="214.136260208983"/>
    <b v="1"/>
    <s v="film &amp; video/documentary"/>
    <x v="109"/>
    <n v="102"/>
    <x v="0"/>
    <s v="documentary"/>
    <x v="1784"/>
  </r>
  <r>
    <n v="2012"/>
    <s v="Haymarket Documentary"/>
    <s v="The story of the 1886 Haymarket Riot explored through the history of the Haymarket Police Memorial Statue."/>
    <n v="-1517725.4259755199"/>
    <n v="21749.9385406816"/>
    <x v="0"/>
    <x v="0"/>
    <s v="USD"/>
    <n v="1371735918.1651001"/>
    <n v="1367807243.73596"/>
    <b v="0"/>
    <n v="214.19557481415799"/>
    <b v="1"/>
    <s v="film &amp; video/documentary"/>
    <x v="109"/>
    <n v="102"/>
    <x v="0"/>
    <s v="documentary"/>
    <x v="1785"/>
  </r>
  <r>
    <n v="2013"/>
    <s v="Reverence: A Documentary Short on Branded Yarmulkes"/>
    <s v="A documentary exploring the phenomenon of custom and branded yarmulkes in Jewish-American communities."/>
    <n v="-1518743.40222477"/>
    <n v="21756.1977063825"/>
    <x v="0"/>
    <x v="0"/>
    <s v="USD"/>
    <n v="1371718024.1521001"/>
    <n v="1367788845.24754"/>
    <b v="0"/>
    <n v="214.25488941933199"/>
    <b v="1"/>
    <s v="film &amp; video/documentary"/>
    <x v="109"/>
    <n v="102"/>
    <x v="0"/>
    <s v="documentary"/>
    <x v="1786"/>
  </r>
  <r>
    <n v="2014"/>
    <s v="The Lost Generation"/>
    <s v="I am working on a project that explores the relationship between education to work for youth within the European Union."/>
    <n v="-1519761.3784740299"/>
    <n v="21762.456872083501"/>
    <x v="0"/>
    <x v="1"/>
    <s v="GBP"/>
    <n v="1371700130.1391001"/>
    <n v="1367770446.75911"/>
    <b v="0"/>
    <n v="214.31420402450601"/>
    <b v="1"/>
    <s v="film &amp; video/documentary"/>
    <x v="109"/>
    <n v="102"/>
    <x v="0"/>
    <s v="documentary"/>
    <x v="1787"/>
  </r>
  <r>
    <n v="2015"/>
    <s v="January's Story - A One Of A Kind Transgender Woman"/>
    <s v="January was a mentor, advocate, and friend.  Her life tragically came to an end in September 2012.  This film is her story."/>
    <n v="-1520779.3547232801"/>
    <n v="21768.716037784401"/>
    <x v="0"/>
    <x v="5"/>
    <s v="CAD"/>
    <n v="1371682236.1261101"/>
    <n v="1367752048.27069"/>
    <b v="0"/>
    <n v="214.373518629681"/>
    <b v="1"/>
    <s v="film &amp; video/documentary"/>
    <x v="109"/>
    <n v="102"/>
    <x v="0"/>
    <s v="documentary"/>
    <x v="1788"/>
  </r>
  <r>
    <n v="2016"/>
    <s v="GO FAR: The Christopher Rush Story (4)"/>
    <s v="An inspirational feature-length documentary that will help those with disabilities achieve their goals despite the obstacles."/>
    <n v="-1521797.3309725299"/>
    <n v="21774.975203485399"/>
    <x v="0"/>
    <x v="0"/>
    <s v="USD"/>
    <n v="1371664342.1131101"/>
    <n v="1367733649.78227"/>
    <b v="0"/>
    <n v="214.432833234855"/>
    <b v="1"/>
    <s v="film &amp; video/documentary"/>
    <x v="109"/>
    <n v="102"/>
    <x v="0"/>
    <s v="documentary"/>
    <x v="1789"/>
  </r>
  <r>
    <n v="2017"/>
    <s v="Southern Oregon VS. LNG"/>
    <s v="A short film about property rights, salmon, and ratepayers in the controversy over exporting natural gas through southern Oregon"/>
    <n v="-1522815.3072217901"/>
    <n v="21781.234369186299"/>
    <x v="0"/>
    <x v="0"/>
    <s v="USD"/>
    <n v="1371646448.1001101"/>
    <n v="1367715251.2938399"/>
    <b v="0"/>
    <n v="214.49214784002899"/>
    <b v="1"/>
    <s v="film &amp; video/documentary"/>
    <x v="109"/>
    <n v="102"/>
    <x v="0"/>
    <s v="documentary"/>
    <x v="1790"/>
  </r>
  <r>
    <n v="2018"/>
    <s v="Through the Fire: Rebuilding Somalia"/>
    <s v="A journey to discover how Somalis are rebuilding their shattered nation, with a focus on the role that women are playing."/>
    <n v="-1523833.28347104"/>
    <n v="21787.4935348873"/>
    <x v="0"/>
    <x v="0"/>
    <s v="USD"/>
    <n v="1371628554.08711"/>
    <n v="1367696852.8054199"/>
    <b v="0"/>
    <n v="214.55146244520299"/>
    <b v="1"/>
    <s v="film &amp; video/documentary"/>
    <x v="109"/>
    <n v="102"/>
    <x v="0"/>
    <s v="documentary"/>
    <x v="1791"/>
  </r>
  <r>
    <n v="2019"/>
    <s v="thisisstuttering: A Documentary"/>
    <s v="thisisstuttering is a found-footage doc that has already changed lives. It is completely done; we need your help to get it out there."/>
    <n v="-1524851.2597203001"/>
    <n v="21793.7527005882"/>
    <x v="0"/>
    <x v="0"/>
    <s v="USD"/>
    <n v="1371610660.07411"/>
    <n v="1367678454.3169899"/>
    <b v="0"/>
    <n v="214.610777050378"/>
    <b v="1"/>
    <s v="film &amp; video/documentary"/>
    <x v="109"/>
    <n v="102"/>
    <x v="0"/>
    <s v="documentary"/>
    <x v="1792"/>
  </r>
  <r>
    <n v="2020"/>
    <s v="Ben &amp; Bill Down Under: 2 Canadians Tour America"/>
    <s v="Two Canadians document their comic misadventures South of the border seeking the American Dream, trivial pursuits and giant breakfasts!"/>
    <n v="-1525869.23596955"/>
    <n v="21800.011866289198"/>
    <x v="0"/>
    <x v="5"/>
    <s v="CAD"/>
    <n v="1371592766.06112"/>
    <n v="1367660055.8285699"/>
    <b v="0"/>
    <n v="214.670091655552"/>
    <b v="1"/>
    <s v="film &amp; video/documentary"/>
    <x v="109"/>
    <n v="102"/>
    <x v="0"/>
    <s v="documentary"/>
    <x v="1793"/>
  </r>
  <r>
    <n v="2021"/>
    <s v="Fire in the Heart of the City"/>
    <s v="35,000 pounds of food to a city. Highlighting the &quot;Convoy New Britain&quot; event from birth to beyond."/>
    <n v="-1526887.2122188001"/>
    <n v="21806.271031990102"/>
    <x v="0"/>
    <x v="0"/>
    <s v="USD"/>
    <n v="1371574872.04812"/>
    <n v="1367641657.3401401"/>
    <b v="0"/>
    <n v="214.72940626072599"/>
    <b v="1"/>
    <s v="film &amp; video/documentary"/>
    <x v="109"/>
    <n v="102"/>
    <x v="0"/>
    <s v="documentary"/>
    <x v="1794"/>
  </r>
  <r>
    <n v="2022"/>
    <s v="Cycle of Life"/>
    <s v="An unexpected kidney donor acts on faith in order to rescue a fellow cyclist from his failing body. The true story of Pete and Kelly."/>
    <n v="-1527905.18846806"/>
    <n v="21812.5301976911"/>
    <x v="0"/>
    <x v="0"/>
    <s v="USD"/>
    <n v="1371556978.03512"/>
    <n v="1367623258.8517201"/>
    <b v="0"/>
    <n v="214.78872086589999"/>
    <b v="1"/>
    <s v="film &amp; video/documentary"/>
    <x v="109"/>
    <n v="102"/>
    <x v="0"/>
    <s v="documentary"/>
    <x v="1795"/>
  </r>
  <r>
    <n v="2023"/>
    <s v="Swim for the Reef"/>
    <s v="A Texas grandfather's extraordinary quest to protect the coral reefs and his challenge to humanity to take care of the things we love."/>
    <n v="-1528923.1647173101"/>
    <n v="21818.789363391999"/>
    <x v="0"/>
    <x v="0"/>
    <s v="USD"/>
    <n v="1371539084.02212"/>
    <n v="1367604860.3632901"/>
    <b v="0"/>
    <n v="214.84803547107501"/>
    <b v="1"/>
    <s v="film &amp; video/documentary"/>
    <x v="109"/>
    <n v="102"/>
    <x v="0"/>
    <s v="documentary"/>
    <x v="1796"/>
  </r>
  <r>
    <n v="2024"/>
    <s v="BEYOND LOCAL"/>
    <s v="Beyond Local is a personal journey through an art-centric and musically talented community that fosters creativity."/>
    <n v="-1529941.14096656"/>
    <n v="21825.048529093001"/>
    <x v="0"/>
    <x v="0"/>
    <s v="USD"/>
    <n v="1371521190.00912"/>
    <n v="1367586461.8748701"/>
    <b v="0"/>
    <n v="214.907350076249"/>
    <b v="1"/>
    <s v="film &amp; video/documentary"/>
    <x v="109"/>
    <n v="102"/>
    <x v="0"/>
    <s v="documentary"/>
    <x v="1797"/>
  </r>
  <r>
    <n v="2025"/>
    <s v="PROJECT OLIVE OYL:  10 VOICE-OVER &quot;POPEYE&quot; Demo Series"/>
    <s v="I wish to professionally voice 10 old-school &quot;POPEYE&quot; tv clips, have my voice edited in as Olive Oyl, then post the demo series online."/>
    <n v="-1530959.1172158199"/>
    <n v="21831.307694793901"/>
    <x v="2"/>
    <x v="0"/>
    <s v="USD"/>
    <n v="1371503295.99613"/>
    <n v="1367568063.38644"/>
    <b v="0"/>
    <n v="214.966664681423"/>
    <b v="0"/>
    <s v="film &amp; video/animation"/>
    <x v="109"/>
    <n v="102"/>
    <x v="0"/>
    <s v="animation"/>
    <x v="1798"/>
  </r>
  <r>
    <n v="2026"/>
    <s v="The monster Inside"/>
    <s v="An artistic project that will act as my final animation project and first feature film written, directed, animated, and produced by me"/>
    <n v="-1531977.09346507"/>
    <n v="21837.566860494899"/>
    <x v="2"/>
    <x v="0"/>
    <s v="USD"/>
    <n v="1371485401.98313"/>
    <n v="1367549664.89802"/>
    <b v="0"/>
    <n v="215.02597928659799"/>
    <b v="0"/>
    <s v="film &amp; video/animation"/>
    <x v="109"/>
    <n v="102"/>
    <x v="0"/>
    <s v="animation"/>
    <x v="1799"/>
  </r>
  <r>
    <n v="2027"/>
    <s v="Catsville High the Movie (Anti-Bullying) Teaser Trailer"/>
    <s v="Screen writers look to create animated trailer about Anti-Bullying and seek to produce an on-going series that addresses teen issues."/>
    <n v="-1532995.0697143199"/>
    <n v="21843.826026195798"/>
    <x v="2"/>
    <x v="0"/>
    <s v="USD"/>
    <n v="1371467507.97013"/>
    <n v="1367531266.40959"/>
    <b v="0"/>
    <n v="215.08529389177201"/>
    <b v="0"/>
    <s v="film &amp; video/animation"/>
    <x v="109"/>
    <n v="102"/>
    <x v="0"/>
    <s v="animation"/>
    <x v="1800"/>
  </r>
  <r>
    <n v="2028"/>
    <s v="The Dark Brotherhood  (from the makers of COPS: Skyrim)"/>
    <s v="from the makers of COPS: Skyrim comes the Dark Brotherhood. a dramatic series created with Skyrim machinima."/>
    <n v="-1534013.04596358"/>
    <n v="21850.0851918968"/>
    <x v="2"/>
    <x v="0"/>
    <s v="USD"/>
    <n v="1371449613.95713"/>
    <n v="1367512867.92117"/>
    <b v="0"/>
    <n v="215.14460849694601"/>
    <b v="0"/>
    <s v="film &amp; video/animation"/>
    <x v="109"/>
    <n v="102"/>
    <x v="0"/>
    <s v="animation"/>
    <x v="1801"/>
  </r>
  <r>
    <n v="2029"/>
    <s v="Drowning -Short animated Film"/>
    <s v="A short film about a gay teenage boy who is bullied to the point where he is willing to commit suicide. Only he can save himself."/>
    <n v="-1535031.0222128299"/>
    <n v="21856.3443575977"/>
    <x v="2"/>
    <x v="0"/>
    <s v="USD"/>
    <n v="1371431719.9441299"/>
    <n v="1367494469.43274"/>
    <b v="0"/>
    <n v="215.20392310212"/>
    <b v="0"/>
    <s v="film &amp; video/animation"/>
    <x v="109"/>
    <n v="102"/>
    <x v="0"/>
    <s v="animation"/>
    <x v="1802"/>
  </r>
  <r>
    <n v="2030"/>
    <s v="Patch Bo - Organic toons"/>
    <s v="Support new organic, gluten free cartoon! You'll enjoy this funny story about fruits &amp; vegies and will be able to see new episodes!"/>
    <n v="-1536048.99846208"/>
    <n v="21862.603523298701"/>
    <x v="2"/>
    <x v="0"/>
    <s v="USD"/>
    <n v="1371413825.9311399"/>
    <n v="1367476070.94432"/>
    <b v="0"/>
    <n v="215.26323770729499"/>
    <b v="0"/>
    <s v="film &amp; video/animation"/>
    <x v="109"/>
    <n v="102"/>
    <x v="0"/>
    <s v="animation"/>
    <x v="1803"/>
  </r>
  <r>
    <n v="2031"/>
    <s v="Dewey Does 110 Animation"/>
    <s v="The first ever, Dewey Does 110 animation, teaches kids good values, how to succeed in life and maintaining a 110% state-of-mind."/>
    <n v="-1537066.9747113399"/>
    <n v="21868.862688999601"/>
    <x v="2"/>
    <x v="0"/>
    <s v="USD"/>
    <n v="1371395931.9181399"/>
    <n v="1367457672.4558899"/>
    <b v="0"/>
    <n v="215.32255231246901"/>
    <b v="0"/>
    <s v="film &amp; video/animation"/>
    <x v="109"/>
    <n v="102"/>
    <x v="0"/>
    <s v="animation"/>
    <x v="1804"/>
  </r>
  <r>
    <n v="2032"/>
    <s v="Hard Times Charles Video Book"/>
    <s v="Iâ€™m raising funds to produce a professional Hard Times Charles animated video book, including hiring animators and voice-over talent."/>
    <n v="-1538084.95096059"/>
    <n v="21875.121854700599"/>
    <x v="2"/>
    <x v="0"/>
    <s v="USD"/>
    <n v="1371378037.9051399"/>
    <n v="1367439273.9674699"/>
    <b v="0"/>
    <n v="215.38186691764301"/>
    <b v="0"/>
    <s v="film &amp; video/animation"/>
    <x v="109"/>
    <n v="102"/>
    <x v="0"/>
    <s v="animation"/>
    <x v="1805"/>
  </r>
  <r>
    <n v="2033"/>
    <s v="Little Clay Bible - Zacchaeus"/>
    <s v="Fresh, fun, entertaining Bible stories on YouTube, stop-motion style."/>
    <n v="-1539102.9272098399"/>
    <n v="21881.381020401499"/>
    <x v="2"/>
    <x v="0"/>
    <s v="USD"/>
    <n v="1371360143.8921399"/>
    <n v="1367420875.4790399"/>
    <b v="0"/>
    <n v="215.441181522817"/>
    <b v="0"/>
    <s v="film &amp; video/animation"/>
    <x v="109"/>
    <n v="102"/>
    <x v="0"/>
    <s v="animation"/>
    <x v="1806"/>
  </r>
  <r>
    <n v="2034"/>
    <s v="THE FUTURE"/>
    <s v="THE FUTURE is a short animated film created entirely by autistic and developmentally disabled artists from the L.A.N.D. program in Brooklyn, New York."/>
    <n v="-1540120.9034591001"/>
    <n v="21887.640186102501"/>
    <x v="2"/>
    <x v="0"/>
    <s v="USD"/>
    <n v="1371342249.8791399"/>
    <n v="1367402476.9906199"/>
    <b v="0"/>
    <n v="215.50049612799199"/>
    <b v="0"/>
    <s v="film &amp; video/animation"/>
    <x v="109"/>
    <n v="102"/>
    <x v="0"/>
    <s v="animation"/>
    <x v="1807"/>
  </r>
  <r>
    <n v="2035"/>
    <s v="&quot;I'll Take You Back&quot; Animated Music Video"/>
    <s v="Freddy Flint is creating an animated music video to the new &quot;Buttonpusher&quot; single, &quot;I'll Take You Back&quot;"/>
    <n v="-1541138.8797083499"/>
    <n v="21893.8993518034"/>
    <x v="2"/>
    <x v="0"/>
    <s v="USD"/>
    <n v="1371324355.8661499"/>
    <n v="1367384078.5021901"/>
    <b v="0"/>
    <n v="215.55981073316599"/>
    <b v="0"/>
    <s v="film &amp; video/animation"/>
    <x v="109"/>
    <n v="102"/>
    <x v="0"/>
    <s v="animation"/>
    <x v="1808"/>
  </r>
  <r>
    <n v="2036"/>
    <s v="Bump in the road short stop motion animation"/>
    <s v="A short stop motion animated film of a man on his way home when strange goings on start to happen on his journey."/>
    <n v="-1542156.8559576101"/>
    <n v="21900.158517504398"/>
    <x v="2"/>
    <x v="1"/>
    <s v="GBP"/>
    <n v="1371306461.8531499"/>
    <n v="1367365680.0137701"/>
    <b v="0"/>
    <n v="215.61912533834001"/>
    <b v="0"/>
    <s v="film &amp; video/animation"/>
    <x v="109"/>
    <n v="102"/>
    <x v="0"/>
    <s v="animation"/>
    <x v="1809"/>
  </r>
  <r>
    <n v="2037"/>
    <s v="The Zombie Next Door"/>
    <s v="A teenage zombie named Jeff and his mad scientist mother adapt to life in the town of Serendipity, where the supernatural occurs daily."/>
    <n v="-1543174.83220686"/>
    <n v="21906.417683205302"/>
    <x v="2"/>
    <x v="0"/>
    <s v="USD"/>
    <n v="1371288567.8401501"/>
    <n v="1367347281.5253401"/>
    <b v="0"/>
    <n v="215.678439943515"/>
    <b v="0"/>
    <s v="film &amp; video/animation"/>
    <x v="109"/>
    <n v="102"/>
    <x v="0"/>
    <s v="animation"/>
    <x v="1810"/>
  </r>
  <r>
    <n v="2038"/>
    <s v="Le Legend of le Dragon Slayers"/>
    <s v="A 3D Animation._x000a_3 Main characters: Josh, Jessie, and Rosa._x000a_Genre: Action/eerie/adventure/suspense_x000a_Setting: Desert ruins/Deep Dungeon"/>
    <n v="-1544192.8084561101"/>
    <n v="21912.6768489063"/>
    <x v="2"/>
    <x v="0"/>
    <s v="USD"/>
    <n v="1371270673.8271501"/>
    <n v="1367328883.0369201"/>
    <b v="0"/>
    <n v="215.737754548689"/>
    <b v="0"/>
    <s v="film &amp; video/animation"/>
    <x v="109"/>
    <n v="102"/>
    <x v="0"/>
    <s v="animation"/>
    <x v="1811"/>
  </r>
  <r>
    <n v="2039"/>
    <s v="Trumpy and Viola take to the Big Apple"/>
    <s v="A campaign to share their love on the silver screen and make possible a street musicianâ€™s dream to play them at the same time."/>
    <n v="-1545210.78470537"/>
    <n v="21918.936014607199"/>
    <x v="2"/>
    <x v="0"/>
    <s v="USD"/>
    <n v="1371252779.8141501"/>
    <n v="1367310484.54849"/>
    <b v="0"/>
    <n v="215.79706915386299"/>
    <b v="0"/>
    <s v="film &amp; video/animation"/>
    <x v="109"/>
    <n v="102"/>
    <x v="0"/>
    <s v="animation"/>
    <x v="1812"/>
  </r>
  <r>
    <n v="2040"/>
    <s v="Planet Earth Superheroes"/>
    <s v="Be a part of the Planet Earth Superheroes legacy by supporting the project. Mike and friends gain powers to save endangered animals."/>
    <n v="-1546228.7609546201"/>
    <n v="21925.195180308201"/>
    <x v="2"/>
    <x v="0"/>
    <s v="USD"/>
    <n v="1371234885.8011601"/>
    <n v="1367292086.06007"/>
    <b v="0"/>
    <n v="215.85638375903699"/>
    <b v="0"/>
    <s v="film &amp; video/animation"/>
    <x v="109"/>
    <n v="102"/>
    <x v="0"/>
    <s v="animation"/>
    <x v="1813"/>
  </r>
  <r>
    <n v="2041"/>
    <s v="Blinky"/>
    <s v="Blinky is the story of a naÃ¯ve simpleton who suddenly finds himself struggling to adapt to changes within his environment."/>
    <n v="-1547246.73720387"/>
    <n v="21931.454346009101"/>
    <x v="2"/>
    <x v="0"/>
    <s v="USD"/>
    <n v="1371216991.7881601"/>
    <n v="1367273687.57164"/>
    <b v="0"/>
    <n v="215.91569836421201"/>
    <b v="0"/>
    <s v="film &amp; video/animation"/>
    <x v="109"/>
    <n v="102"/>
    <x v="0"/>
    <s v="animation"/>
    <x v="1814"/>
  </r>
  <r>
    <n v="2042"/>
    <s v="&quot;Johny and Jasper&quot; educational series"/>
    <s v="This is an educational adventure series for kids about a baby owl and an alien. Physics, science, adventures, drama and joy!"/>
    <n v="-1548264.7134531301"/>
    <n v="21937.713511710099"/>
    <x v="2"/>
    <x v="5"/>
    <s v="CAD"/>
    <n v="1371199097.7751601"/>
    <n v="1367255289.08322"/>
    <b v="0"/>
    <n v="215.975012969386"/>
    <b v="0"/>
    <s v="film &amp; video/animation"/>
    <x v="109"/>
    <n v="102"/>
    <x v="0"/>
    <s v="animation"/>
    <x v="1815"/>
  </r>
  <r>
    <n v="2043"/>
    <s v="In Game: The Animated Series"/>
    <s v="As Smyton pushes himself to become respected, he unlocks secrets about himself and the world around him."/>
    <n v="-1549282.68970238"/>
    <n v="21943.972677410999"/>
    <x v="2"/>
    <x v="0"/>
    <s v="USD"/>
    <n v="1371181203.7621601"/>
    <n v="1367236890.59479"/>
    <b v="0"/>
    <n v="216.03432757456"/>
    <b v="0"/>
    <s v="film &amp; video/animation"/>
    <x v="109"/>
    <n v="102"/>
    <x v="0"/>
    <s v="animation"/>
    <x v="1816"/>
  </r>
  <r>
    <n v="2044"/>
    <s v="Starting a cartoon series"/>
    <s v="Hi everyone, I'm trying to begin a cartoon series. It's a show about space bounty hunters and their adventures as they travel around."/>
    <n v="-1550300.6659516301"/>
    <n v="21950.231843112"/>
    <x v="2"/>
    <x v="0"/>
    <s v="USD"/>
    <n v="1371163309.7491601"/>
    <n v="1367218492.10637"/>
    <b v="0"/>
    <n v="216.09364217973501"/>
    <b v="0"/>
    <s v="film &amp; video/animation"/>
    <x v="109"/>
    <n v="102"/>
    <x v="0"/>
    <s v="animation"/>
    <x v="1817"/>
  </r>
  <r>
    <n v="2045"/>
    <s v="Consumed"/>
    <s v="A stop-motion animation made by a one girl team, with a camera, creativity, and a lot of determination."/>
    <n v="-1551318.64220089"/>
    <n v="21956.4910088129"/>
    <x v="2"/>
    <x v="0"/>
    <s v="USD"/>
    <n v="1371145415.73616"/>
    <n v="1367200093.6179399"/>
    <b v="0"/>
    <n v="216.15295678490901"/>
    <b v="0"/>
    <s v="film &amp; video/animation"/>
    <x v="109"/>
    <n v="102"/>
    <x v="0"/>
    <s v="animation"/>
    <x v="1818"/>
  </r>
  <r>
    <n v="2046"/>
    <s v="Wolf Squad Lego Stop Motion"/>
    <s v="A group of specialist clones called Wolf Squad are the only clones left after order 66 and are searching the galaxy for survivors!"/>
    <n v="-1552336.6184501401"/>
    <n v="21962.750174513902"/>
    <x v="2"/>
    <x v="1"/>
    <s v="GBP"/>
    <n v="1371127521.72317"/>
    <n v="1367181695.1295199"/>
    <b v="0"/>
    <n v="216.212271390083"/>
    <b v="0"/>
    <s v="film &amp; video/animation"/>
    <x v="109"/>
    <n v="102"/>
    <x v="0"/>
    <s v="animation"/>
    <x v="1819"/>
  </r>
  <r>
    <n v="2047"/>
    <s v="The Paranormal Idiot"/>
    <s v="Doomsday is here"/>
    <n v="-1553354.5946994"/>
    <n v="21969.009340214801"/>
    <x v="2"/>
    <x v="0"/>
    <s v="USD"/>
    <n v="1371109627.71017"/>
    <n v="1367163296.6410899"/>
    <b v="0"/>
    <n v="216.271585995257"/>
    <b v="0"/>
    <s v="film &amp; video/animation"/>
    <x v="109"/>
    <n v="102"/>
    <x v="0"/>
    <s v="animation"/>
    <x v="1820"/>
  </r>
  <r>
    <n v="2048"/>
    <s v="Bad Teddy Studios"/>
    <s v="We love cartoons!! We want to make more but it costs money to so. Be apart of your daily dose of WTF!?! Pledge now!!"/>
    <n v="-1554372.5709486499"/>
    <n v="21975.268505915799"/>
    <x v="2"/>
    <x v="5"/>
    <s v="CAD"/>
    <n v="1371091733.69717"/>
    <n v="1367144898.1526699"/>
    <b v="0"/>
    <n v="216.33090060043199"/>
    <b v="0"/>
    <s v="film &amp; video/animation"/>
    <x v="109"/>
    <n v="102"/>
    <x v="0"/>
    <s v="animation"/>
    <x v="1821"/>
  </r>
  <r>
    <n v="2049"/>
    <s v="Discovering the Other Woman"/>
    <s v="An upcoming animated web sitcom series centered around dealing with life, love, and relationships."/>
    <n v="-1555390.5471979"/>
    <n v="21981.527671616699"/>
    <x v="2"/>
    <x v="0"/>
    <s v="USD"/>
    <n v="1371073839.68417"/>
    <n v="1367126499.6642399"/>
    <b v="0"/>
    <n v="216.39021520560601"/>
    <b v="0"/>
    <s v="film &amp; video/animation"/>
    <x v="109"/>
    <n v="102"/>
    <x v="0"/>
    <s v="animation"/>
    <x v="1822"/>
  </r>
  <r>
    <n v="2050"/>
    <s v="Shutupsystems.com Innapropriate Cartoon and Comics Dvd set"/>
    <s v="We're ready to officially launch our website with a collectable dvd and comic package. Three shows and a double comic."/>
    <n v="-1556408.5234471599"/>
    <n v="21987.786837317701"/>
    <x v="2"/>
    <x v="0"/>
    <s v="USD"/>
    <n v="1371055945.67117"/>
    <n v="1367108101.1758201"/>
    <b v="0"/>
    <n v="216.44952981078001"/>
    <b v="0"/>
    <s v="film &amp; video/animation"/>
    <x v="109"/>
    <n v="102"/>
    <x v="0"/>
    <s v="animation"/>
    <x v="1823"/>
  </r>
  <r>
    <n v="2051"/>
    <s v="DisChord"/>
    <s v="A faith based animated short. (The same guy who said a picture is worth a thousand words also said a cartoon is worth two thousand.)"/>
    <n v="-1557426.49969641"/>
    <n v="21994.0460030186"/>
    <x v="2"/>
    <x v="0"/>
    <s v="USD"/>
    <n v="1371038051.65818"/>
    <n v="1367089702.6873901"/>
    <b v="0"/>
    <n v="216.508844415954"/>
    <b v="0"/>
    <s v="film &amp; video/animation"/>
    <x v="109"/>
    <n v="102"/>
    <x v="0"/>
    <s v="animation"/>
    <x v="1824"/>
  </r>
  <r>
    <n v="2052"/>
    <s v="Fat Rich Bastards Animated videos"/>
    <s v="13 tracks have been professionally recorded by CGI supergroup, The Fat Rich Bastards. Funding required for 10 animated music videos."/>
    <n v="-1558444.4759456599"/>
    <n v="22000.305168719598"/>
    <x v="2"/>
    <x v="1"/>
    <s v="GBP"/>
    <n v="1371020157.64518"/>
    <n v="1367071304.1989701"/>
    <b v="0"/>
    <n v="216.56815902112899"/>
    <b v="0"/>
    <s v="film &amp; video/animation"/>
    <x v="109"/>
    <n v="102"/>
    <x v="0"/>
    <s v="animation"/>
    <x v="1825"/>
  </r>
  <r>
    <n v="2053"/>
    <s v="The Last Mice"/>
    <s v="Max is a pessimistic mouse, always fantasizing about the end of the world. In The Last Mice, Max's fantasy becomes a real nightmare."/>
    <n v="-1559462.45219492"/>
    <n v="22006.564334420498"/>
    <x v="2"/>
    <x v="0"/>
    <s v="USD"/>
    <n v="1371002263.63218"/>
    <n v="1367052905.7105401"/>
    <b v="0"/>
    <n v="216.62747362630299"/>
    <b v="0"/>
    <s v="film &amp; video/animation"/>
    <x v="109"/>
    <n v="102"/>
    <x v="0"/>
    <s v="animation"/>
    <x v="1826"/>
  </r>
  <r>
    <n v="2054"/>
    <s v="Shell &amp; Paddy"/>
    <s v="Shell &amp; Paddy is a 2D animation cartoon with 4 minutes of slapstick surreal humour staring two animal characters in weird, wacky world."/>
    <n v="-1560480.4284441699"/>
    <n v="22012.8235001215"/>
    <x v="2"/>
    <x v="1"/>
    <s v="GBP"/>
    <n v="1370984369.61918"/>
    <n v="1367034507.22212"/>
    <b v="0"/>
    <n v="216.68678823147701"/>
    <b v="0"/>
    <s v="film &amp; video/animation"/>
    <x v="109"/>
    <n v="102"/>
    <x v="0"/>
    <s v="animation"/>
    <x v="1827"/>
  </r>
  <r>
    <n v="2055"/>
    <s v="DreamAfrica"/>
    <s v="Why do the moon and stars receive their light from the sun? Africa has a story to tell. Ananse and Kweku appear in this great folktale."/>
    <n v="-1561498.40469342"/>
    <n v="22019.0826658224"/>
    <x v="2"/>
    <x v="0"/>
    <s v="USD"/>
    <n v="1370966475.60618"/>
    <n v="1367016108.73369"/>
    <b v="0"/>
    <n v="216.746102836652"/>
    <b v="0"/>
    <s v="film &amp; video/animation"/>
    <x v="109"/>
    <n v="102"/>
    <x v="0"/>
    <s v="animation"/>
    <x v="1828"/>
  </r>
  <r>
    <n v="2056"/>
    <s v="The Gangbangers"/>
    <s v="This comedy follows two devils who discover a magical boombox to become musicians after an 80s rapture enchants earth with fairy-tales."/>
    <n v="-1562516.3809426799"/>
    <n v="22025.341831523401"/>
    <x v="2"/>
    <x v="0"/>
    <s v="USD"/>
    <n v="1370948581.59319"/>
    <n v="1366997710.24527"/>
    <b v="0"/>
    <n v="216.80541744182599"/>
    <b v="0"/>
    <s v="film &amp; video/animation"/>
    <x v="109"/>
    <n v="102"/>
    <x v="0"/>
    <s v="animation"/>
    <x v="1829"/>
  </r>
  <r>
    <n v="2057"/>
    <s v="Lost in the Shadows"/>
    <s v="A man must find his way out of the depths of the shadows by using the aid of a little girl."/>
    <n v="-1563534.3571919301"/>
    <n v="22031.600997224301"/>
    <x v="2"/>
    <x v="0"/>
    <s v="USD"/>
    <n v="1370930687.5801899"/>
    <n v="1366979311.75684"/>
    <b v="0"/>
    <n v="216.86473204699999"/>
    <b v="0"/>
    <s v="film &amp; video/animation"/>
    <x v="109"/>
    <n v="102"/>
    <x v="0"/>
    <s v="animation"/>
    <x v="1830"/>
  </r>
  <r>
    <n v="2058"/>
    <s v="Jamboni Brothers Pizza Pilot"/>
    <s v="A 7 minute broadcast-quality web pilot (in 3D animation) of Jamboni Brothers Pizza {the ultimate goal being a cartoon TV series}."/>
    <n v="-1564552.3334411799"/>
    <n v="22037.860162925299"/>
    <x v="2"/>
    <x v="0"/>
    <s v="USD"/>
    <n v="1370912793.5671899"/>
    <n v="1366960913.26842"/>
    <b v="0"/>
    <n v="216.92404665217401"/>
    <b v="0"/>
    <s v="film &amp; video/animation"/>
    <x v="109"/>
    <n v="102"/>
    <x v="0"/>
    <s v="animation"/>
    <x v="1831"/>
  </r>
  <r>
    <n v="2059"/>
    <s v="Super Hi-Speed Road Strikers"/>
    <s v="Itâ€™s an Action/Adventure Anime for The Yuusha Brave series, G1 Transformer, and the Fast and the Furious Fans!"/>
    <n v="-1565570.3096904401"/>
    <n v="22044.119328626199"/>
    <x v="2"/>
    <x v="0"/>
    <s v="USD"/>
    <n v="1370894899.5541899"/>
    <n v="1366942514.78"/>
    <b v="0"/>
    <n v="216.983361257349"/>
    <b v="0"/>
    <s v="film &amp; video/animation"/>
    <x v="109"/>
    <n v="102"/>
    <x v="0"/>
    <s v="animation"/>
    <x v="1832"/>
  </r>
  <r>
    <n v="2060"/>
    <s v="The FunBunch Cartoon!!!"/>
    <s v="Goal The FunBunch characters animated on TV: Fun entertainment for kids just like other authors before us (ex.Arthur,Clifford,Dr Seuss)"/>
    <n v="-1566588.28593969"/>
    <n v="22050.3784943272"/>
    <x v="2"/>
    <x v="0"/>
    <s v="USD"/>
    <n v="1370877005.5411899"/>
    <n v="1366924116.2915699"/>
    <b v="0"/>
    <n v="217.042675862523"/>
    <b v="0"/>
    <s v="film &amp; video/animation"/>
    <x v="109"/>
    <n v="102"/>
    <x v="0"/>
    <s v="animation"/>
    <x v="1833"/>
  </r>
  <r>
    <n v="2061"/>
    <s v="Sideways Mohawk vs This Guy ( Comic eBook &amp; Cartoon Movie )"/>
    <s v="Sideways Mohawk vs This Guy a special project combining th two stories into a Comic eBook &amp; full length Cartoon Movie homemade goodness"/>
    <n v="-1567606.2621889401"/>
    <n v="22056.6376600281"/>
    <x v="2"/>
    <x v="0"/>
    <s v="USD"/>
    <n v="1370859111.5281999"/>
    <n v="1366905717.8031499"/>
    <b v="0"/>
    <n v="217.10199046769699"/>
    <b v="0"/>
    <s v="film &amp; video/animation"/>
    <x v="109"/>
    <n v="102"/>
    <x v="0"/>
    <s v="animation"/>
    <x v="1834"/>
  </r>
  <r>
    <n v="2062"/>
    <s v="phenix heart 3D animation"/>
    <s v="from my photo work, pyro techniques, aqua technitque and more , i will take the pricipale personnage to the lost land of phenix where ."/>
    <n v="-1568624.2384382"/>
    <n v="22062.896825729102"/>
    <x v="2"/>
    <x v="5"/>
    <s v="CAD"/>
    <n v="1370841217.5151999"/>
    <n v="1366887319.3147199"/>
    <b v="0"/>
    <n v="217.16130507287099"/>
    <b v="0"/>
    <s v="film &amp; video/animation"/>
    <x v="109"/>
    <n v="102"/>
    <x v="0"/>
    <s v="animation"/>
    <x v="1835"/>
  </r>
  <r>
    <n v="2063"/>
    <s v="DE_dust2: Hacker's Wrath"/>
    <s v="An animated parody of the game, Counter-Strike. The sequel to the very popular Counter-Strike: DE_dust2. Hacker is back!"/>
    <n v="-1569642.2146874501"/>
    <n v="22069.155991430001"/>
    <x v="2"/>
    <x v="1"/>
    <s v="GBP"/>
    <n v="1370823323.5021999"/>
    <n v="1366868920.8262999"/>
    <b v="0"/>
    <n v="217.22061967804601"/>
    <b v="0"/>
    <s v="film &amp; video/animation"/>
    <x v="109"/>
    <n v="102"/>
    <x v="0"/>
    <s v="animation"/>
    <x v="1836"/>
  </r>
  <r>
    <n v="2064"/>
    <s v="Little Lamb Kidz - multi-faith characters in their 1st DVD"/>
    <s v="Little Lamb Kidz is a first of its kind set of multi-faith children's characters that will come to life in this 21 minute animated DVD."/>
    <n v="-1570660.19093671"/>
    <n v="22075.415157130999"/>
    <x v="2"/>
    <x v="0"/>
    <s v="USD"/>
    <n v="1370805429.4892001"/>
    <n v="1366850522.3378699"/>
    <b v="0"/>
    <n v="217.27993428322"/>
    <b v="0"/>
    <s v="film &amp; video/animation"/>
    <x v="109"/>
    <n v="102"/>
    <x v="0"/>
    <s v="animation"/>
    <x v="1837"/>
  </r>
  <r>
    <n v="2065"/>
    <s v="Darwin's Kiss"/>
    <s v="An animated web series about biological evolution gone haywire."/>
    <n v="-1571678.1671859601"/>
    <n v="22081.674322831899"/>
    <x v="2"/>
    <x v="0"/>
    <s v="USD"/>
    <n v="1370787535.4762001"/>
    <n v="1366832123.8494501"/>
    <b v="0"/>
    <n v="217.339248888394"/>
    <b v="0"/>
    <s v="film &amp; video/animation"/>
    <x v="109"/>
    <n v="102"/>
    <x v="0"/>
    <s v="animation"/>
    <x v="1838"/>
  </r>
  <r>
    <n v="2066"/>
    <s v="Machinima film project : Open 24/10"/>
    <s v="A machinima based film, displaying the effects of todays financial crisis the world faces, and the explossive consequences it carries."/>
    <n v="-1572696.14343521"/>
    <n v="22087.933488532901"/>
    <x v="2"/>
    <x v="1"/>
    <s v="GBP"/>
    <n v="1370769641.4632101"/>
    <n v="1366813725.3610201"/>
    <b v="0"/>
    <n v="217.39856349356899"/>
    <b v="0"/>
    <s v="film &amp; video/animation"/>
    <x v="109"/>
    <n v="102"/>
    <x v="0"/>
    <s v="animation"/>
    <x v="183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09"/>
    <n v="63"/>
    <x v="2"/>
    <s v="hardware"/>
    <x v="184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09"/>
    <n v="346"/>
    <x v="2"/>
    <s v="hardware"/>
    <x v="184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09"/>
    <n v="244"/>
    <x v="2"/>
    <s v="hardware"/>
    <x v="18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09"/>
    <n v="259"/>
    <x v="2"/>
    <s v="hardware"/>
    <x v="184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09"/>
    <n v="202"/>
    <x v="2"/>
    <s v="hardware"/>
    <x v="184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09"/>
    <n v="226"/>
    <x v="2"/>
    <s v="hardware"/>
    <x v="184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09"/>
    <n v="325"/>
    <x v="2"/>
    <s v="hardware"/>
    <x v="184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109"/>
    <n v="205"/>
    <x v="2"/>
    <s v="hardware"/>
    <x v="184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09"/>
    <n v="20"/>
    <x v="2"/>
    <s v="hardware"/>
    <x v="184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09"/>
    <n v="116"/>
    <x v="2"/>
    <s v="hardware"/>
    <x v="184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09"/>
    <n v="307"/>
    <x v="2"/>
    <s v="hardware"/>
    <x v="185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09"/>
    <n v="547"/>
    <x v="2"/>
    <s v="hardware"/>
    <x v="185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09"/>
    <n v="47"/>
    <x v="2"/>
    <s v="hardware"/>
    <x v="18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09"/>
    <n v="102"/>
    <x v="2"/>
    <s v="hardware"/>
    <x v="185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09"/>
    <n v="73"/>
    <x v="3"/>
    <s v="indie rock"/>
    <x v="185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09"/>
    <n v="44"/>
    <x v="3"/>
    <s v="indie rock"/>
    <x v="185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09"/>
    <n v="34"/>
    <x v="3"/>
    <s v="indie rock"/>
    <x v="185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9"/>
    <n v="71"/>
    <x v="3"/>
    <s v="indie rock"/>
    <x v="185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09"/>
    <n v="89"/>
    <x v="3"/>
    <s v="indie rock"/>
    <x v="185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09"/>
    <n v="115"/>
    <x v="3"/>
    <s v="indie rock"/>
    <x v="185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09"/>
    <n v="62"/>
    <x v="3"/>
    <s v="indie rock"/>
    <x v="186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09"/>
    <n v="46"/>
    <x v="3"/>
    <s v="indie rock"/>
    <x v="186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09"/>
    <n v="49"/>
    <x v="3"/>
    <s v="indie rock"/>
    <x v="186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09"/>
    <n v="58"/>
    <x v="3"/>
    <s v="indie rock"/>
    <x v="186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09"/>
    <n v="88"/>
    <x v="3"/>
    <s v="indie rock"/>
    <x v="186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09"/>
    <n v="110"/>
    <x v="3"/>
    <s v="indie rock"/>
    <x v="186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109"/>
    <n v="67"/>
    <x v="3"/>
    <s v="indie rock"/>
    <x v="186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9"/>
    <n v="59"/>
    <x v="3"/>
    <s v="indie rock"/>
    <x v="186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109"/>
    <n v="114"/>
    <x v="3"/>
    <s v="indie rock"/>
    <x v="186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109"/>
    <n v="44"/>
    <x v="3"/>
    <s v="indie rock"/>
    <x v="18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109"/>
    <n v="79"/>
    <x v="3"/>
    <s v="indie rock"/>
    <x v="187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09"/>
    <n v="188"/>
    <x v="3"/>
    <s v="indie rock"/>
    <x v="187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09"/>
    <n v="63"/>
    <x v="3"/>
    <s v="indie rock"/>
    <x v="187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09"/>
    <n v="30"/>
    <x v="3"/>
    <s v="indie rock"/>
    <x v="187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09"/>
    <n v="51"/>
    <x v="3"/>
    <s v="indie rock"/>
    <x v="187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9"/>
    <n v="36"/>
    <x v="3"/>
    <s v="indie rock"/>
    <x v="187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09"/>
    <n v="99"/>
    <x v="3"/>
    <s v="indie rock"/>
    <x v="187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09"/>
    <n v="28"/>
    <x v="3"/>
    <s v="indie rock"/>
    <x v="187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09"/>
    <n v="51"/>
    <x v="3"/>
    <s v="indie rock"/>
    <x v="187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09"/>
    <n v="54"/>
    <x v="3"/>
    <s v="indie rock"/>
    <x v="187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09"/>
    <n v="37"/>
    <x v="3"/>
    <s v="indie rock"/>
    <x v="188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09"/>
    <n v="90"/>
    <x v="3"/>
    <s v="indie rock"/>
    <x v="188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09"/>
    <n v="107"/>
    <x v="3"/>
    <s v="indie rock"/>
    <x v="188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109"/>
    <n v="53"/>
    <x v="3"/>
    <s v="indie rock"/>
    <x v="188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09"/>
    <n v="55"/>
    <x v="3"/>
    <s v="indie rock"/>
    <x v="188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109"/>
    <n v="27"/>
    <x v="3"/>
    <s v="indie rock"/>
    <x v="188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09"/>
    <n v="69"/>
    <x v="3"/>
    <s v="indie rock"/>
    <x v="188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09"/>
    <n v="36"/>
    <x v="3"/>
    <s v="indie rock"/>
    <x v="18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09"/>
    <n v="94"/>
    <x v="3"/>
    <s v="indie rock"/>
    <x v="188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09"/>
    <n v="526"/>
    <x v="3"/>
    <s v="indie rock"/>
    <x v="188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09"/>
    <n v="51"/>
    <x v="3"/>
    <s v="indie rock"/>
    <x v="189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09"/>
    <n v="79"/>
    <x v="3"/>
    <s v="indie rock"/>
    <x v="189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09"/>
    <n v="92"/>
    <x v="3"/>
    <s v="indie rock"/>
    <x v="189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09"/>
    <n v="117"/>
    <x v="3"/>
    <s v="indie rock"/>
    <x v="1893"/>
  </r>
  <r>
    <n v="2121"/>
    <s v="Legend of Decay"/>
    <s v="Join us on an epic journey to discover a millennia old secret which will change the world forever."/>
    <n v="50000"/>
    <n v="284"/>
    <x v="2"/>
    <x v="13"/>
    <s v="CHF"/>
    <n v="1484156948"/>
    <n v="1481564948"/>
    <b v="0"/>
    <n v="10"/>
    <b v="0"/>
    <s v="games/video games"/>
    <x v="109"/>
    <n v="28"/>
    <x v="4"/>
    <s v="video games"/>
    <x v="189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09"/>
    <n v="103"/>
    <x v="4"/>
    <s v="video games"/>
    <x v="189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109"/>
    <n v="10"/>
    <x v="4"/>
    <s v="video games"/>
    <x v="189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09"/>
    <n v="23"/>
    <x v="4"/>
    <s v="video games"/>
    <x v="189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09"/>
    <n v="32"/>
    <x v="4"/>
    <s v="video games"/>
    <x v="189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109"/>
    <n v="5"/>
    <x v="4"/>
    <s v="video games"/>
    <x v="189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09"/>
    <n v="34"/>
    <x v="4"/>
    <s v="video games"/>
    <x v="190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109"/>
    <n v="25"/>
    <x v="4"/>
    <s v="video games"/>
    <x v="190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09"/>
    <n v="20"/>
    <x v="4"/>
    <s v="video games"/>
    <x v="19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09"/>
    <n v="21"/>
    <x v="4"/>
    <s v="video games"/>
    <x v="190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09"/>
    <n v="8"/>
    <x v="4"/>
    <s v="video games"/>
    <x v="190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09"/>
    <n v="21"/>
    <x v="4"/>
    <s v="video games"/>
    <x v="19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09"/>
    <n v="5"/>
    <x v="4"/>
    <s v="video games"/>
    <x v="190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09"/>
    <n v="35"/>
    <x v="4"/>
    <s v="video games"/>
    <x v="190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09"/>
    <n v="22"/>
    <x v="4"/>
    <s v="video games"/>
    <x v="190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09"/>
    <n v="12"/>
    <x v="4"/>
    <s v="video games"/>
    <x v="190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09"/>
    <n v="27"/>
    <x v="4"/>
    <s v="video games"/>
    <x v="191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09"/>
    <n v="11"/>
    <x v="4"/>
    <s v="video games"/>
    <x v="19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09"/>
    <n v="29"/>
    <x v="4"/>
    <s v="video games"/>
    <x v="191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09"/>
    <n v="51"/>
    <x v="4"/>
    <s v="video games"/>
    <x v="19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4"/>
    <s v="video games"/>
    <x v="19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09"/>
    <n v="50"/>
    <x v="4"/>
    <s v="video games"/>
    <x v="19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09"/>
    <n v="45"/>
    <x v="4"/>
    <s v="video games"/>
    <x v="19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09"/>
    <n v="25"/>
    <x v="4"/>
    <s v="video games"/>
    <x v="19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09"/>
    <n v="51"/>
    <x v="4"/>
    <s v="video games"/>
    <x v="19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109"/>
    <n v="1"/>
    <x v="4"/>
    <s v="video games"/>
    <x v="191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09"/>
    <n v="49"/>
    <x v="4"/>
    <s v="video games"/>
    <x v="192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09"/>
    <n v="1"/>
    <x v="4"/>
    <s v="video games"/>
    <x v="192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4"/>
    <s v="video games"/>
    <x v="1922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09"/>
    <n v="101"/>
    <x v="4"/>
    <s v="video games"/>
    <x v="192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09"/>
    <n v="20"/>
    <x v="4"/>
    <s v="video games"/>
    <x v="192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109"/>
    <n v="13"/>
    <x v="4"/>
    <s v="video games"/>
    <x v="1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09"/>
    <n v="9"/>
    <x v="4"/>
    <s v="video games"/>
    <x v="192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109"/>
    <n v="1"/>
    <x v="4"/>
    <s v="video games"/>
    <x v="19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09"/>
    <n v="23"/>
    <x v="4"/>
    <s v="video games"/>
    <x v="192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09"/>
    <n v="18"/>
    <x v="4"/>
    <s v="video games"/>
    <x v="192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09"/>
    <n v="371"/>
    <x v="4"/>
    <s v="video games"/>
    <x v="193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09"/>
    <n v="64"/>
    <x v="4"/>
    <s v="video games"/>
    <x v="19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09"/>
    <n v="13"/>
    <x v="4"/>
    <s v="video games"/>
    <x v="19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09"/>
    <n v="5"/>
    <x v="4"/>
    <s v="video games"/>
    <x v="19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09"/>
    <n v="36"/>
    <x v="3"/>
    <s v="rock"/>
    <x v="193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09"/>
    <n v="87"/>
    <x v="3"/>
    <s v="rock"/>
    <x v="193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09"/>
    <n v="75"/>
    <x v="3"/>
    <s v="rock"/>
    <x v="19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09"/>
    <n v="68"/>
    <x v="3"/>
    <s v="rock"/>
    <x v="193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09"/>
    <n v="30"/>
    <x v="3"/>
    <s v="rock"/>
    <x v="193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09"/>
    <n v="92"/>
    <x v="3"/>
    <s v="rock"/>
    <x v="193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109"/>
    <n v="23"/>
    <x v="3"/>
    <s v="rock"/>
    <x v="194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9"/>
    <n v="64"/>
    <x v="3"/>
    <s v="rock"/>
    <x v="194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109"/>
    <n v="22"/>
    <x v="3"/>
    <s v="rock"/>
    <x v="19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09"/>
    <n v="33"/>
    <x v="3"/>
    <s v="rock"/>
    <x v="194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09"/>
    <n v="90"/>
    <x v="3"/>
    <s v="rock"/>
    <x v="194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109"/>
    <n v="77"/>
    <x v="3"/>
    <s v="rock"/>
    <x v="194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09"/>
    <n v="59"/>
    <x v="3"/>
    <s v="rock"/>
    <x v="194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09"/>
    <n v="65"/>
    <x v="3"/>
    <s v="rock"/>
    <x v="19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09"/>
    <n v="67"/>
    <x v="3"/>
    <s v="rock"/>
    <x v="194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09"/>
    <n v="89"/>
    <x v="3"/>
    <s v="rock"/>
    <x v="19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09"/>
    <n v="66"/>
    <x v="3"/>
    <s v="rock"/>
    <x v="195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09"/>
    <n v="40"/>
    <x v="3"/>
    <s v="rock"/>
    <x v="195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09"/>
    <n v="77"/>
    <x v="3"/>
    <s v="rock"/>
    <x v="195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09"/>
    <n v="69"/>
    <x v="3"/>
    <s v="rock"/>
    <x v="195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09"/>
    <n v="58"/>
    <x v="4"/>
    <s v="tabletop games"/>
    <x v="195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09"/>
    <n v="44"/>
    <x v="4"/>
    <s v="tabletop games"/>
    <x v="195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09"/>
    <n v="32"/>
    <x v="4"/>
    <s v="tabletop games"/>
    <x v="195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09"/>
    <n v="107"/>
    <x v="4"/>
    <s v="tabletop games"/>
    <x v="195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09"/>
    <n v="149"/>
    <x v="4"/>
    <s v="tabletop games"/>
    <x v="195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09"/>
    <n v="56"/>
    <x v="4"/>
    <s v="tabletop games"/>
    <x v="1959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09"/>
    <n v="57"/>
    <x v="4"/>
    <s v="tabletop games"/>
    <x v="196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09"/>
    <n v="44"/>
    <x v="4"/>
    <s v="tabletop games"/>
    <x v="196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09"/>
    <n v="69"/>
    <x v="4"/>
    <s v="tabletop games"/>
    <x v="196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09"/>
    <n v="65"/>
    <x v="4"/>
    <s v="tabletop games"/>
    <x v="196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09"/>
    <n v="36"/>
    <x v="4"/>
    <s v="tabletop games"/>
    <x v="196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09"/>
    <n v="40"/>
    <x v="4"/>
    <s v="tabletop games"/>
    <x v="196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09"/>
    <n v="76"/>
    <x v="4"/>
    <s v="tabletop games"/>
    <x v="196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09"/>
    <n v="61"/>
    <x v="4"/>
    <s v="tabletop games"/>
    <x v="196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09"/>
    <n v="48"/>
    <x v="4"/>
    <s v="tabletop games"/>
    <x v="196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09"/>
    <n v="68"/>
    <x v="4"/>
    <s v="tabletop games"/>
    <x v="196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09"/>
    <n v="66"/>
    <x v="4"/>
    <s v="tabletop games"/>
    <x v="197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09"/>
    <n v="82"/>
    <x v="4"/>
    <s v="tabletop games"/>
    <x v="1971"/>
  </r>
  <r>
    <n v="2199"/>
    <s v="Decadolo. Flip it!"/>
    <s v="A new strategic board game designed to flip out your opponent."/>
    <n v="9000"/>
    <n v="13228"/>
    <x v="0"/>
    <x v="15"/>
    <s v="EUR"/>
    <n v="1444903198"/>
    <n v="1442311198"/>
    <b v="1"/>
    <n v="251"/>
    <b v="1"/>
    <s v="games/tabletop games"/>
    <x v="109"/>
    <n v="53"/>
    <x v="4"/>
    <s v="tabletop games"/>
    <x v="197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09"/>
    <n v="41"/>
    <x v="4"/>
    <s v="tabletop games"/>
    <x v="197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09"/>
    <n v="15"/>
    <x v="3"/>
    <s v="electronic music"/>
    <x v="197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09"/>
    <n v="39"/>
    <x v="3"/>
    <s v="electronic music"/>
    <x v="197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09"/>
    <n v="44"/>
    <x v="3"/>
    <s v="electronic music"/>
    <x v="197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09"/>
    <n v="27"/>
    <x v="3"/>
    <s v="electronic music"/>
    <x v="197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09"/>
    <n v="42"/>
    <x v="3"/>
    <s v="electronic music"/>
    <x v="197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09"/>
    <n v="33"/>
    <x v="3"/>
    <s v="electronic music"/>
    <x v="197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109"/>
    <n v="286"/>
    <x v="3"/>
    <s v="electronic music"/>
    <x v="198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109"/>
    <n v="42"/>
    <x v="3"/>
    <s v="electronic music"/>
    <x v="198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09"/>
    <n v="50"/>
    <x v="3"/>
    <s v="electronic music"/>
    <x v="198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09"/>
    <n v="62"/>
    <x v="3"/>
    <s v="electronic music"/>
    <x v="198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09"/>
    <n v="41"/>
    <x v="3"/>
    <s v="electronic music"/>
    <x v="198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09"/>
    <n v="56"/>
    <x v="3"/>
    <s v="electronic music"/>
    <x v="198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09"/>
    <n v="10"/>
    <x v="3"/>
    <s v="electronic music"/>
    <x v="198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9"/>
    <n v="73"/>
    <x v="3"/>
    <s v="electronic music"/>
    <x v="198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09"/>
    <n v="26"/>
    <x v="3"/>
    <s v="electronic music"/>
    <x v="198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09"/>
    <n v="23"/>
    <x v="3"/>
    <s v="electronic music"/>
    <x v="198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09"/>
    <n v="47"/>
    <x v="3"/>
    <s v="electronic music"/>
    <x v="199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09"/>
    <n v="32"/>
    <x v="3"/>
    <s v="electronic music"/>
    <x v="199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09"/>
    <n v="53"/>
    <x v="3"/>
    <s v="electronic music"/>
    <x v="19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09"/>
    <n v="51"/>
    <x v="3"/>
    <s v="electronic music"/>
    <x v="199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09"/>
    <n v="37"/>
    <x v="4"/>
    <s v="tabletop games"/>
    <x v="199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09"/>
    <n v="27"/>
    <x v="4"/>
    <s v="tabletop games"/>
    <x v="199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09"/>
    <n v="206"/>
    <x v="4"/>
    <s v="tabletop games"/>
    <x v="199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09"/>
    <n v="82"/>
    <x v="4"/>
    <s v="tabletop games"/>
    <x v="199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09"/>
    <n v="165"/>
    <x v="4"/>
    <s v="tabletop games"/>
    <x v="199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09"/>
    <n v="61"/>
    <x v="4"/>
    <s v="tabletop games"/>
    <x v="199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09"/>
    <n v="68"/>
    <x v="4"/>
    <s v="tabletop games"/>
    <x v="20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09"/>
    <n v="82"/>
    <x v="4"/>
    <s v="tabletop games"/>
    <x v="200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09"/>
    <n v="25"/>
    <x v="4"/>
    <s v="tabletop games"/>
    <x v="200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09"/>
    <n v="21"/>
    <x v="4"/>
    <s v="tabletop games"/>
    <x v="200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09"/>
    <n v="27"/>
    <x v="4"/>
    <s v="tabletop games"/>
    <x v="200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09"/>
    <n v="25"/>
    <x v="4"/>
    <s v="tabletop games"/>
    <x v="200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09"/>
    <n v="21"/>
    <x v="4"/>
    <s v="tabletop games"/>
    <x v="200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09"/>
    <n v="42"/>
    <x v="4"/>
    <s v="tabletop games"/>
    <x v="200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09"/>
    <n v="136"/>
    <x v="4"/>
    <s v="tabletop games"/>
    <x v="200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09"/>
    <n v="22"/>
    <x v="4"/>
    <s v="tabletop games"/>
    <x v="200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09"/>
    <n v="65"/>
    <x v="4"/>
    <s v="tabletop games"/>
    <x v="201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09"/>
    <n v="70"/>
    <x v="4"/>
    <s v="tabletop games"/>
    <x v="201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09"/>
    <n v="75"/>
    <x v="4"/>
    <s v="tabletop games"/>
    <x v="20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09"/>
    <n v="141"/>
    <x v="4"/>
    <s v="tabletop games"/>
    <x v="201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09"/>
    <n v="49"/>
    <x v="4"/>
    <s v="tabletop games"/>
    <x v="20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09"/>
    <n v="54"/>
    <x v="4"/>
    <s v="tabletop games"/>
    <x v="20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09"/>
    <n v="5"/>
    <x v="4"/>
    <s v="tabletop games"/>
    <x v="20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09"/>
    <n v="65"/>
    <x v="4"/>
    <s v="tabletop games"/>
    <x v="201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09"/>
    <n v="53"/>
    <x v="4"/>
    <s v="tabletop games"/>
    <x v="201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09"/>
    <n v="44"/>
    <x v="4"/>
    <s v="tabletop games"/>
    <x v="201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09"/>
    <n v="51"/>
    <x v="4"/>
    <s v="tabletop games"/>
    <x v="20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09"/>
    <n v="59"/>
    <x v="4"/>
    <s v="tabletop games"/>
    <x v="202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09"/>
    <n v="33"/>
    <x v="4"/>
    <s v="tabletop games"/>
    <x v="202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09"/>
    <n v="427"/>
    <x v="4"/>
    <s v="tabletop games"/>
    <x v="202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09"/>
    <n v="24"/>
    <x v="4"/>
    <s v="tabletop games"/>
    <x v="202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09"/>
    <n v="98"/>
    <x v="4"/>
    <s v="tabletop games"/>
    <x v="202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09"/>
    <n v="107"/>
    <x v="4"/>
    <s v="tabletop games"/>
    <x v="202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09"/>
    <n v="12"/>
    <x v="4"/>
    <s v="tabletop games"/>
    <x v="202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09"/>
    <n v="42"/>
    <x v="4"/>
    <s v="tabletop games"/>
    <x v="202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09"/>
    <n v="21"/>
    <x v="4"/>
    <s v="tabletop games"/>
    <x v="202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09"/>
    <n v="94"/>
    <x v="4"/>
    <s v="tabletop games"/>
    <x v="203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09"/>
    <n v="16"/>
    <x v="4"/>
    <s v="tabletop games"/>
    <x v="203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09"/>
    <n v="91"/>
    <x v="4"/>
    <s v="tabletop games"/>
    <x v="20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09"/>
    <n v="97"/>
    <x v="4"/>
    <s v="tabletop games"/>
    <x v="20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09"/>
    <n v="37"/>
    <x v="4"/>
    <s v="tabletop games"/>
    <x v="20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09"/>
    <n v="28"/>
    <x v="4"/>
    <s v="tabletop games"/>
    <x v="203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09"/>
    <n v="144"/>
    <x v="4"/>
    <s v="tabletop games"/>
    <x v="203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09"/>
    <n v="24"/>
    <x v="4"/>
    <s v="tabletop games"/>
    <x v="20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09"/>
    <n v="35"/>
    <x v="4"/>
    <s v="tabletop games"/>
    <x v="203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09"/>
    <n v="25"/>
    <x v="4"/>
    <s v="tabletop games"/>
    <x v="20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09"/>
    <n v="188"/>
    <x v="4"/>
    <s v="tabletop games"/>
    <x v="204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109"/>
    <n v="148"/>
    <x v="4"/>
    <s v="tabletop games"/>
    <x v="204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09"/>
    <n v="50"/>
    <x v="4"/>
    <s v="tabletop games"/>
    <x v="204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09"/>
    <n v="108"/>
    <x v="4"/>
    <s v="tabletop games"/>
    <x v="204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9"/>
    <n v="43"/>
    <x v="4"/>
    <s v="tabletop games"/>
    <x v="204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09"/>
    <n v="14"/>
    <x v="4"/>
    <s v="tabletop games"/>
    <x v="204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09"/>
    <n v="37"/>
    <x v="4"/>
    <s v="tabletop games"/>
    <x v="204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09"/>
    <n v="30"/>
    <x v="4"/>
    <s v="tabletop games"/>
    <x v="204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09"/>
    <n v="34"/>
    <x v="4"/>
    <s v="tabletop games"/>
    <x v="20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09"/>
    <n v="65"/>
    <x v="4"/>
    <s v="tabletop games"/>
    <x v="204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09"/>
    <n v="58"/>
    <x v="4"/>
    <s v="tabletop games"/>
    <x v="2050"/>
  </r>
  <r>
    <n v="2278"/>
    <s v="Eternity Dice - Regular and D6 Charms Edition"/>
    <s v="Dice forged from stone one by one entirely by hand for demanding Gamers and Collectors."/>
    <n v="2000"/>
    <n v="5414"/>
    <x v="0"/>
    <x v="16"/>
    <s v="EUR"/>
    <n v="1451861940"/>
    <n v="1448902867"/>
    <b v="0"/>
    <n v="102"/>
    <b v="1"/>
    <s v="games/tabletop games"/>
    <x v="109"/>
    <n v="53"/>
    <x v="4"/>
    <s v="tabletop games"/>
    <x v="205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09"/>
    <n v="48"/>
    <x v="4"/>
    <s v="tabletop games"/>
    <x v="205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09"/>
    <n v="82"/>
    <x v="4"/>
    <s v="tabletop games"/>
    <x v="205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09"/>
    <n v="50"/>
    <x v="3"/>
    <s v="rock"/>
    <x v="205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09"/>
    <n v="116"/>
    <x v="3"/>
    <s v="rock"/>
    <x v="205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09"/>
    <n v="63"/>
    <x v="3"/>
    <s v="rock"/>
    <x v="205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09"/>
    <n v="108"/>
    <x v="3"/>
    <s v="rock"/>
    <x v="205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9"/>
    <n v="46"/>
    <x v="3"/>
    <s v="rock"/>
    <x v="205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09"/>
    <n v="107"/>
    <x v="3"/>
    <s v="rock"/>
    <x v="205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09"/>
    <n v="51"/>
    <x v="3"/>
    <s v="rock"/>
    <x v="20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09"/>
    <n v="40"/>
    <x v="3"/>
    <s v="rock"/>
    <x v="206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09"/>
    <n v="64"/>
    <x v="3"/>
    <s v="rock"/>
    <x v="206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09"/>
    <n v="54"/>
    <x v="3"/>
    <s v="rock"/>
    <x v="20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09"/>
    <n v="100"/>
    <x v="3"/>
    <s v="rock"/>
    <x v="20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09"/>
    <n v="47"/>
    <x v="3"/>
    <s v="rock"/>
    <x v="206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09"/>
    <n v="34"/>
    <x v="3"/>
    <s v="rock"/>
    <x v="206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09"/>
    <n v="65"/>
    <x v="3"/>
    <s v="rock"/>
    <x v="206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9"/>
    <n v="44"/>
    <x v="3"/>
    <s v="rock"/>
    <x v="206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09"/>
    <n v="72"/>
    <x v="3"/>
    <s v="rock"/>
    <x v="206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09"/>
    <n v="53"/>
    <x v="3"/>
    <s v="rock"/>
    <x v="207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09"/>
    <n v="109"/>
    <x v="3"/>
    <s v="rock"/>
    <x v="207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09"/>
    <n v="75"/>
    <x v="3"/>
    <s v="rock"/>
    <x v="207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109"/>
    <n v="116"/>
    <x v="3"/>
    <s v="rock"/>
    <x v="207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09"/>
    <n v="32"/>
    <x v="3"/>
    <s v="indie rock"/>
    <x v="207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09"/>
    <n v="46"/>
    <x v="3"/>
    <s v="indie rock"/>
    <x v="207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09"/>
    <n v="68"/>
    <x v="3"/>
    <s v="indie rock"/>
    <x v="207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09"/>
    <n v="53"/>
    <x v="3"/>
    <s v="indie rock"/>
    <x v="207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09"/>
    <n v="109"/>
    <x v="3"/>
    <s v="indie rock"/>
    <x v="207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09"/>
    <n v="51"/>
    <x v="3"/>
    <s v="indie rock"/>
    <x v="207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09"/>
    <n v="28"/>
    <x v="3"/>
    <s v="indie rock"/>
    <x v="208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09"/>
    <n v="82"/>
    <x v="3"/>
    <s v="indie rock"/>
    <x v="208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09"/>
    <n v="60"/>
    <x v="3"/>
    <s v="indie rock"/>
    <x v="20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09"/>
    <n v="65"/>
    <x v="3"/>
    <s v="indie rock"/>
    <x v="20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09"/>
    <n v="90"/>
    <x v="3"/>
    <s v="indie rock"/>
    <x v="20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09"/>
    <n v="41"/>
    <x v="3"/>
    <s v="indie rock"/>
    <x v="208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09"/>
    <n v="56"/>
    <x v="3"/>
    <s v="indie rock"/>
    <x v="208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09"/>
    <n v="38"/>
    <x v="3"/>
    <s v="indie rock"/>
    <x v="208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109"/>
    <n v="40"/>
    <x v="3"/>
    <s v="indie rock"/>
    <x v="208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09"/>
    <n v="78"/>
    <x v="3"/>
    <s v="indie rock"/>
    <x v="208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109"/>
    <n v="19"/>
    <x v="3"/>
    <s v="indie rock"/>
    <x v="209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9"/>
    <n v="37"/>
    <x v="3"/>
    <s v="indie rock"/>
    <x v="209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09"/>
    <n v="42"/>
    <x v="3"/>
    <s v="indie rock"/>
    <x v="209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09"/>
    <n v="61"/>
    <x v="3"/>
    <s v="indie rock"/>
    <x v="2093"/>
  </r>
  <r>
    <n v="2321"/>
    <s v="WienerWÃ¼rze"/>
    <s v="Universal organic liquid seasoning brewed all natural from lupine, oat, salt and water for soups, salads, stews and more"/>
    <n v="10557"/>
    <n v="4130"/>
    <x v="3"/>
    <x v="17"/>
    <s v="EUR"/>
    <n v="1491282901"/>
    <n v="1488694501"/>
    <b v="0"/>
    <n v="64"/>
    <b v="0"/>
    <s v="food/small batch"/>
    <x v="109"/>
    <n v="65"/>
    <x v="5"/>
    <s v="small batch"/>
    <x v="209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09"/>
    <n v="21"/>
    <x v="5"/>
    <s v="small batch"/>
    <x v="209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09"/>
    <n v="30"/>
    <x v="5"/>
    <s v="small batch"/>
    <x v="209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09"/>
    <n v="25"/>
    <x v="5"/>
    <s v="small batch"/>
    <x v="209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09"/>
    <n v="11"/>
    <x v="5"/>
    <s v="small batch"/>
    <x v="209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09"/>
    <n v="108"/>
    <x v="5"/>
    <s v="small batch"/>
    <x v="209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09"/>
    <n v="55"/>
    <x v="5"/>
    <s v="small batch"/>
    <x v="21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09"/>
    <n v="47"/>
    <x v="5"/>
    <s v="small batch"/>
    <x v="210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09"/>
    <n v="212"/>
    <x v="5"/>
    <s v="small batch"/>
    <x v="210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09"/>
    <n v="220"/>
    <x v="5"/>
    <s v="small batch"/>
    <x v="210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09"/>
    <n v="41"/>
    <x v="5"/>
    <s v="small batch"/>
    <x v="210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09"/>
    <n v="76"/>
    <x v="5"/>
    <s v="small batch"/>
    <x v="210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09"/>
    <n v="14"/>
    <x v="5"/>
    <s v="small batch"/>
    <x v="210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09"/>
    <n v="61"/>
    <x v="5"/>
    <s v="small batch"/>
    <x v="210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09"/>
    <n v="116"/>
    <x v="5"/>
    <s v="small batch"/>
    <x v="210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09"/>
    <n v="48"/>
    <x v="5"/>
    <s v="small batch"/>
    <x v="210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09"/>
    <n v="74"/>
    <x v="5"/>
    <s v="small batch"/>
    <x v="211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09"/>
    <n v="123"/>
    <x v="5"/>
    <s v="small batch"/>
    <x v="211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09"/>
    <n v="67"/>
    <x v="5"/>
    <s v="small batch"/>
    <x v="211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09"/>
    <n v="105"/>
    <x v="5"/>
    <s v="small batch"/>
    <x v="211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s v="web"/>
    <x v="21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s v="web"/>
    <x v="211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109"/>
    <n v="300"/>
    <x v="2"/>
    <s v="web"/>
    <x v="21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109"/>
    <n v="1"/>
    <x v="2"/>
    <s v="web"/>
    <x v="211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s v="web"/>
    <x v="211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09"/>
    <n v="13"/>
    <x v="2"/>
    <s v="web"/>
    <x v="211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09"/>
    <n v="15"/>
    <x v="2"/>
    <s v="web"/>
    <x v="212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09"/>
    <n v="54"/>
    <x v="2"/>
    <s v="web"/>
    <x v="212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s v="web"/>
    <x v="212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5"/>
    <s v="EUR"/>
    <n v="1483474370"/>
    <n v="1480882370"/>
    <b v="0"/>
    <n v="0"/>
    <b v="0"/>
    <s v="technology/web"/>
    <x v="109"/>
    <e v="#DIV/0!"/>
    <x v="2"/>
    <s v="web"/>
    <x v="2123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09"/>
    <n v="15"/>
    <x v="2"/>
    <s v="web"/>
    <x v="21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s v="web"/>
    <x v="212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s v="web"/>
    <x v="212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09"/>
    <n v="25"/>
    <x v="2"/>
    <s v="web"/>
    <x v="212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09"/>
    <n v="28"/>
    <x v="2"/>
    <s v="web"/>
    <x v="212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s v="web"/>
    <x v="212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s v="web"/>
    <x v="21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s v="web"/>
    <x v="213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09"/>
    <n v="367"/>
    <x v="2"/>
    <s v="web"/>
    <x v="21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09"/>
    <n v="2"/>
    <x v="2"/>
    <s v="web"/>
    <x v="2133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s v="web"/>
    <x v="21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09"/>
    <n v="60"/>
    <x v="2"/>
    <s v="web"/>
    <x v="213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s v="web"/>
    <x v="213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s v="web"/>
    <x v="213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6"/>
    <s v="EUR"/>
    <n v="1453071600"/>
    <n v="1449596425"/>
    <b v="0"/>
    <n v="0"/>
    <b v="0"/>
    <s v="technology/web"/>
    <x v="109"/>
    <e v="#DIV/0!"/>
    <x v="2"/>
    <s v="web"/>
    <x v="213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09"/>
    <n v="97"/>
    <x v="2"/>
    <s v="web"/>
    <x v="21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09"/>
    <n v="48"/>
    <x v="2"/>
    <s v="web"/>
    <x v="214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09"/>
    <n v="50"/>
    <x v="2"/>
    <s v="web"/>
    <x v="214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s v="web"/>
    <x v="214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09"/>
    <n v="21"/>
    <x v="2"/>
    <s v="web"/>
    <x v="214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s v="web"/>
    <x v="21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09"/>
    <n v="30"/>
    <x v="2"/>
    <s v="web"/>
    <x v="214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09"/>
    <n v="50"/>
    <x v="2"/>
    <s v="web"/>
    <x v="214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09"/>
    <n v="10"/>
    <x v="2"/>
    <s v="web"/>
    <x v="214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s v="web"/>
    <x v="214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09"/>
    <n v="82"/>
    <x v="2"/>
    <s v="web"/>
    <x v="214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s v="web"/>
    <x v="215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s v="web"/>
    <x v="215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s v="web"/>
    <x v="215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109"/>
    <n v="18"/>
    <x v="2"/>
    <s v="web"/>
    <x v="215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09"/>
    <n v="224"/>
    <x v="2"/>
    <s v="web"/>
    <x v="215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109"/>
    <n v="38"/>
    <x v="2"/>
    <s v="web"/>
    <x v="215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09"/>
    <n v="145"/>
    <x v="2"/>
    <s v="web"/>
    <x v="21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109"/>
    <n v="1"/>
    <x v="2"/>
    <s v="web"/>
    <x v="215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09"/>
    <n v="113"/>
    <x v="2"/>
    <s v="web"/>
    <x v="215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s v="web"/>
    <x v="215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09"/>
    <n v="342"/>
    <x v="2"/>
    <s v="web"/>
    <x v="216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09"/>
    <n v="58"/>
    <x v="2"/>
    <s v="web"/>
    <x v="216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09"/>
    <n v="30"/>
    <x v="2"/>
    <s v="web"/>
    <x v="216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s v="web"/>
    <x v="216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109"/>
    <n v="25"/>
    <x v="2"/>
    <s v="web"/>
    <x v="21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s v="web"/>
    <x v="216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109"/>
    <n v="50"/>
    <x v="2"/>
    <s v="web"/>
    <x v="216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5"/>
    <s v="EUR"/>
    <n v="1424940093"/>
    <n v="1422348093"/>
    <b v="0"/>
    <n v="2"/>
    <b v="0"/>
    <s v="technology/web"/>
    <x v="109"/>
    <n v="2"/>
    <x v="2"/>
    <s v="web"/>
    <x v="216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s v="web"/>
    <x v="216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3"/>
    <s v="CHF"/>
    <n v="1444940558"/>
    <n v="1442348558"/>
    <b v="0"/>
    <n v="1"/>
    <b v="0"/>
    <s v="technology/web"/>
    <x v="109"/>
    <n v="10"/>
    <x v="2"/>
    <s v="web"/>
    <x v="216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s v="web"/>
    <x v="217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s v="web"/>
    <x v="217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s v="web"/>
    <x v="217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s v="web"/>
    <x v="217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09"/>
    <n v="22"/>
    <x v="5"/>
    <s v="food trucks"/>
    <x v="2174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109"/>
    <n v="52"/>
    <x v="5"/>
    <s v="food trucks"/>
    <x v="217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09"/>
    <n v="17"/>
    <x v="5"/>
    <s v="food trucks"/>
    <x v="217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5"/>
    <s v="food trucks"/>
    <x v="217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09"/>
    <n v="56"/>
    <x v="5"/>
    <s v="food trucks"/>
    <x v="217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09"/>
    <n v="84"/>
    <x v="5"/>
    <s v="food trucks"/>
    <x v="217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09"/>
    <n v="168"/>
    <x v="5"/>
    <s v="food trucks"/>
    <x v="218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109"/>
    <n v="15"/>
    <x v="5"/>
    <s v="food trucks"/>
    <x v="218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09"/>
    <n v="77"/>
    <x v="5"/>
    <s v="food trucks"/>
    <x v="218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5"/>
    <s v="food trucks"/>
    <x v="218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09"/>
    <n v="50"/>
    <x v="5"/>
    <s v="food trucks"/>
    <x v="218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5"/>
    <s v="food trucks"/>
    <x v="218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09"/>
    <n v="8"/>
    <x v="5"/>
    <s v="food trucks"/>
    <x v="218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09"/>
    <n v="35"/>
    <x v="5"/>
    <s v="food trucks"/>
    <x v="21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09"/>
    <n v="56"/>
    <x v="5"/>
    <s v="food trucks"/>
    <x v="218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09"/>
    <n v="5"/>
    <x v="5"/>
    <s v="food trucks"/>
    <x v="218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5"/>
    <s v="food trucks"/>
    <x v="219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109"/>
    <n v="1"/>
    <x v="5"/>
    <s v="food trucks"/>
    <x v="219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5"/>
    <s v="food trucks"/>
    <x v="219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09"/>
    <n v="69"/>
    <x v="5"/>
    <s v="food trucks"/>
    <x v="219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109"/>
    <n v="1"/>
    <x v="5"/>
    <s v="food trucks"/>
    <x v="219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109"/>
    <n v="1"/>
    <x v="5"/>
    <s v="food trucks"/>
    <x v="219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109"/>
    <n v="8"/>
    <x v="5"/>
    <s v="food trucks"/>
    <x v="219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09"/>
    <n v="34"/>
    <x v="5"/>
    <s v="food trucks"/>
    <x v="219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09"/>
    <n v="1"/>
    <x v="5"/>
    <s v="food trucks"/>
    <x v="219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5"/>
    <s v="food trucks"/>
    <x v="219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09"/>
    <n v="1"/>
    <x v="5"/>
    <s v="food trucks"/>
    <x v="22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09"/>
    <n v="1"/>
    <x v="5"/>
    <s v="food trucks"/>
    <x v="220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09"/>
    <n v="501"/>
    <x v="5"/>
    <s v="food trucks"/>
    <x v="220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109"/>
    <n v="11"/>
    <x v="5"/>
    <s v="food trucks"/>
    <x v="220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09"/>
    <n v="1"/>
    <x v="5"/>
    <s v="food trucks"/>
    <x v="220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9"/>
    <n v="1"/>
    <x v="5"/>
    <s v="food trucks"/>
    <x v="220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5"/>
    <s v="food trucks"/>
    <x v="220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09"/>
    <n v="13"/>
    <x v="5"/>
    <s v="food trucks"/>
    <x v="220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09"/>
    <n v="306"/>
    <x v="5"/>
    <s v="food trucks"/>
    <x v="22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09"/>
    <n v="23"/>
    <x v="5"/>
    <s v="food trucks"/>
    <x v="220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5"/>
    <s v="food trucks"/>
    <x v="221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09"/>
    <n v="50"/>
    <x v="5"/>
    <s v="food trucks"/>
    <x v="22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5"/>
    <s v="food trucks"/>
    <x v="2212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109"/>
    <n v="5"/>
    <x v="5"/>
    <s v="food trucks"/>
    <x v="22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09"/>
    <n v="74"/>
    <x v="5"/>
    <s v="small batch"/>
    <x v="22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09"/>
    <n v="81"/>
    <x v="5"/>
    <s v="small batch"/>
    <x v="22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09"/>
    <n v="130"/>
    <x v="5"/>
    <s v="small batch"/>
    <x v="22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09"/>
    <n v="53"/>
    <x v="5"/>
    <s v="small batch"/>
    <x v="22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09"/>
    <n v="75"/>
    <x v="5"/>
    <s v="small batch"/>
    <x v="221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09"/>
    <n v="76"/>
    <x v="5"/>
    <s v="small batch"/>
    <x v="221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09"/>
    <n v="32"/>
    <x v="5"/>
    <s v="small batch"/>
    <x v="222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09"/>
    <n v="48"/>
    <x v="5"/>
    <s v="small batch"/>
    <x v="22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09"/>
    <n v="90"/>
    <x v="5"/>
    <s v="small batch"/>
    <x v="22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09"/>
    <n v="149"/>
    <x v="5"/>
    <s v="small batch"/>
    <x v="222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09"/>
    <n v="62"/>
    <x v="5"/>
    <s v="small batch"/>
    <x v="222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09"/>
    <n v="53"/>
    <x v="5"/>
    <s v="small batch"/>
    <x v="22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09"/>
    <n v="69"/>
    <x v="5"/>
    <s v="small batch"/>
    <x v="222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09"/>
    <n v="272"/>
    <x v="5"/>
    <s v="small batch"/>
    <x v="222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09"/>
    <n v="34"/>
    <x v="5"/>
    <s v="small batch"/>
    <x v="22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09"/>
    <n v="40"/>
    <x v="5"/>
    <s v="small batch"/>
    <x v="222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09"/>
    <n v="190"/>
    <x v="5"/>
    <s v="small batch"/>
    <x v="223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09"/>
    <n v="69"/>
    <x v="5"/>
    <s v="small batch"/>
    <x v="223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09"/>
    <n v="109"/>
    <x v="5"/>
    <s v="small batch"/>
    <x v="22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09"/>
    <n v="126"/>
    <x v="5"/>
    <s v="small batch"/>
    <x v="22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109"/>
    <n v="91"/>
    <x v="3"/>
    <s v="indie rock"/>
    <x v="223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09"/>
    <n v="29"/>
    <x v="3"/>
    <s v="indie rock"/>
    <x v="223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109"/>
    <n v="31"/>
    <x v="3"/>
    <s v="indie rock"/>
    <x v="223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109"/>
    <n v="52"/>
    <x v="3"/>
    <s v="indie rock"/>
    <x v="22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09"/>
    <n v="26"/>
    <x v="3"/>
    <s v="indie rock"/>
    <x v="223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109"/>
    <n v="48"/>
    <x v="3"/>
    <s v="indie rock"/>
    <x v="223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09"/>
    <n v="28"/>
    <x v="3"/>
    <s v="indie rock"/>
    <x v="224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09"/>
    <n v="37"/>
    <x v="3"/>
    <s v="indie rock"/>
    <x v="224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109"/>
    <n v="29"/>
    <x v="3"/>
    <s v="indie rock"/>
    <x v="224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09"/>
    <n v="29"/>
    <x v="3"/>
    <s v="indie rock"/>
    <x v="224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109"/>
    <n v="38"/>
    <x v="3"/>
    <s v="indie rock"/>
    <x v="22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9"/>
    <n v="98"/>
    <x v="3"/>
    <s v="indie rock"/>
    <x v="224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109"/>
    <n v="43"/>
    <x v="3"/>
    <s v="indie rock"/>
    <x v="22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09"/>
    <n v="132"/>
    <x v="3"/>
    <s v="indie rock"/>
    <x v="224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09"/>
    <n v="32"/>
    <x v="3"/>
    <s v="indie rock"/>
    <x v="224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09"/>
    <n v="61"/>
    <x v="3"/>
    <s v="indie rock"/>
    <x v="22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09"/>
    <n v="31"/>
    <x v="3"/>
    <s v="indie rock"/>
    <x v="22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09"/>
    <n v="129"/>
    <x v="3"/>
    <s v="indie rock"/>
    <x v="225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09"/>
    <n v="25"/>
    <x v="3"/>
    <s v="indie rock"/>
    <x v="225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109"/>
    <n v="250"/>
    <x v="3"/>
    <s v="indie rock"/>
    <x v="225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09"/>
    <n v="48"/>
    <x v="3"/>
    <s v="indie rock"/>
    <x v="22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09"/>
    <n v="40"/>
    <x v="3"/>
    <s v="indie rock"/>
    <x v="225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09"/>
    <n v="66"/>
    <x v="3"/>
    <s v="indie rock"/>
    <x v="22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09"/>
    <n v="46"/>
    <x v="3"/>
    <s v="indie rock"/>
    <x v="225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09"/>
    <n v="50"/>
    <x v="3"/>
    <s v="indie rock"/>
    <x v="225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09"/>
    <n v="27"/>
    <x v="3"/>
    <s v="indie rock"/>
    <x v="22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09"/>
    <n v="39"/>
    <x v="3"/>
    <s v="indie rock"/>
    <x v="226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09"/>
    <n v="49"/>
    <x v="3"/>
    <s v="indie rock"/>
    <x v="226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09"/>
    <n v="62"/>
    <x v="3"/>
    <s v="indie rock"/>
    <x v="226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9"/>
    <n v="38"/>
    <x v="3"/>
    <s v="indie rock"/>
    <x v="226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09"/>
    <n v="52"/>
    <x v="3"/>
    <s v="indie rock"/>
    <x v="226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9"/>
    <n v="28"/>
    <x v="3"/>
    <s v="indie rock"/>
    <x v="226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09"/>
    <n v="99"/>
    <x v="3"/>
    <s v="indie rock"/>
    <x v="226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09"/>
    <n v="39"/>
    <x v="3"/>
    <s v="indie rock"/>
    <x v="226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09"/>
    <n v="46"/>
    <x v="3"/>
    <s v="indie rock"/>
    <x v="226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109"/>
    <n v="600"/>
    <x v="3"/>
    <s v="indie rock"/>
    <x v="226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09"/>
    <n v="81"/>
    <x v="3"/>
    <s v="indie rock"/>
    <x v="227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09"/>
    <n v="53"/>
    <x v="3"/>
    <s v="indie rock"/>
    <x v="227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09"/>
    <n v="48"/>
    <x v="3"/>
    <s v="indie rock"/>
    <x v="227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09"/>
    <n v="23"/>
    <x v="3"/>
    <s v="indie rock"/>
    <x v="227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09"/>
    <n v="40"/>
    <x v="5"/>
    <s v="restaurants"/>
    <x v="227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09"/>
    <n v="17"/>
    <x v="5"/>
    <s v="restaurants"/>
    <x v="227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5"/>
    <s v="restaurants"/>
    <x v="227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5"/>
    <s v="restaurants"/>
    <x v="227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5"/>
    <s v="restaurants"/>
    <x v="2278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109"/>
    <n v="15"/>
    <x v="5"/>
    <s v="restaurants"/>
    <x v="227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5"/>
    <s v="restaurants"/>
    <x v="228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5"/>
    <s v="restaurants"/>
    <x v="228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09"/>
    <n v="36"/>
    <x v="5"/>
    <s v="restaurants"/>
    <x v="228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109"/>
    <n v="38"/>
    <x v="5"/>
    <s v="restaurants"/>
    <x v="228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5"/>
    <s v="restaurants"/>
    <x v="228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5"/>
    <s v="restaurants"/>
    <x v="228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5"/>
    <s v="restaurants"/>
    <x v="228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09"/>
    <n v="53"/>
    <x v="5"/>
    <s v="restaurants"/>
    <x v="228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09"/>
    <n v="78"/>
    <x v="5"/>
    <s v="restaurants"/>
    <x v="2288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5"/>
    <s v="restaurants"/>
    <x v="228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09"/>
    <n v="54"/>
    <x v="5"/>
    <s v="restaurants"/>
    <x v="229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5"/>
    <s v="restaurants"/>
    <x v="229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09"/>
    <n v="16"/>
    <x v="5"/>
    <s v="restaurants"/>
    <x v="229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5"/>
    <s v="restaurants"/>
    <x v="229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09"/>
    <n v="104"/>
    <x v="3"/>
    <s v="classical music"/>
    <x v="229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109"/>
    <n v="185"/>
    <x v="3"/>
    <s v="classical music"/>
    <x v="229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09"/>
    <n v="54"/>
    <x v="3"/>
    <s v="classical music"/>
    <x v="229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109"/>
    <n v="177"/>
    <x v="3"/>
    <s v="classical music"/>
    <x v="229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09"/>
    <n v="100"/>
    <x v="3"/>
    <s v="classical music"/>
    <x v="229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09"/>
    <n v="137"/>
    <x v="3"/>
    <s v="classical music"/>
    <x v="229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09"/>
    <n v="58"/>
    <x v="3"/>
    <s v="classical music"/>
    <x v="23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09"/>
    <n v="53"/>
    <x v="3"/>
    <s v="classical music"/>
    <x v="230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09"/>
    <n v="82"/>
    <x v="3"/>
    <s v="classical music"/>
    <x v="230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109"/>
    <n v="135"/>
    <x v="3"/>
    <s v="classical music"/>
    <x v="230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109"/>
    <n v="74"/>
    <x v="3"/>
    <s v="classical music"/>
    <x v="230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09"/>
    <n v="84"/>
    <x v="3"/>
    <s v="classical music"/>
    <x v="230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09"/>
    <n v="61"/>
    <x v="3"/>
    <s v="classical music"/>
    <x v="230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109"/>
    <n v="150"/>
    <x v="3"/>
    <s v="classical music"/>
    <x v="230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109"/>
    <n v="266"/>
    <x v="3"/>
    <s v="classical music"/>
    <x v="230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09"/>
    <n v="7"/>
    <x v="3"/>
    <s v="classical music"/>
    <x v="230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9"/>
    <n v="100"/>
    <x v="3"/>
    <s v="classical music"/>
    <x v="231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09"/>
    <n v="110"/>
    <x v="3"/>
    <s v="classical music"/>
    <x v="23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109"/>
    <n v="170"/>
    <x v="3"/>
    <s v="classical music"/>
    <x v="23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09"/>
    <n v="96"/>
    <x v="3"/>
    <s v="classical music"/>
    <x v="23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09"/>
    <n v="59"/>
    <x v="3"/>
    <s v="classical music"/>
    <x v="23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09"/>
    <n v="56"/>
    <x v="3"/>
    <s v="classical music"/>
    <x v="23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09"/>
    <n v="30"/>
    <x v="3"/>
    <s v="classical music"/>
    <x v="23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09"/>
    <n v="88"/>
    <x v="3"/>
    <s v="classical music"/>
    <x v="231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09"/>
    <n v="64"/>
    <x v="3"/>
    <s v="classical music"/>
    <x v="231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09"/>
    <n v="60"/>
    <x v="3"/>
    <s v="classical music"/>
    <x v="23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09"/>
    <n v="49"/>
    <x v="3"/>
    <s v="classical music"/>
    <x v="232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09"/>
    <n v="165"/>
    <x v="3"/>
    <s v="classical music"/>
    <x v="232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09"/>
    <n v="44"/>
    <x v="3"/>
    <s v="classical music"/>
    <x v="232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09"/>
    <n v="44"/>
    <x v="3"/>
    <s v="classical music"/>
    <x v="232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09"/>
    <n v="67"/>
    <x v="3"/>
    <s v="classical music"/>
    <x v="232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09"/>
    <n v="178"/>
    <x v="3"/>
    <s v="classical music"/>
    <x v="23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09"/>
    <n v="39"/>
    <x v="3"/>
    <s v="classical music"/>
    <x v="23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09"/>
    <n v="55"/>
    <x v="3"/>
    <s v="classical music"/>
    <x v="23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09"/>
    <n v="61"/>
    <x v="3"/>
    <s v="classical music"/>
    <x v="232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09"/>
    <n v="23"/>
    <x v="3"/>
    <s v="classical music"/>
    <x v="23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09"/>
    <n v="30"/>
    <x v="3"/>
    <s v="classical music"/>
    <x v="23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09"/>
    <n v="76"/>
    <x v="3"/>
    <s v="classical music"/>
    <x v="233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09"/>
    <n v="36"/>
    <x v="3"/>
    <s v="classical music"/>
    <x v="23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09"/>
    <n v="143"/>
    <x v="3"/>
    <s v="classical music"/>
    <x v="233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5"/>
    <s v="food trucks"/>
    <x v="23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109"/>
    <n v="25"/>
    <x v="5"/>
    <s v="food trucks"/>
    <x v="233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5"/>
    <s v="food trucks"/>
    <x v="233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5"/>
    <s v="food trucks"/>
    <x v="23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109"/>
    <n v="100"/>
    <x v="5"/>
    <s v="food trucks"/>
    <x v="233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5"/>
    <s v="food trucks"/>
    <x v="233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109"/>
    <n v="60"/>
    <x v="5"/>
    <s v="food trucks"/>
    <x v="234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109"/>
    <n v="50"/>
    <x v="5"/>
    <s v="food trucks"/>
    <x v="234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09"/>
    <n v="73"/>
    <x v="5"/>
    <s v="food trucks"/>
    <x v="234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09"/>
    <n v="30"/>
    <x v="5"/>
    <s v="food trucks"/>
    <x v="2343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09"/>
    <n v="63"/>
    <x v="5"/>
    <s v="food trucks"/>
    <x v="23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5"/>
    <s v="food trucks"/>
    <x v="234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5"/>
    <s v="food trucks"/>
    <x v="234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5"/>
    <s v="food trucks"/>
    <x v="234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5"/>
    <s v="food trucks"/>
    <x v="234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5"/>
    <s v="food trucks"/>
    <x v="234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5"/>
    <s v="food trucks"/>
    <x v="235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5"/>
    <s v="food trucks"/>
    <x v="235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09"/>
    <n v="23"/>
    <x v="5"/>
    <s v="food trucks"/>
    <x v="235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109"/>
    <n v="26"/>
    <x v="5"/>
    <s v="food trucks"/>
    <x v="23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09"/>
    <n v="48"/>
    <x v="5"/>
    <s v="food trucks"/>
    <x v="235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09"/>
    <n v="1"/>
    <x v="5"/>
    <s v="food trucks"/>
    <x v="235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109"/>
    <n v="1"/>
    <x v="5"/>
    <s v="food trucks"/>
    <x v="235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5"/>
    <s v="food trucks"/>
    <x v="23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109"/>
    <n v="50"/>
    <x v="5"/>
    <s v="food trucks"/>
    <x v="235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109"/>
    <n v="5"/>
    <x v="5"/>
    <s v="food trucks"/>
    <x v="23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09"/>
    <n v="203"/>
    <x v="5"/>
    <s v="food trucks"/>
    <x v="236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09"/>
    <n v="29"/>
    <x v="5"/>
    <s v="food trucks"/>
    <x v="236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09"/>
    <n v="5"/>
    <x v="5"/>
    <s v="food trucks"/>
    <x v="236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5"/>
    <s v="food trucks"/>
    <x v="236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09"/>
    <n v="13"/>
    <x v="5"/>
    <s v="food trucks"/>
    <x v="236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109"/>
    <n v="50"/>
    <x v="5"/>
    <s v="food trucks"/>
    <x v="236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5"/>
    <s v="food trucks"/>
    <x v="236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109"/>
    <n v="1"/>
    <x v="5"/>
    <s v="food trucks"/>
    <x v="236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09"/>
    <n v="96"/>
    <x v="5"/>
    <s v="food trucks"/>
    <x v="236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09"/>
    <n v="306"/>
    <x v="5"/>
    <s v="food trucks"/>
    <x v="236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109"/>
    <n v="12"/>
    <x v="5"/>
    <s v="food trucks"/>
    <x v="237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09"/>
    <n v="84"/>
    <x v="5"/>
    <s v="food trucks"/>
    <x v="237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09"/>
    <n v="18"/>
    <x v="5"/>
    <s v="food trucks"/>
    <x v="237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09"/>
    <n v="116"/>
    <x v="5"/>
    <s v="food trucks"/>
    <x v="237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09"/>
    <n v="22"/>
    <x v="2"/>
    <s v="space exploration"/>
    <x v="237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09"/>
    <n v="80"/>
    <x v="2"/>
    <s v="space exploration"/>
    <x v="237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09"/>
    <n v="36"/>
    <x v="2"/>
    <s v="space exploration"/>
    <x v="237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09"/>
    <n v="65"/>
    <x v="2"/>
    <s v="space exploration"/>
    <x v="237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09"/>
    <n v="61"/>
    <x v="2"/>
    <s v="space exploration"/>
    <x v="237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09"/>
    <n v="31"/>
    <x v="2"/>
    <s v="space exploration"/>
    <x v="237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09"/>
    <n v="82"/>
    <x v="2"/>
    <s v="space exploration"/>
    <x v="238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09"/>
    <n v="59"/>
    <x v="2"/>
    <s v="space exploration"/>
    <x v="238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09"/>
    <n v="157"/>
    <x v="2"/>
    <s v="space exploration"/>
    <x v="238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09"/>
    <n v="56"/>
    <x v="2"/>
    <s v="space exploration"/>
    <x v="238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09"/>
    <n v="84"/>
    <x v="2"/>
    <s v="space exploration"/>
    <x v="238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09"/>
    <n v="58"/>
    <x v="2"/>
    <s v="space exploration"/>
    <x v="238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09"/>
    <n v="271"/>
    <x v="2"/>
    <s v="space exploration"/>
    <x v="238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109"/>
    <n v="107"/>
    <x v="2"/>
    <s v="space exploration"/>
    <x v="238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9"/>
    <n v="47"/>
    <x v="2"/>
    <s v="space exploration"/>
    <x v="238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09"/>
    <n v="120"/>
    <x v="2"/>
    <s v="space exploration"/>
    <x v="238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09"/>
    <n v="28"/>
    <x v="2"/>
    <s v="space exploration"/>
    <x v="239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09"/>
    <n v="205"/>
    <x v="2"/>
    <s v="space exploration"/>
    <x v="239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09"/>
    <n v="36"/>
    <x v="2"/>
    <s v="space exploration"/>
    <x v="239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09"/>
    <n v="75"/>
    <x v="2"/>
    <s v="space exploration"/>
    <x v="239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09"/>
    <n v="47"/>
    <x v="2"/>
    <s v="space exploration"/>
    <x v="239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6"/>
    <s v="EUR"/>
    <n v="1483120216"/>
    <n v="1479232216"/>
    <b v="0"/>
    <n v="74"/>
    <b v="1"/>
    <s v="technology/space exploration"/>
    <x v="109"/>
    <n v="27"/>
    <x v="2"/>
    <s v="space exploration"/>
    <x v="239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109"/>
    <n v="37"/>
    <x v="2"/>
    <s v="space exploration"/>
    <x v="23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09"/>
    <n v="32"/>
    <x v="2"/>
    <s v="space exploration"/>
    <x v="239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09"/>
    <n v="28"/>
    <x v="2"/>
    <s v="space exploration"/>
    <x v="23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09"/>
    <n v="56"/>
    <x v="2"/>
    <s v="space exploration"/>
    <x v="239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09"/>
    <n v="22"/>
    <x v="2"/>
    <s v="space exploration"/>
    <x v="24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09"/>
    <n v="44"/>
    <x v="2"/>
    <s v="space exploration"/>
    <x v="240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09"/>
    <n v="64"/>
    <x v="2"/>
    <s v="space exploration"/>
    <x v="240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09"/>
    <n v="39"/>
    <x v="2"/>
    <s v="space exploration"/>
    <x v="240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09"/>
    <n v="80"/>
    <x v="2"/>
    <s v="space exploration"/>
    <x v="24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09"/>
    <n v="35"/>
    <x v="2"/>
    <s v="space exploration"/>
    <x v="24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09"/>
    <n v="89"/>
    <x v="2"/>
    <s v="space exploration"/>
    <x v="240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09"/>
    <n v="39"/>
    <x v="2"/>
    <s v="space exploration"/>
    <x v="24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109"/>
    <n v="137"/>
    <x v="2"/>
    <s v="space exploration"/>
    <x v="24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09"/>
    <n v="37"/>
    <x v="2"/>
    <s v="space exploration"/>
    <x v="240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09"/>
    <n v="32"/>
    <x v="2"/>
    <s v="space exploration"/>
    <x v="241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109"/>
    <n v="25"/>
    <x v="2"/>
    <s v="space exploration"/>
    <x v="24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109"/>
    <n v="10"/>
    <x v="2"/>
    <s v="space exploration"/>
    <x v="24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09"/>
    <n v="46"/>
    <x v="2"/>
    <s v="space exploration"/>
    <x v="241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109"/>
    <n v="15"/>
    <x v="2"/>
    <s v="space exploration"/>
    <x v="24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s v="space exploration"/>
    <x v="24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09"/>
    <n v="224"/>
    <x v="2"/>
    <s v="space exploration"/>
    <x v="24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109"/>
    <n v="39"/>
    <x v="2"/>
    <s v="space exploration"/>
    <x v="24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09"/>
    <n v="91"/>
    <x v="2"/>
    <s v="space exploration"/>
    <x v="241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109"/>
    <n v="79"/>
    <x v="2"/>
    <s v="space exploration"/>
    <x v="241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109"/>
    <n v="12"/>
    <x v="2"/>
    <s v="space exploration"/>
    <x v="24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109"/>
    <n v="18"/>
    <x v="2"/>
    <s v="space exploration"/>
    <x v="242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109"/>
    <n v="41"/>
    <x v="2"/>
    <s v="space exploration"/>
    <x v="24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109"/>
    <n v="72"/>
    <x v="2"/>
    <s v="space exploration"/>
    <x v="24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109"/>
    <n v="308"/>
    <x v="2"/>
    <s v="space exploration"/>
    <x v="24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109"/>
    <n v="80"/>
    <x v="2"/>
    <s v="space exploration"/>
    <x v="242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109"/>
    <n v="84"/>
    <x v="2"/>
    <s v="space exploration"/>
    <x v="242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109"/>
    <n v="9"/>
    <x v="2"/>
    <s v="space exploration"/>
    <x v="24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109"/>
    <n v="73"/>
    <x v="2"/>
    <s v="space exploration"/>
    <x v="24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109"/>
    <n v="113"/>
    <x v="2"/>
    <s v="space exploration"/>
    <x v="242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09"/>
    <n v="95"/>
    <x v="2"/>
    <s v="space exploration"/>
    <x v="243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109"/>
    <n v="23"/>
    <x v="2"/>
    <s v="space exploration"/>
    <x v="243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109"/>
    <n v="133"/>
    <x v="2"/>
    <s v="space exploration"/>
    <x v="243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109"/>
    <n v="4"/>
    <x v="2"/>
    <s v="space exploration"/>
    <x v="24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09"/>
    <n v="86"/>
    <x v="2"/>
    <s v="makerspaces"/>
    <x v="243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09"/>
    <n v="267"/>
    <x v="2"/>
    <s v="makerspaces"/>
    <x v="243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109"/>
    <n v="374"/>
    <x v="2"/>
    <s v="makerspaces"/>
    <x v="24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109"/>
    <n v="174"/>
    <x v="2"/>
    <s v="makerspaces"/>
    <x v="2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109"/>
    <n v="94"/>
    <x v="2"/>
    <s v="makerspaces"/>
    <x v="24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09"/>
    <n v="77"/>
    <x v="2"/>
    <s v="makerspaces"/>
    <x v="2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09"/>
    <n v="92"/>
    <x v="2"/>
    <s v="makerspaces"/>
    <x v="244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09"/>
    <n v="61"/>
    <x v="2"/>
    <s v="makerspaces"/>
    <x v="244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9"/>
    <n v="91"/>
    <x v="2"/>
    <s v="makerspaces"/>
    <x v="244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109"/>
    <n v="42"/>
    <x v="2"/>
    <s v="makerspaces"/>
    <x v="244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109"/>
    <n v="34"/>
    <x v="2"/>
    <s v="makerspaces"/>
    <x v="244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109"/>
    <n v="71"/>
    <x v="2"/>
    <s v="makerspaces"/>
    <x v="244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109"/>
    <n v="167"/>
    <x v="2"/>
    <s v="makerspaces"/>
    <x v="244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09"/>
    <n v="129"/>
    <x v="2"/>
    <s v="makerspaces"/>
    <x v="244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109"/>
    <n v="65"/>
    <x v="2"/>
    <s v="makerspaces"/>
    <x v="244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09"/>
    <n v="118"/>
    <x v="2"/>
    <s v="makerspaces"/>
    <x v="244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109"/>
    <n v="126"/>
    <x v="2"/>
    <s v="makerspaces"/>
    <x v="245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109"/>
    <n v="550"/>
    <x v="2"/>
    <s v="makerspaces"/>
    <x v="245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109"/>
    <n v="44"/>
    <x v="2"/>
    <s v="makerspaces"/>
    <x v="245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109"/>
    <n v="69"/>
    <x v="2"/>
    <s v="makerspaces"/>
    <x v="245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09"/>
    <n v="28"/>
    <x v="5"/>
    <s v="food trucks"/>
    <x v="245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109"/>
    <n v="85"/>
    <x v="5"/>
    <s v="food trucks"/>
    <x v="245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09"/>
    <n v="12"/>
    <x v="5"/>
    <s v="food trucks"/>
    <x v="245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109"/>
    <n v="200"/>
    <x v="5"/>
    <s v="food trucks"/>
    <x v="245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109"/>
    <n v="10"/>
    <x v="5"/>
    <s v="food trucks"/>
    <x v="245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5"/>
    <s v="food trucks"/>
    <x v="245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5"/>
    <s v="food trucks"/>
    <x v="246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109"/>
    <n v="5"/>
    <x v="5"/>
    <s v="food trucks"/>
    <x v="246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09"/>
    <n v="1"/>
    <x v="5"/>
    <s v="food trucks"/>
    <x v="246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109"/>
    <n v="73"/>
    <x v="5"/>
    <s v="food trucks"/>
    <x v="246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109"/>
    <n v="18"/>
    <x v="5"/>
    <s v="food trucks"/>
    <x v="246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09"/>
    <n v="25"/>
    <x v="5"/>
    <s v="food trucks"/>
    <x v="246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109"/>
    <n v="13"/>
    <x v="5"/>
    <s v="food trucks"/>
    <x v="24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109"/>
    <n v="1"/>
    <x v="5"/>
    <s v="food trucks"/>
    <x v="246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109"/>
    <n v="24"/>
    <x v="5"/>
    <s v="food trucks"/>
    <x v="24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109"/>
    <n v="89"/>
    <x v="5"/>
    <s v="food trucks"/>
    <x v="246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109"/>
    <n v="117"/>
    <x v="5"/>
    <s v="food trucks"/>
    <x v="24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109"/>
    <n v="13"/>
    <x v="5"/>
    <s v="food trucks"/>
    <x v="247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5"/>
    <s v="food trucks"/>
    <x v="247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109"/>
    <n v="18"/>
    <x v="5"/>
    <s v="food trucks"/>
    <x v="247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x v="109"/>
    <n v="34"/>
    <x v="1"/>
    <s v="spaces"/>
    <x v="247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09"/>
    <n v="132"/>
    <x v="1"/>
    <s v="spaces"/>
    <x v="247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09"/>
    <n v="922"/>
    <x v="1"/>
    <s v="spaces"/>
    <x v="247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09"/>
    <n v="164"/>
    <x v="1"/>
    <s v="spaces"/>
    <x v="247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09"/>
    <n v="217"/>
    <x v="1"/>
    <s v="spaces"/>
    <x v="247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09"/>
    <n v="149"/>
    <x v="1"/>
    <s v="spaces"/>
    <x v="247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09"/>
    <n v="71"/>
    <x v="1"/>
    <s v="spaces"/>
    <x v="248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09"/>
    <n v="44"/>
    <x v="1"/>
    <s v="spaces"/>
    <x v="248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09"/>
    <n v="165"/>
    <x v="1"/>
    <s v="spaces"/>
    <x v="248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09"/>
    <n v="85"/>
    <x v="1"/>
    <s v="spaces"/>
    <x v="248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09"/>
    <n v="54"/>
    <x v="1"/>
    <s v="spaces"/>
    <x v="248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09"/>
    <n v="51"/>
    <x v="1"/>
    <s v="spaces"/>
    <x v="248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09"/>
    <n v="108"/>
    <x v="1"/>
    <s v="spaces"/>
    <x v="248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09"/>
    <n v="95"/>
    <x v="1"/>
    <s v="spaces"/>
    <x v="248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09"/>
    <n v="58"/>
    <x v="1"/>
    <s v="spaces"/>
    <x v="248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09"/>
    <n v="64"/>
    <x v="1"/>
    <s v="spaces"/>
    <x v="248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09"/>
    <n v="92"/>
    <x v="1"/>
    <s v="spaces"/>
    <x v="249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09"/>
    <n v="126"/>
    <x v="1"/>
    <s v="spaces"/>
    <x v="249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09"/>
    <n v="95"/>
    <x v="1"/>
    <s v="spaces"/>
    <x v="249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09"/>
    <n v="171"/>
    <x v="1"/>
    <s v="spaces"/>
    <x v="249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109"/>
    <n v="41"/>
    <x v="2"/>
    <s v="hardware"/>
    <x v="249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09"/>
    <n v="68"/>
    <x v="2"/>
    <s v="hardware"/>
    <x v="249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109"/>
    <n v="95"/>
    <x v="2"/>
    <s v="hardware"/>
    <x v="249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109"/>
    <n v="7"/>
    <x v="2"/>
    <s v="hardware"/>
    <x v="249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09"/>
    <n v="512"/>
    <x v="2"/>
    <s v="hardware"/>
    <x v="249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109"/>
    <n v="262"/>
    <x v="2"/>
    <s v="hardware"/>
    <x v="249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109"/>
    <n v="70"/>
    <x v="2"/>
    <s v="hardware"/>
    <x v="25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09"/>
    <n v="77"/>
    <x v="2"/>
    <s v="hardware"/>
    <x v="250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109"/>
    <n v="341"/>
    <x v="2"/>
    <s v="hardware"/>
    <x v="250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9"/>
    <n v="67"/>
    <x v="2"/>
    <s v="hardware"/>
    <x v="250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109"/>
    <n v="846"/>
    <x v="2"/>
    <s v="hardware"/>
    <x v="250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109"/>
    <n v="97"/>
    <x v="2"/>
    <s v="hardware"/>
    <x v="250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109"/>
    <n v="452"/>
    <x v="2"/>
    <s v="hardware"/>
    <x v="25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109"/>
    <n v="139"/>
    <x v="2"/>
    <s v="hardware"/>
    <x v="250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109"/>
    <n v="22"/>
    <x v="2"/>
    <s v="hardware"/>
    <x v="25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109"/>
    <n v="170"/>
    <x v="2"/>
    <s v="hardware"/>
    <x v="250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109"/>
    <n v="162"/>
    <x v="2"/>
    <s v="hardware"/>
    <x v="25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109"/>
    <n v="493"/>
    <x v="2"/>
    <s v="hardware"/>
    <x v="251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109"/>
    <n v="22"/>
    <x v="2"/>
    <s v="hardware"/>
    <x v="25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9"/>
    <n v="18"/>
    <x v="2"/>
    <s v="hardware"/>
    <x v="251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109"/>
    <n v="9"/>
    <x v="6"/>
    <s v="children's books"/>
    <x v="25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09"/>
    <n v="41"/>
    <x v="6"/>
    <s v="children's books"/>
    <x v="251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6"/>
    <s v="children's books"/>
    <x v="25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09"/>
    <n v="38"/>
    <x v="6"/>
    <s v="children's books"/>
    <x v="251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09"/>
    <n v="36"/>
    <x v="6"/>
    <s v="children's books"/>
    <x v="251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09"/>
    <n v="42"/>
    <x v="6"/>
    <s v="children's books"/>
    <x v="25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109"/>
    <n v="35"/>
    <x v="6"/>
    <s v="children's books"/>
    <x v="252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109"/>
    <n v="13"/>
    <x v="6"/>
    <s v="children's books"/>
    <x v="252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109"/>
    <n v="55"/>
    <x v="6"/>
    <s v="children's books"/>
    <x v="252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6"/>
    <s v="children's books"/>
    <x v="252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6"/>
    <s v="children's books"/>
    <x v="252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109"/>
    <n v="39"/>
    <x v="6"/>
    <s v="children's books"/>
    <x v="252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09"/>
    <n v="48"/>
    <x v="6"/>
    <s v="children's books"/>
    <x v="252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6"/>
    <s v="children's books"/>
    <x v="25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5"/>
    <s v="EUR"/>
    <n v="1428519527"/>
    <n v="1425927527"/>
    <b v="0"/>
    <n v="15"/>
    <b v="0"/>
    <s v="publishing/children's books"/>
    <x v="109"/>
    <n v="17"/>
    <x v="6"/>
    <s v="children's books"/>
    <x v="252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09"/>
    <n v="32"/>
    <x v="6"/>
    <s v="children's books"/>
    <x v="25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109"/>
    <n v="5"/>
    <x v="6"/>
    <s v="children's books"/>
    <x v="25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109"/>
    <n v="39"/>
    <x v="6"/>
    <s v="children's books"/>
    <x v="253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09"/>
    <n v="53"/>
    <x v="6"/>
    <s v="children's books"/>
    <x v="25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6"/>
    <s v="children's books"/>
    <x v="253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09"/>
    <n v="9"/>
    <x v="6"/>
    <s v="children's books"/>
    <x v="25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109"/>
    <n v="25"/>
    <x v="6"/>
    <s v="children's books"/>
    <x v="253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109"/>
    <n v="30"/>
    <x v="6"/>
    <s v="children's books"/>
    <x v="25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109"/>
    <n v="11"/>
    <x v="6"/>
    <s v="children's books"/>
    <x v="253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6"/>
    <s v="children's books"/>
    <x v="25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09"/>
    <n v="25"/>
    <x v="6"/>
    <s v="children's books"/>
    <x v="25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09"/>
    <n v="11"/>
    <x v="6"/>
    <s v="children's books"/>
    <x v="25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09"/>
    <n v="29"/>
    <x v="6"/>
    <s v="children's books"/>
    <x v="254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09"/>
    <n v="1"/>
    <x v="6"/>
    <s v="children's books"/>
    <x v="254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109"/>
    <n v="63"/>
    <x v="6"/>
    <s v="children's books"/>
    <x v="254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6"/>
    <s v="children's books"/>
    <x v="254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6"/>
    <s v="children's books"/>
    <x v="254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109"/>
    <n v="1"/>
    <x v="6"/>
    <s v="children's books"/>
    <x v="254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09"/>
    <n v="44"/>
    <x v="6"/>
    <s v="children's books"/>
    <x v="25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109"/>
    <n v="75"/>
    <x v="6"/>
    <s v="children's books"/>
    <x v="254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09"/>
    <n v="46"/>
    <x v="6"/>
    <s v="children's books"/>
    <x v="254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09"/>
    <n v="10"/>
    <x v="6"/>
    <s v="children's books"/>
    <x v="255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109"/>
    <n v="94"/>
    <x v="6"/>
    <s v="children's books"/>
    <x v="255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09"/>
    <n v="53"/>
    <x v="6"/>
    <s v="children's books"/>
    <x v="2552"/>
  </r>
  <r>
    <n v="2780"/>
    <s v="Travel with baby"/>
    <s v="Turn the World with my kids, and then write a book with the advice for traveling with baby"/>
    <n v="100000"/>
    <n v="0"/>
    <x v="2"/>
    <x v="16"/>
    <s v="EUR"/>
    <n v="1489142688"/>
    <n v="1486550688"/>
    <b v="0"/>
    <n v="0"/>
    <b v="0"/>
    <s v="publishing/children's books"/>
    <x v="109"/>
    <e v="#DIV/0!"/>
    <x v="6"/>
    <s v="children's books"/>
    <x v="255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09"/>
    <n v="47"/>
    <x v="1"/>
    <s v="plays"/>
    <x v="25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09"/>
    <n v="67"/>
    <x v="1"/>
    <s v="plays"/>
    <x v="255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09"/>
    <n v="19"/>
    <x v="1"/>
    <s v="plays"/>
    <x v="255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09"/>
    <n v="66"/>
    <x v="1"/>
    <s v="plays"/>
    <x v="255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09"/>
    <n v="37"/>
    <x v="1"/>
    <s v="plays"/>
    <x v="255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09"/>
    <n v="40"/>
    <x v="1"/>
    <s v="plays"/>
    <x v="255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09"/>
    <n v="32"/>
    <x v="1"/>
    <s v="plays"/>
    <x v="256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09"/>
    <n v="103"/>
    <x v="1"/>
    <s v="plays"/>
    <x v="256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09"/>
    <n v="126"/>
    <x v="1"/>
    <s v="plays"/>
    <x v="256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09"/>
    <n v="48"/>
    <x v="1"/>
    <s v="plays"/>
    <x v="256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09"/>
    <n v="73"/>
    <x v="1"/>
    <s v="plays"/>
    <x v="256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09"/>
    <n v="90"/>
    <x v="1"/>
    <s v="plays"/>
    <x v="256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09"/>
    <n v="151"/>
    <x v="1"/>
    <s v="plays"/>
    <x v="256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09"/>
    <n v="25"/>
    <x v="1"/>
    <s v="plays"/>
    <x v="256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09"/>
    <n v="37"/>
    <x v="1"/>
    <s v="plays"/>
    <x v="256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09"/>
    <n v="44"/>
    <x v="1"/>
    <s v="plays"/>
    <x v="256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09"/>
    <n v="87"/>
    <x v="1"/>
    <s v="plays"/>
    <x v="257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09"/>
    <n v="36"/>
    <x v="1"/>
    <s v="plays"/>
    <x v="257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09"/>
    <n v="45"/>
    <x v="1"/>
    <s v="plays"/>
    <x v="25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09"/>
    <n v="43"/>
    <x v="1"/>
    <s v="plays"/>
    <x v="257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09"/>
    <n v="51"/>
    <x v="1"/>
    <s v="plays"/>
    <x v="257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09"/>
    <n v="34"/>
    <x v="1"/>
    <s v="plays"/>
    <x v="25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09"/>
    <n v="91"/>
    <x v="1"/>
    <s v="plays"/>
    <x v="257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09"/>
    <n v="50"/>
    <x v="1"/>
    <s v="plays"/>
    <x v="257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9"/>
    <n v="24"/>
    <x v="1"/>
    <s v="plays"/>
    <x v="257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09"/>
    <n v="44"/>
    <x v="1"/>
    <s v="plays"/>
    <x v="257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09"/>
    <n v="68"/>
    <x v="1"/>
    <s v="plays"/>
    <x v="258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09"/>
    <n v="65"/>
    <x v="1"/>
    <s v="plays"/>
    <x v="258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09"/>
    <n v="122"/>
    <x v="1"/>
    <s v="plays"/>
    <x v="258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09"/>
    <n v="47"/>
    <x v="1"/>
    <s v="plays"/>
    <x v="258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09"/>
    <n v="93"/>
    <x v="1"/>
    <s v="plays"/>
    <x v="25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09"/>
    <n v="68"/>
    <x v="1"/>
    <s v="plays"/>
    <x v="25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09"/>
    <n v="37"/>
    <x v="1"/>
    <s v="plays"/>
    <x v="258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09"/>
    <n v="25"/>
    <x v="1"/>
    <s v="plays"/>
    <x v="258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9"/>
    <n v="43"/>
    <x v="1"/>
    <s v="plays"/>
    <x v="258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09"/>
    <n v="25"/>
    <x v="1"/>
    <s v="plays"/>
    <x v="258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09"/>
    <n v="24"/>
    <x v="1"/>
    <s v="plays"/>
    <x v="259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09"/>
    <n v="104"/>
    <x v="1"/>
    <s v="plays"/>
    <x v="259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09"/>
    <n v="50"/>
    <x v="1"/>
    <s v="plays"/>
    <x v="259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9"/>
    <n v="14"/>
    <x v="1"/>
    <s v="plays"/>
    <x v="259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09"/>
    <n v="29"/>
    <x v="1"/>
    <s v="plays"/>
    <x v="259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09"/>
    <n v="64"/>
    <x v="1"/>
    <s v="plays"/>
    <x v="259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9"/>
    <n v="9"/>
    <x v="1"/>
    <s v="plays"/>
    <x v="259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09"/>
    <n v="51"/>
    <x v="1"/>
    <s v="plays"/>
    <x v="259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9"/>
    <n v="61"/>
    <x v="1"/>
    <s v="plays"/>
    <x v="25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09"/>
    <n v="113"/>
    <x v="1"/>
    <s v="plays"/>
    <x v="25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09"/>
    <n v="105"/>
    <x v="1"/>
    <s v="plays"/>
    <x v="26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09"/>
    <n v="98"/>
    <x v="1"/>
    <s v="plays"/>
    <x v="260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09"/>
    <n v="35"/>
    <x v="1"/>
    <s v="plays"/>
    <x v="260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09"/>
    <n v="273"/>
    <x v="1"/>
    <s v="plays"/>
    <x v="260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09"/>
    <n v="64"/>
    <x v="1"/>
    <s v="plays"/>
    <x v="260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09"/>
    <n v="30"/>
    <x v="1"/>
    <s v="plays"/>
    <x v="260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09"/>
    <n v="84"/>
    <x v="1"/>
    <s v="plays"/>
    <x v="260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9"/>
    <n v="65"/>
    <x v="1"/>
    <s v="plays"/>
    <x v="260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09"/>
    <n v="20"/>
    <x v="1"/>
    <s v="plays"/>
    <x v="260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09"/>
    <n v="44"/>
    <x v="1"/>
    <s v="plays"/>
    <x v="26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09"/>
    <n v="40"/>
    <x v="1"/>
    <s v="plays"/>
    <x v="26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09"/>
    <n v="45"/>
    <x v="1"/>
    <s v="plays"/>
    <x v="26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09"/>
    <n v="126"/>
    <x v="1"/>
    <s v="plays"/>
    <x v="26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09"/>
    <n v="20"/>
    <x v="1"/>
    <s v="plays"/>
    <x v="261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09"/>
    <n v="10"/>
    <x v="1"/>
    <s v="plays"/>
    <x v="2614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s v="plays"/>
    <x v="26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s v="plays"/>
    <x v="26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7"/>
    <s v="EUR"/>
    <n v="1483535180"/>
    <n v="1480943180"/>
    <b v="0"/>
    <n v="1"/>
    <b v="0"/>
    <s v="theater/plays"/>
    <x v="109"/>
    <n v="30"/>
    <x v="1"/>
    <s v="plays"/>
    <x v="26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09"/>
    <n v="61"/>
    <x v="1"/>
    <s v="plays"/>
    <x v="26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s v="plays"/>
    <x v="261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s v="plays"/>
    <x v="262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09"/>
    <n v="23"/>
    <x v="1"/>
    <s v="plays"/>
    <x v="262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09"/>
    <n v="5"/>
    <x v="1"/>
    <s v="plays"/>
    <x v="262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09"/>
    <n v="24"/>
    <x v="1"/>
    <s v="plays"/>
    <x v="26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5"/>
    <s v="EUR"/>
    <n v="1454109420"/>
    <n v="1453334629"/>
    <b v="0"/>
    <n v="0"/>
    <b v="0"/>
    <s v="theater/plays"/>
    <x v="109"/>
    <e v="#DIV/0!"/>
    <x v="1"/>
    <s v="plays"/>
    <x v="262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09"/>
    <n v="16"/>
    <x v="1"/>
    <s v="plays"/>
    <x v="26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s v="plays"/>
    <x v="262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09"/>
    <n v="30"/>
    <x v="1"/>
    <s v="plays"/>
    <x v="262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09"/>
    <n v="60"/>
    <x v="1"/>
    <s v="plays"/>
    <x v="262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09"/>
    <n v="24"/>
    <x v="1"/>
    <s v="plays"/>
    <x v="2629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09"/>
    <n v="500"/>
    <x v="1"/>
    <s v="plays"/>
    <x v="263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s v="plays"/>
    <x v="263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09"/>
    <n v="35"/>
    <x v="1"/>
    <s v="plays"/>
    <x v="263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09"/>
    <n v="30"/>
    <x v="1"/>
    <s v="plays"/>
    <x v="263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09"/>
    <n v="27"/>
    <x v="1"/>
    <s v="plays"/>
    <x v="263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09"/>
    <n v="18"/>
    <x v="1"/>
    <s v="plays"/>
    <x v="263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09"/>
    <n v="20"/>
    <x v="1"/>
    <s v="plays"/>
    <x v="263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09"/>
    <n v="13"/>
    <x v="1"/>
    <s v="plays"/>
    <x v="263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s v="plays"/>
    <x v="263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09"/>
    <n v="23"/>
    <x v="1"/>
    <s v="plays"/>
    <x v="263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09"/>
    <n v="50"/>
    <x v="1"/>
    <s v="plays"/>
    <x v="26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09"/>
    <n v="105"/>
    <x v="1"/>
    <s v="plays"/>
    <x v="264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09"/>
    <n v="35"/>
    <x v="1"/>
    <s v="plays"/>
    <x v="26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09"/>
    <n v="83"/>
    <x v="1"/>
    <s v="plays"/>
    <x v="264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09"/>
    <n v="36"/>
    <x v="1"/>
    <s v="plays"/>
    <x v="264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s v="plays"/>
    <x v="264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09"/>
    <n v="119"/>
    <x v="1"/>
    <s v="plays"/>
    <x v="264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09"/>
    <n v="90"/>
    <x v="1"/>
    <s v="plays"/>
    <x v="264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09"/>
    <n v="2"/>
    <x v="1"/>
    <s v="plays"/>
    <x v="264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s v="plays"/>
    <x v="264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09"/>
    <n v="108"/>
    <x v="1"/>
    <s v="plays"/>
    <x v="265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09"/>
    <n v="16"/>
    <x v="1"/>
    <s v="plays"/>
    <x v="265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09"/>
    <n v="29"/>
    <x v="1"/>
    <s v="plays"/>
    <x v="265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09"/>
    <n v="97"/>
    <x v="1"/>
    <s v="plays"/>
    <x v="265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s v="plays"/>
    <x v="265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09"/>
    <n v="63"/>
    <x v="1"/>
    <s v="plays"/>
    <x v="265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09"/>
    <n v="382"/>
    <x v="1"/>
    <s v="plays"/>
    <x v="265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09"/>
    <n v="46"/>
    <x v="1"/>
    <s v="plays"/>
    <x v="265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09"/>
    <n v="26"/>
    <x v="1"/>
    <s v="plays"/>
    <x v="265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09"/>
    <n v="10"/>
    <x v="1"/>
    <s v="plays"/>
    <x v="265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09"/>
    <n v="5"/>
    <x v="1"/>
    <s v="plays"/>
    <x v="266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s v="plays"/>
    <x v="266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09"/>
    <n v="82"/>
    <x v="1"/>
    <s v="plays"/>
    <x v="266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09"/>
    <n v="7"/>
    <x v="1"/>
    <s v="plays"/>
    <x v="266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09"/>
    <n v="27"/>
    <x v="1"/>
    <s v="plays"/>
    <x v="266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09"/>
    <n v="29"/>
    <x v="1"/>
    <s v="plays"/>
    <x v="266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09"/>
    <n v="13"/>
    <x v="1"/>
    <s v="plays"/>
    <x v="266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s v="plays"/>
    <x v="26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09"/>
    <n v="6"/>
    <x v="1"/>
    <s v="plays"/>
    <x v="266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09"/>
    <n v="52"/>
    <x v="1"/>
    <s v="plays"/>
    <x v="266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09"/>
    <n v="183"/>
    <x v="1"/>
    <s v="plays"/>
    <x v="267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09"/>
    <n v="26"/>
    <x v="1"/>
    <s v="plays"/>
    <x v="267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s v="plays"/>
    <x v="267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09"/>
    <n v="486"/>
    <x v="1"/>
    <s v="plays"/>
    <x v="267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09"/>
    <n v="3"/>
    <x v="1"/>
    <s v="plays"/>
    <x v="267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09"/>
    <n v="25"/>
    <x v="1"/>
    <s v="plays"/>
    <x v="267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09"/>
    <n v="10"/>
    <x v="1"/>
    <s v="plays"/>
    <x v="267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09"/>
    <n v="19"/>
    <x v="1"/>
    <s v="plays"/>
    <x v="267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09"/>
    <n v="37"/>
    <x v="1"/>
    <s v="plays"/>
    <x v="267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09"/>
    <n v="81"/>
    <x v="1"/>
    <s v="plays"/>
    <x v="267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09"/>
    <n v="1"/>
    <x v="1"/>
    <s v="plays"/>
    <x v="268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09"/>
    <n v="53"/>
    <x v="1"/>
    <s v="plays"/>
    <x v="268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09"/>
    <n v="20"/>
    <x v="1"/>
    <s v="plays"/>
    <x v="268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09"/>
    <n v="1"/>
    <x v="1"/>
    <s v="plays"/>
    <x v="268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09"/>
    <n v="47"/>
    <x v="1"/>
    <s v="plays"/>
    <x v="268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09"/>
    <n v="78"/>
    <x v="1"/>
    <s v="plays"/>
    <x v="268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09"/>
    <n v="1"/>
    <x v="1"/>
    <s v="plays"/>
    <x v="268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09"/>
    <n v="1"/>
    <x v="1"/>
    <s v="plays"/>
    <x v="268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09"/>
    <n v="204"/>
    <x v="1"/>
    <s v="plays"/>
    <x v="268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09"/>
    <n v="21"/>
    <x v="1"/>
    <s v="plays"/>
    <x v="268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09"/>
    <n v="49"/>
    <x v="1"/>
    <s v="plays"/>
    <x v="269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09"/>
    <n v="68"/>
    <x v="1"/>
    <s v="plays"/>
    <x v="269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09"/>
    <n v="9"/>
    <x v="1"/>
    <s v="plays"/>
    <x v="26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09"/>
    <n v="52"/>
    <x v="1"/>
    <s v="plays"/>
    <x v="269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09"/>
    <n v="43"/>
    <x v="1"/>
    <s v="musical"/>
    <x v="269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09"/>
    <n v="83"/>
    <x v="1"/>
    <s v="musical"/>
    <x v="269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09"/>
    <n v="30"/>
    <x v="1"/>
    <s v="musical"/>
    <x v="269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09"/>
    <n v="176"/>
    <x v="1"/>
    <s v="musical"/>
    <x v="269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09"/>
    <n v="232"/>
    <x v="1"/>
    <s v="musical"/>
    <x v="269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9"/>
    <n v="75"/>
    <x v="1"/>
    <s v="musical"/>
    <x v="269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09"/>
    <n v="112"/>
    <x v="1"/>
    <s v="musical"/>
    <x v="27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09"/>
    <n v="42"/>
    <x v="1"/>
    <s v="musical"/>
    <x v="270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09"/>
    <n v="255"/>
    <x v="1"/>
    <s v="musical"/>
    <x v="2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09"/>
    <n v="163"/>
    <x v="1"/>
    <s v="musical"/>
    <x v="270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09"/>
    <n v="88"/>
    <x v="1"/>
    <s v="musical"/>
    <x v="270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09"/>
    <n v="86"/>
    <x v="1"/>
    <s v="musical"/>
    <x v="270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09"/>
    <n v="48"/>
    <x v="1"/>
    <s v="musical"/>
    <x v="270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09"/>
    <n v="73"/>
    <x v="1"/>
    <s v="musical"/>
    <x v="270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09"/>
    <n v="91"/>
    <x v="1"/>
    <s v="musical"/>
    <x v="27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09"/>
    <n v="38"/>
    <x v="1"/>
    <s v="musical"/>
    <x v="270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09"/>
    <n v="36"/>
    <x v="1"/>
    <s v="musical"/>
    <x v="271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09"/>
    <n v="127"/>
    <x v="1"/>
    <s v="musical"/>
    <x v="27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09"/>
    <n v="329"/>
    <x v="1"/>
    <s v="musical"/>
    <x v="27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09"/>
    <n v="81"/>
    <x v="1"/>
    <s v="musical"/>
    <x v="271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09"/>
    <n v="1"/>
    <x v="1"/>
    <s v="spaces"/>
    <x v="27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09"/>
    <n v="202"/>
    <x v="1"/>
    <s v="spaces"/>
    <x v="27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s v="spaces"/>
    <x v="271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09"/>
    <n v="100"/>
    <x v="1"/>
    <s v="spaces"/>
    <x v="271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s v="spaces"/>
    <x v="271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09"/>
    <n v="1"/>
    <x v="1"/>
    <s v="spaces"/>
    <x v="27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09"/>
    <n v="82"/>
    <x v="1"/>
    <s v="spaces"/>
    <x v="272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09"/>
    <n v="3"/>
    <x v="1"/>
    <s v="spaces"/>
    <x v="272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09"/>
    <n v="13"/>
    <x v="1"/>
    <s v="spaces"/>
    <x v="272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s v="spaces"/>
    <x v="27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09"/>
    <n v="19"/>
    <x v="1"/>
    <s v="spaces"/>
    <x v="272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09"/>
    <n v="201"/>
    <x v="1"/>
    <s v="spaces"/>
    <x v="27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09"/>
    <n v="202"/>
    <x v="1"/>
    <s v="spaces"/>
    <x v="27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s v="spaces"/>
    <x v="272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09"/>
    <n v="65"/>
    <x v="1"/>
    <s v="spaces"/>
    <x v="272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09"/>
    <n v="66"/>
    <x v="1"/>
    <s v="spaces"/>
    <x v="272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09"/>
    <n v="93"/>
    <x v="1"/>
    <s v="spaces"/>
    <x v="273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s v="spaces"/>
    <x v="273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s v="spaces"/>
    <x v="273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s v="spaces"/>
    <x v="27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09"/>
    <n v="51"/>
    <x v="1"/>
    <s v="plays"/>
    <x v="273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9"/>
    <n v="61"/>
    <x v="1"/>
    <s v="plays"/>
    <x v="273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09"/>
    <n v="109"/>
    <x v="1"/>
    <s v="plays"/>
    <x v="27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09"/>
    <n v="26"/>
    <x v="1"/>
    <s v="plays"/>
    <x v="273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09"/>
    <n v="42"/>
    <x v="1"/>
    <s v="plays"/>
    <x v="273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09"/>
    <n v="89"/>
    <x v="1"/>
    <s v="plays"/>
    <x v="273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09"/>
    <n v="80"/>
    <x v="1"/>
    <s v="plays"/>
    <x v="274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09"/>
    <n v="79"/>
    <x v="1"/>
    <s v="plays"/>
    <x v="27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09"/>
    <n v="96"/>
    <x v="1"/>
    <s v="plays"/>
    <x v="274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09"/>
    <n v="70"/>
    <x v="1"/>
    <s v="plays"/>
    <x v="274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09"/>
    <n v="75"/>
    <x v="1"/>
    <s v="plays"/>
    <x v="274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09"/>
    <n v="124"/>
    <x v="1"/>
    <s v="plays"/>
    <x v="274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09"/>
    <n v="265"/>
    <x v="1"/>
    <s v="plays"/>
    <x v="274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09"/>
    <n v="59"/>
    <x v="1"/>
    <s v="plays"/>
    <x v="274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09"/>
    <n v="71"/>
    <x v="1"/>
    <s v="plays"/>
    <x v="274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09"/>
    <n v="9"/>
    <x v="1"/>
    <s v="plays"/>
    <x v="274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09"/>
    <n v="114"/>
    <x v="1"/>
    <s v="plays"/>
    <x v="27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09"/>
    <n v="61"/>
    <x v="1"/>
    <s v="plays"/>
    <x v="275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09"/>
    <n v="110"/>
    <x v="1"/>
    <s v="plays"/>
    <x v="275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09"/>
    <n v="136"/>
    <x v="1"/>
    <s v="plays"/>
    <x v="275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5"/>
    <s v="EUR"/>
    <n v="1443014756"/>
    <n v="1439126756"/>
    <b v="1"/>
    <n v="97"/>
    <b v="1"/>
    <s v="theater/spaces"/>
    <x v="109"/>
    <n v="53"/>
    <x v="1"/>
    <s v="spaces"/>
    <x v="275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09"/>
    <n v="86"/>
    <x v="1"/>
    <s v="spaces"/>
    <x v="275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09"/>
    <n v="155"/>
    <x v="1"/>
    <s v="spaces"/>
    <x v="275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09"/>
    <n v="115"/>
    <x v="1"/>
    <s v="spaces"/>
    <x v="275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9"/>
    <n v="110"/>
    <x v="1"/>
    <s v="spaces"/>
    <x v="275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09"/>
    <n v="45"/>
    <x v="1"/>
    <s v="spaces"/>
    <x v="275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09"/>
    <n v="104"/>
    <x v="1"/>
    <s v="spaces"/>
    <x v="276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09"/>
    <n v="36"/>
    <x v="1"/>
    <s v="spaces"/>
    <x v="276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09"/>
    <n v="97"/>
    <x v="1"/>
    <s v="spaces"/>
    <x v="276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09"/>
    <n v="370"/>
    <x v="1"/>
    <s v="spaces"/>
    <x v="276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09"/>
    <n v="94"/>
    <x v="1"/>
    <s v="spaces"/>
    <x v="276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09"/>
    <n v="49"/>
    <x v="1"/>
    <s v="spaces"/>
    <x v="276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09"/>
    <n v="46"/>
    <x v="1"/>
    <s v="spaces"/>
    <x v="276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09"/>
    <n v="23"/>
    <x v="1"/>
    <s v="spaces"/>
    <x v="276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09"/>
    <n v="63"/>
    <x v="1"/>
    <s v="spaces"/>
    <x v="276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09"/>
    <n v="154"/>
    <x v="1"/>
    <s v="spaces"/>
    <x v="276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09"/>
    <n v="90"/>
    <x v="1"/>
    <s v="spaces"/>
    <x v="277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09"/>
    <n v="119"/>
    <x v="1"/>
    <s v="spaces"/>
    <x v="277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09"/>
    <n v="80"/>
    <x v="1"/>
    <s v="spaces"/>
    <x v="277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09"/>
    <n v="63"/>
    <x v="1"/>
    <s v="spaces"/>
    <x v="277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09"/>
    <n v="131"/>
    <x v="1"/>
    <s v="spaces"/>
    <x v="277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09"/>
    <n v="73"/>
    <x v="1"/>
    <s v="spaces"/>
    <x v="2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09"/>
    <n v="179"/>
    <x v="1"/>
    <s v="spaces"/>
    <x v="277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09"/>
    <n v="163"/>
    <x v="1"/>
    <s v="spaces"/>
    <x v="277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09"/>
    <n v="108"/>
    <x v="1"/>
    <s v="spaces"/>
    <x v="277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09"/>
    <n v="89"/>
    <x v="1"/>
    <s v="spaces"/>
    <x v="27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09"/>
    <n v="54"/>
    <x v="1"/>
    <s v="spaces"/>
    <x v="27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09"/>
    <n v="117"/>
    <x v="1"/>
    <s v="spaces"/>
    <x v="278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09"/>
    <n v="234"/>
    <x v="1"/>
    <s v="spaces"/>
    <x v="278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09"/>
    <n v="158"/>
    <x v="1"/>
    <s v="space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09"/>
    <n v="15"/>
    <x v="1"/>
    <s v="spaces"/>
    <x v="27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09"/>
    <n v="85"/>
    <x v="1"/>
    <s v="spaces"/>
    <x v="278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09"/>
    <n v="147"/>
    <x v="1"/>
    <s v="spaces"/>
    <x v="278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09"/>
    <n v="51"/>
    <x v="1"/>
    <s v="spaces"/>
    <x v="278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09"/>
    <n v="88"/>
    <x v="1"/>
    <s v="spaces"/>
    <x v="27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09"/>
    <n v="242"/>
    <x v="1"/>
    <s v="spaces"/>
    <x v="278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09"/>
    <n v="146"/>
    <x v="1"/>
    <s v="spaces"/>
    <x v="279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09"/>
    <n v="103"/>
    <x v="1"/>
    <s v="spaces"/>
    <x v="279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9"/>
    <n v="80"/>
    <x v="1"/>
    <s v="spaces"/>
    <x v="279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09"/>
    <n v="235"/>
    <x v="1"/>
    <s v="spaces"/>
    <x v="279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09"/>
    <n v="51"/>
    <x v="1"/>
    <s v="spaces"/>
    <x v="279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09"/>
    <n v="163"/>
    <x v="1"/>
    <s v="spaces"/>
    <x v="279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09"/>
    <n v="120"/>
    <x v="1"/>
    <s v="spaces"/>
    <x v="27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09"/>
    <n v="68"/>
    <x v="1"/>
    <s v="spaces"/>
    <x v="279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09"/>
    <n v="52"/>
    <x v="1"/>
    <s v="spaces"/>
    <x v="279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09"/>
    <n v="52"/>
    <x v="1"/>
    <s v="spaces"/>
    <x v="279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09"/>
    <n v="164"/>
    <x v="1"/>
    <s v="spaces"/>
    <x v="28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09"/>
    <n v="85"/>
    <x v="1"/>
    <s v="spaces"/>
    <x v="280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09"/>
    <n v="95"/>
    <x v="1"/>
    <s v="spaces"/>
    <x v="280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09"/>
    <n v="46"/>
    <x v="1"/>
    <s v="spaces"/>
    <x v="280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09"/>
    <n v="52"/>
    <x v="1"/>
    <s v="spaces"/>
    <x v="280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09"/>
    <n v="51"/>
    <x v="1"/>
    <s v="spaces"/>
    <x v="280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09"/>
    <n v="191"/>
    <x v="1"/>
    <s v="spaces"/>
    <x v="280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09"/>
    <n v="89"/>
    <x v="1"/>
    <s v="spaces"/>
    <x v="280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09"/>
    <n v="89"/>
    <x v="1"/>
    <s v="spaces"/>
    <x v="280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09"/>
    <n v="96"/>
    <x v="1"/>
    <s v="spaces"/>
    <x v="280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09"/>
    <n v="33"/>
    <x v="1"/>
    <s v="spaces"/>
    <x v="28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9"/>
    <n v="37"/>
    <x v="1"/>
    <s v="spaces"/>
    <x v="281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09"/>
    <n v="92"/>
    <x v="1"/>
    <s v="spaces"/>
    <x v="28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09"/>
    <n v="77"/>
    <x v="1"/>
    <s v="spaces"/>
    <x v="281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09"/>
    <n v="97"/>
    <x v="1"/>
    <s v="spaces"/>
    <x v="281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09"/>
    <n v="52"/>
    <x v="1"/>
    <s v="spaces"/>
    <x v="28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09"/>
    <n v="129"/>
    <x v="1"/>
    <s v="spaces"/>
    <x v="281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09"/>
    <n v="84"/>
    <x v="1"/>
    <s v="spaces"/>
    <x v="281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09"/>
    <n v="83"/>
    <x v="1"/>
    <s v="spaces"/>
    <x v="28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09"/>
    <n v="260"/>
    <x v="1"/>
    <s v="spaces"/>
    <x v="28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09"/>
    <n v="37"/>
    <x v="1"/>
    <s v="spaces"/>
    <x v="282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09"/>
    <n v="177"/>
    <x v="1"/>
    <s v="spaces"/>
    <x v="282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09"/>
    <n v="74"/>
    <x v="1"/>
    <s v="spaces"/>
    <x v="282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09"/>
    <n v="71"/>
    <x v="1"/>
    <s v="spaces"/>
    <x v="282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09"/>
    <n v="24"/>
    <x v="1"/>
    <s v="spaces"/>
    <x v="282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09"/>
    <n v="38"/>
    <x v="1"/>
    <s v="spaces"/>
    <x v="28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09"/>
    <n v="13"/>
    <x v="1"/>
    <s v="spaces"/>
    <x v="28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s v="spaces"/>
    <x v="282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09"/>
    <n v="1"/>
    <x v="1"/>
    <s v="spaces"/>
    <x v="282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s v="spaces"/>
    <x v="282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s v="spaces"/>
    <x v="28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6"/>
    <s v="EUR"/>
    <n v="1463734740"/>
    <n v="1459414740"/>
    <b v="0"/>
    <n v="3"/>
    <b v="0"/>
    <s v="theater/spaces"/>
    <x v="109"/>
    <n v="1"/>
    <x v="1"/>
    <s v="spaces"/>
    <x v="283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09"/>
    <n v="41"/>
    <x v="1"/>
    <s v="spaces"/>
    <x v="283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09"/>
    <n v="56"/>
    <x v="1"/>
    <s v="spaces"/>
    <x v="28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s v="spaces"/>
    <x v="283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09"/>
    <n v="100"/>
    <x v="1"/>
    <s v="spaces"/>
    <x v="283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09"/>
    <n v="26"/>
    <x v="1"/>
    <s v="spaces"/>
    <x v="283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09"/>
    <n v="118"/>
    <x v="1"/>
    <s v="spaces"/>
    <x v="283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09"/>
    <n v="5"/>
    <x v="1"/>
    <s v="spaces"/>
    <x v="28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09"/>
    <n v="2797"/>
    <x v="1"/>
    <s v="spaces"/>
    <x v="28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09"/>
    <n v="200"/>
    <x v="1"/>
    <s v="spaces"/>
    <x v="28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09"/>
    <n v="88"/>
    <x v="1"/>
    <s v="spaces"/>
    <x v="284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09"/>
    <n v="20"/>
    <x v="1"/>
    <s v="spaces"/>
    <x v="28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09"/>
    <n v="21"/>
    <x v="1"/>
    <s v="spaces"/>
    <x v="284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09"/>
    <n v="61"/>
    <x v="1"/>
    <s v="spaces"/>
    <x v="284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09"/>
    <n v="1"/>
    <x v="1"/>
    <s v="spaces"/>
    <x v="284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09"/>
    <n v="92"/>
    <x v="1"/>
    <s v="spaces"/>
    <x v="28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09"/>
    <n v="7"/>
    <x v="1"/>
    <s v="spaces"/>
    <x v="284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09"/>
    <n v="65"/>
    <x v="1"/>
    <s v="spaces"/>
    <x v="284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09"/>
    <n v="30"/>
    <x v="1"/>
    <s v="spaces"/>
    <x v="284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09"/>
    <n v="53"/>
    <x v="1"/>
    <s v="spaces"/>
    <x v="285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09"/>
    <n v="24"/>
    <x v="1"/>
    <s v="spaces"/>
    <x v="28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09"/>
    <n v="416"/>
    <x v="1"/>
    <s v="spaces"/>
    <x v="285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09"/>
    <n v="54"/>
    <x v="1"/>
    <s v="spaces"/>
    <x v="285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09"/>
    <n v="421"/>
    <x v="1"/>
    <s v="spaces"/>
    <x v="285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s v="spaces"/>
    <x v="285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09"/>
    <n v="19"/>
    <x v="1"/>
    <s v="spaces"/>
    <x v="285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09"/>
    <n v="78"/>
    <x v="1"/>
    <s v="spaces"/>
    <x v="28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09"/>
    <n v="68"/>
    <x v="1"/>
    <s v="spaces"/>
    <x v="285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6"/>
    <s v="EUR"/>
    <n v="1439827559"/>
    <n v="1434643559"/>
    <b v="0"/>
    <n v="3"/>
    <b v="0"/>
    <s v="theater/spaces"/>
    <x v="109"/>
    <n v="17"/>
    <x v="1"/>
    <s v="spaces"/>
    <x v="28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09"/>
    <n v="63"/>
    <x v="1"/>
    <s v="spaces"/>
    <x v="28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09"/>
    <n v="42"/>
    <x v="1"/>
    <s v="spaces"/>
    <x v="286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09"/>
    <n v="130"/>
    <x v="1"/>
    <s v="spaces"/>
    <x v="286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09"/>
    <n v="1270"/>
    <x v="1"/>
    <s v="spaces"/>
    <x v="286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09"/>
    <n v="88"/>
    <x v="1"/>
    <s v="spaces"/>
    <x v="286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09"/>
    <n v="56"/>
    <x v="1"/>
    <s v="spaces"/>
    <x v="286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09"/>
    <n v="54"/>
    <x v="1"/>
    <s v="spaces"/>
    <x v="286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09"/>
    <n v="25"/>
    <x v="1"/>
    <s v="spaces"/>
    <x v="286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09"/>
    <n v="50"/>
    <x v="1"/>
    <s v="spaces"/>
    <x v="286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09"/>
    <n v="57"/>
    <x v="1"/>
    <s v="spaces"/>
    <x v="286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09"/>
    <n v="41"/>
    <x v="1"/>
    <s v="spaces"/>
    <x v="287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09"/>
    <n v="65"/>
    <x v="1"/>
    <s v="spaces"/>
    <x v="287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09"/>
    <n v="56"/>
    <x v="1"/>
    <s v="spaces"/>
    <x v="287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09"/>
    <n v="141"/>
    <x v="1"/>
    <s v="spaces"/>
    <x v="287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09"/>
    <n v="25"/>
    <x v="1"/>
    <s v="spaces"/>
    <x v="287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09"/>
    <n v="70"/>
    <x v="1"/>
    <s v="spaces"/>
    <x v="287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09"/>
    <n v="6"/>
    <x v="1"/>
    <s v="spaces"/>
    <x v="287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09"/>
    <n v="237"/>
    <x v="1"/>
    <s v="spaces"/>
    <x v="28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09"/>
    <n v="80"/>
    <x v="1"/>
    <s v="spaces"/>
    <x v="287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09"/>
    <n v="10"/>
    <x v="1"/>
    <s v="spaces"/>
    <x v="287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09"/>
    <n v="273"/>
    <x v="1"/>
    <s v="spaces"/>
    <x v="288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09"/>
    <n v="13"/>
    <x v="1"/>
    <s v="spaces"/>
    <x v="288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09"/>
    <n v="58"/>
    <x v="1"/>
    <s v="spaces"/>
    <x v="288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09"/>
    <n v="10"/>
    <x v="1"/>
    <s v="spaces"/>
    <x v="288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09"/>
    <n v="70"/>
    <x v="1"/>
    <s v="spaces"/>
    <x v="288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09"/>
    <n v="58"/>
    <x v="1"/>
    <s v="spaces"/>
    <x v="288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09"/>
    <n v="125"/>
    <x v="1"/>
    <s v="spaces"/>
    <x v="288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s v="spaces"/>
    <x v="288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09"/>
    <n v="300"/>
    <x v="1"/>
    <s v="spaces"/>
    <x v="288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09"/>
    <n v="43"/>
    <x v="1"/>
    <s v="spaces"/>
    <x v="288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09"/>
    <n v="1"/>
    <x v="1"/>
    <s v="spaces"/>
    <x v="289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09"/>
    <n v="775"/>
    <x v="1"/>
    <s v="spaces"/>
    <x v="289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09"/>
    <n v="5"/>
    <x v="1"/>
    <s v="spaces"/>
    <x v="289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09"/>
    <n v="13"/>
    <x v="1"/>
    <s v="spaces"/>
    <x v="289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09"/>
    <n v="10"/>
    <x v="1"/>
    <s v="spaces"/>
    <x v="289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09"/>
    <n v="58"/>
    <x v="1"/>
    <s v="spaces"/>
    <x v="289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09"/>
    <n v="245"/>
    <x v="1"/>
    <s v="spaces"/>
    <x v="289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09"/>
    <n v="7"/>
    <x v="1"/>
    <s v="spaces"/>
    <x v="289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s v="spaces"/>
    <x v="289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09"/>
    <n v="61"/>
    <x v="1"/>
    <s v="spaces"/>
    <x v="289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s v="spaces"/>
    <x v="29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09"/>
    <n v="139"/>
    <x v="1"/>
    <s v="plays"/>
    <x v="29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09"/>
    <n v="10"/>
    <x v="1"/>
    <s v="plays"/>
    <x v="290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09"/>
    <n v="94"/>
    <x v="1"/>
    <s v="plays"/>
    <x v="290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09"/>
    <n v="54"/>
    <x v="1"/>
    <s v="plays"/>
    <x v="290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9"/>
    <n v="10"/>
    <x v="1"/>
    <s v="plays"/>
    <x v="290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09"/>
    <n v="34"/>
    <x v="1"/>
    <s v="plays"/>
    <x v="290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09"/>
    <n v="19"/>
    <x v="1"/>
    <s v="plays"/>
    <x v="290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09"/>
    <n v="23"/>
    <x v="1"/>
    <s v="plays"/>
    <x v="290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09"/>
    <n v="29"/>
    <x v="1"/>
    <s v="plays"/>
    <x v="290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09"/>
    <n v="50"/>
    <x v="1"/>
    <s v="plays"/>
    <x v="291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s v="plays"/>
    <x v="29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09"/>
    <n v="450"/>
    <x v="1"/>
    <s v="plays"/>
    <x v="29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09"/>
    <n v="24"/>
    <x v="1"/>
    <s v="plays"/>
    <x v="291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09"/>
    <n v="32"/>
    <x v="1"/>
    <s v="plays"/>
    <x v="291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09"/>
    <n v="15"/>
    <x v="1"/>
    <s v="plays"/>
    <x v="29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s v="plays"/>
    <x v="291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09"/>
    <n v="251"/>
    <x v="1"/>
    <s v="plays"/>
    <x v="29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s v="plays"/>
    <x v="291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09"/>
    <n v="438"/>
    <x v="1"/>
    <s v="plays"/>
    <x v="29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09"/>
    <n v="110"/>
    <x v="1"/>
    <s v="plays"/>
    <x v="292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09"/>
    <n v="41"/>
    <x v="1"/>
    <s v="plays"/>
    <x v="292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09"/>
    <n v="52"/>
    <x v="1"/>
    <s v="plays"/>
    <x v="29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09"/>
    <n v="34"/>
    <x v="1"/>
    <s v="plays"/>
    <x v="292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09"/>
    <n v="103"/>
    <x v="1"/>
    <s v="plays"/>
    <x v="292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09"/>
    <n v="35"/>
    <x v="1"/>
    <s v="plays"/>
    <x v="292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09"/>
    <n v="42"/>
    <x v="1"/>
    <s v="plays"/>
    <x v="29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09"/>
    <n v="64"/>
    <x v="1"/>
    <s v="plays"/>
    <x v="29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09"/>
    <n v="31"/>
    <x v="1"/>
    <s v="plays"/>
    <x v="29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09"/>
    <n v="63"/>
    <x v="1"/>
    <s v="plays"/>
    <x v="292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09"/>
    <n v="99"/>
    <x v="1"/>
    <s v="plays"/>
    <x v="293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09"/>
    <n v="83"/>
    <x v="1"/>
    <s v="plays"/>
    <x v="293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09"/>
    <n v="39"/>
    <x v="1"/>
    <s v="plays"/>
    <x v="293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09"/>
    <n v="80"/>
    <x v="1"/>
    <s v="plays"/>
    <x v="293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09"/>
    <n v="28"/>
    <x v="1"/>
    <s v="plays"/>
    <x v="293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09"/>
    <n v="81"/>
    <x v="1"/>
    <s v="plays"/>
    <x v="29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09"/>
    <n v="201"/>
    <x v="1"/>
    <s v="plays"/>
    <x v="293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09"/>
    <n v="38"/>
    <x v="1"/>
    <s v="plays"/>
    <x v="293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09"/>
    <n v="58"/>
    <x v="1"/>
    <s v="plays"/>
    <x v="29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09"/>
    <n v="60"/>
    <x v="1"/>
    <s v="plays"/>
    <x v="293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09"/>
    <n v="63"/>
    <x v="1"/>
    <s v="plays"/>
    <x v="294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09"/>
    <n v="51"/>
    <x v="1"/>
    <s v="plays"/>
    <x v="294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09"/>
    <n v="101"/>
    <x v="1"/>
    <s v="plays"/>
    <x v="29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09"/>
    <n v="32"/>
    <x v="1"/>
    <s v="plays"/>
    <x v="294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09"/>
    <n v="65"/>
    <x v="1"/>
    <s v="plays"/>
    <x v="29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09"/>
    <n v="79"/>
    <x v="1"/>
    <s v="plays"/>
    <x v="294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09"/>
    <n v="139"/>
    <x v="1"/>
    <s v="plays"/>
    <x v="294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09"/>
    <n v="132"/>
    <x v="1"/>
    <s v="plays"/>
    <x v="294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09"/>
    <n v="91"/>
    <x v="1"/>
    <s v="plays"/>
    <x v="294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09"/>
    <n v="40"/>
    <x v="1"/>
    <s v="plays"/>
    <x v="294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09"/>
    <n v="58"/>
    <x v="1"/>
    <s v="plays"/>
    <x v="295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09"/>
    <n v="33"/>
    <x v="1"/>
    <s v="plays"/>
    <x v="295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09"/>
    <n v="77"/>
    <x v="1"/>
    <s v="plays"/>
    <x v="295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09"/>
    <n v="32"/>
    <x v="1"/>
    <s v="plays"/>
    <x v="295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09"/>
    <n v="36"/>
    <x v="1"/>
    <s v="plays"/>
    <x v="295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09"/>
    <n v="47"/>
    <x v="1"/>
    <s v="plays"/>
    <x v="295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09"/>
    <n v="40"/>
    <x v="1"/>
    <s v="plays"/>
    <x v="295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09"/>
    <n v="100"/>
    <x v="1"/>
    <s v="plays"/>
    <x v="295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09"/>
    <n v="42"/>
    <x v="1"/>
    <s v="plays"/>
    <x v="295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09"/>
    <n v="47"/>
    <x v="1"/>
    <s v="plays"/>
    <x v="295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09"/>
    <n v="71"/>
    <x v="1"/>
    <s v="plays"/>
    <x v="296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09"/>
    <n v="14"/>
    <x v="1"/>
    <s v="musical"/>
    <x v="296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09"/>
    <n v="357"/>
    <x v="1"/>
    <s v="musical"/>
    <x v="296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s v="musical"/>
    <x v="296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09"/>
    <n v="38"/>
    <x v="1"/>
    <s v="musical"/>
    <x v="296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09"/>
    <n v="13"/>
    <x v="1"/>
    <s v="musical"/>
    <x v="296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09"/>
    <n v="24"/>
    <x v="1"/>
    <s v="musical"/>
    <x v="296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s v="musical"/>
    <x v="296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09"/>
    <n v="53"/>
    <x v="1"/>
    <s v="musical"/>
    <x v="296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09"/>
    <n v="300"/>
    <x v="1"/>
    <s v="musical"/>
    <x v="296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09"/>
    <n v="286"/>
    <x v="1"/>
    <s v="musical"/>
    <x v="297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09"/>
    <n v="37"/>
    <x v="1"/>
    <s v="musical"/>
    <x v="297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09"/>
    <n v="49"/>
    <x v="1"/>
    <s v="musical"/>
    <x v="297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09"/>
    <n v="1"/>
    <x v="1"/>
    <s v="musical"/>
    <x v="297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09"/>
    <n v="13"/>
    <x v="1"/>
    <s v="musical"/>
    <x v="297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09"/>
    <n v="109"/>
    <x v="1"/>
    <s v="musical"/>
    <x v="297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09"/>
    <n v="42"/>
    <x v="1"/>
    <s v="musical"/>
    <x v="297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s v="musical"/>
    <x v="297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09"/>
    <n v="23"/>
    <x v="1"/>
    <s v="musical"/>
    <x v="297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s v="musical"/>
    <x v="297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09"/>
    <n v="71"/>
    <x v="1"/>
    <s v="musical"/>
    <x v="298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09"/>
    <n v="63"/>
    <x v="1"/>
    <s v="plays"/>
    <x v="298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09"/>
    <n v="50"/>
    <x v="1"/>
    <s v="plays"/>
    <x v="298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09"/>
    <n v="63"/>
    <x v="1"/>
    <s v="plays"/>
    <x v="298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09"/>
    <n v="86"/>
    <x v="1"/>
    <s v="plays"/>
    <x v="298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09"/>
    <n v="54"/>
    <x v="1"/>
    <s v="plays"/>
    <x v="298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09"/>
    <n v="128"/>
    <x v="1"/>
    <s v="plays"/>
    <x v="298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09"/>
    <n v="107"/>
    <x v="1"/>
    <s v="plays"/>
    <x v="298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09"/>
    <n v="262"/>
    <x v="1"/>
    <s v="plays"/>
    <x v="298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09"/>
    <n v="57"/>
    <x v="1"/>
    <s v="plays"/>
    <x v="298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09"/>
    <n v="50"/>
    <x v="1"/>
    <s v="plays"/>
    <x v="299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09"/>
    <n v="67"/>
    <x v="1"/>
    <s v="plays"/>
    <x v="299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09"/>
    <n v="168"/>
    <x v="1"/>
    <s v="plays"/>
    <x v="299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09"/>
    <n v="256"/>
    <x v="1"/>
    <s v="plays"/>
    <x v="299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09"/>
    <n v="37"/>
    <x v="1"/>
    <s v="plays"/>
    <x v="299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9"/>
    <n v="37"/>
    <x v="1"/>
    <s v="plays"/>
    <x v="299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09"/>
    <n v="46"/>
    <x v="1"/>
    <s v="plays"/>
    <x v="299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09"/>
    <n v="142"/>
    <x v="1"/>
    <s v="plays"/>
    <x v="299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"/>
    <n v="52"/>
    <x v="1"/>
    <s v="plays"/>
    <x v="299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09"/>
    <n v="60"/>
    <x v="1"/>
    <s v="plays"/>
    <x v="299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9"/>
    <n v="50"/>
    <x v="1"/>
    <s v="plays"/>
    <x v="30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09"/>
    <n v="194"/>
    <x v="1"/>
    <s v="plays"/>
    <x v="300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09"/>
    <n v="107"/>
    <x v="1"/>
    <s v="plays"/>
    <x v="300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09"/>
    <n v="77"/>
    <x v="1"/>
    <s v="plays"/>
    <x v="300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09"/>
    <n v="58"/>
    <x v="1"/>
    <s v="plays"/>
    <x v="300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09"/>
    <n v="50"/>
    <x v="1"/>
    <s v="plays"/>
    <x v="300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09"/>
    <n v="97"/>
    <x v="1"/>
    <s v="plays"/>
    <x v="300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09"/>
    <n v="35"/>
    <x v="1"/>
    <s v="plays"/>
    <x v="300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09"/>
    <n v="86"/>
    <x v="1"/>
    <s v="plays"/>
    <x v="300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09"/>
    <n v="183"/>
    <x v="1"/>
    <s v="plays"/>
    <x v="300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09"/>
    <n v="131"/>
    <x v="1"/>
    <s v="plays"/>
    <x v="30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09"/>
    <n v="40"/>
    <x v="1"/>
    <s v="plays"/>
    <x v="30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09"/>
    <n v="60"/>
    <x v="1"/>
    <s v="plays"/>
    <x v="30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09"/>
    <n v="89"/>
    <x v="1"/>
    <s v="plays"/>
    <x v="30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09"/>
    <n v="59"/>
    <x v="1"/>
    <s v="plays"/>
    <x v="3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09"/>
    <n v="70"/>
    <x v="1"/>
    <s v="plays"/>
    <x v="301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09"/>
    <n v="116"/>
    <x v="1"/>
    <s v="plays"/>
    <x v="301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09"/>
    <n v="24"/>
    <x v="1"/>
    <s v="plays"/>
    <x v="30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09"/>
    <n v="81"/>
    <x v="1"/>
    <s v="plays"/>
    <x v="30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09"/>
    <n v="58"/>
    <x v="1"/>
    <s v="plays"/>
    <x v="301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09"/>
    <n v="46"/>
    <x v="1"/>
    <s v="plays"/>
    <x v="302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09"/>
    <n v="60"/>
    <x v="1"/>
    <s v="plays"/>
    <x v="302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09"/>
    <n v="66"/>
    <x v="1"/>
    <s v="plays"/>
    <x v="302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09"/>
    <n v="119"/>
    <x v="1"/>
    <s v="plays"/>
    <x v="302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09"/>
    <n v="83"/>
    <x v="1"/>
    <s v="plays"/>
    <x v="302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09"/>
    <n v="58"/>
    <x v="1"/>
    <s v="plays"/>
    <x v="302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09"/>
    <n v="177"/>
    <x v="1"/>
    <s v="plays"/>
    <x v="30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09"/>
    <n v="71"/>
    <x v="1"/>
    <s v="plays"/>
    <x v="302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09"/>
    <n v="29"/>
    <x v="1"/>
    <s v="plays"/>
    <x v="302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09"/>
    <n v="73"/>
    <x v="1"/>
    <s v="plays"/>
    <x v="30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09"/>
    <n v="52"/>
    <x v="1"/>
    <s v="plays"/>
    <x v="30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09"/>
    <n v="98"/>
    <x v="1"/>
    <s v="plays"/>
    <x v="303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09"/>
    <n v="252"/>
    <x v="1"/>
    <s v="plays"/>
    <x v="303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09"/>
    <n v="75"/>
    <x v="1"/>
    <s v="plays"/>
    <x v="303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09"/>
    <n v="68"/>
    <x v="1"/>
    <s v="plays"/>
    <x v="303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09"/>
    <n v="94"/>
    <x v="1"/>
    <s v="plays"/>
    <x v="303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09"/>
    <n v="41"/>
    <x v="1"/>
    <s v="plays"/>
    <x v="303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09"/>
    <n v="53"/>
    <x v="1"/>
    <s v="plays"/>
    <x v="303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5"/>
    <s v="EUR"/>
    <n v="1449162000"/>
    <n v="1446570315"/>
    <b v="1"/>
    <n v="63"/>
    <b v="1"/>
    <s v="theater/plays"/>
    <x v="109"/>
    <n v="70"/>
    <x v="1"/>
    <s v="plays"/>
    <x v="303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09"/>
    <n v="48"/>
    <x v="1"/>
    <s v="plays"/>
    <x v="30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09"/>
    <n v="53"/>
    <x v="1"/>
    <s v="plays"/>
    <x v="30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09"/>
    <n v="61"/>
    <x v="1"/>
    <s v="plays"/>
    <x v="304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09"/>
    <n v="116"/>
    <x v="1"/>
    <s v="plays"/>
    <x v="304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09"/>
    <n v="61"/>
    <x v="1"/>
    <s v="plays"/>
    <x v="304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09"/>
    <n v="38"/>
    <x v="1"/>
    <s v="plays"/>
    <x v="304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09"/>
    <n v="107"/>
    <x v="1"/>
    <s v="plays"/>
    <x v="304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09"/>
    <n v="205"/>
    <x v="1"/>
    <s v="plays"/>
    <x v="304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09"/>
    <n v="55"/>
    <x v="1"/>
    <s v="plays"/>
    <x v="304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09"/>
    <n v="150"/>
    <x v="1"/>
    <s v="plays"/>
    <x v="3048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09"/>
    <n v="53"/>
    <x v="1"/>
    <s v="plays"/>
    <x v="304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09"/>
    <n v="54"/>
    <x v="1"/>
    <s v="plays"/>
    <x v="305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09"/>
    <n v="76"/>
    <x v="1"/>
    <s v="plays"/>
    <x v="30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09"/>
    <n v="105"/>
    <x v="1"/>
    <s v="plays"/>
    <x v="305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09"/>
    <n v="69"/>
    <x v="1"/>
    <s v="plays"/>
    <x v="305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9"/>
    <n v="129"/>
    <x v="1"/>
    <s v="plays"/>
    <x v="30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09"/>
    <n v="134"/>
    <x v="1"/>
    <s v="plays"/>
    <x v="305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09"/>
    <n v="18"/>
    <x v="1"/>
    <s v="plays"/>
    <x v="305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09"/>
    <n v="203"/>
    <x v="1"/>
    <s v="plays"/>
    <x v="305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09"/>
    <n v="69"/>
    <x v="1"/>
    <s v="plays"/>
    <x v="305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09"/>
    <n v="125"/>
    <x v="1"/>
    <s v="plays"/>
    <x v="305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09"/>
    <n v="74"/>
    <x v="1"/>
    <s v="plays"/>
    <x v="306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09"/>
    <n v="48"/>
    <x v="1"/>
    <s v="plays"/>
    <x v="306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09"/>
    <n v="27"/>
    <x v="1"/>
    <s v="plays"/>
    <x v="306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9"/>
    <n v="34"/>
    <x v="1"/>
    <s v="plays"/>
    <x v="30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09"/>
    <n v="41"/>
    <x v="1"/>
    <s v="plays"/>
    <x v="306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09"/>
    <n v="19"/>
    <x v="1"/>
    <s v="plays"/>
    <x v="306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9"/>
    <n v="84"/>
    <x v="1"/>
    <s v="plays"/>
    <x v="306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09"/>
    <n v="30"/>
    <x v="1"/>
    <s v="plays"/>
    <x v="306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09"/>
    <n v="27"/>
    <x v="1"/>
    <s v="plays"/>
    <x v="306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09"/>
    <n v="46"/>
    <x v="1"/>
    <s v="plays"/>
    <x v="306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09"/>
    <n v="125"/>
    <x v="1"/>
    <s v="plays"/>
    <x v="307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09"/>
    <n v="141"/>
    <x v="1"/>
    <s v="plays"/>
    <x v="307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09"/>
    <n v="55"/>
    <x v="1"/>
    <s v="plays"/>
    <x v="307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9"/>
    <n v="46"/>
    <x v="1"/>
    <s v="plays"/>
    <x v="307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09"/>
    <n v="57"/>
    <x v="1"/>
    <s v="plays"/>
    <x v="3074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09"/>
    <n v="174"/>
    <x v="1"/>
    <s v="plays"/>
    <x v="307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09"/>
    <n v="60"/>
    <x v="1"/>
    <s v="plays"/>
    <x v="307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09"/>
    <n v="90"/>
    <x v="1"/>
    <s v="plays"/>
    <x v="307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09"/>
    <n v="204"/>
    <x v="1"/>
    <s v="plays"/>
    <x v="307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09"/>
    <n v="49"/>
    <x v="1"/>
    <s v="plays"/>
    <x v="307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09"/>
    <n v="53"/>
    <x v="1"/>
    <s v="plays"/>
    <x v="308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9"/>
    <n v="75"/>
    <x v="1"/>
    <s v="plays"/>
    <x v="308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09"/>
    <n v="18"/>
    <x v="1"/>
    <s v="plays"/>
    <x v="308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09"/>
    <n v="210"/>
    <x v="1"/>
    <s v="plays"/>
    <x v="308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09"/>
    <n v="61"/>
    <x v="1"/>
    <s v="plays"/>
    <x v="308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09"/>
    <n v="61"/>
    <x v="1"/>
    <s v="plays"/>
    <x v="308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09"/>
    <n v="80"/>
    <x v="1"/>
    <s v="plays"/>
    <x v="308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09"/>
    <n v="29"/>
    <x v="1"/>
    <s v="plays"/>
    <x v="308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9"/>
    <n v="49"/>
    <x v="1"/>
    <s v="plays"/>
    <x v="308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09"/>
    <n v="94"/>
    <x v="1"/>
    <s v="plays"/>
    <x v="308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09"/>
    <n v="62"/>
    <x v="1"/>
    <s v="plays"/>
    <x v="309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09"/>
    <n v="79"/>
    <x v="1"/>
    <s v="plays"/>
    <x v="309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09"/>
    <n v="34"/>
    <x v="1"/>
    <s v="plays"/>
    <x v="309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09"/>
    <n v="66"/>
    <x v="1"/>
    <s v="plays"/>
    <x v="309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09"/>
    <n v="36"/>
    <x v="1"/>
    <s v="plays"/>
    <x v="309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09"/>
    <n v="146"/>
    <x v="1"/>
    <s v="plays"/>
    <x v="309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09"/>
    <n v="26"/>
    <x v="1"/>
    <s v="plays"/>
    <x v="3096"/>
  </r>
  <r>
    <n v="3324"/>
    <s v="At Swim, Two Boys"/>
    <s v="The play tells the story of Jim and Doyler and their friendship on the brink of Irish independence."/>
    <n v="1500"/>
    <n v="1525"/>
    <x v="0"/>
    <x v="15"/>
    <s v="EUR"/>
    <n v="1465135190"/>
    <n v="1463925590"/>
    <b v="0"/>
    <n v="10"/>
    <b v="1"/>
    <s v="theater/plays"/>
    <x v="109"/>
    <n v="153"/>
    <x v="1"/>
    <s v="plays"/>
    <x v="309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09"/>
    <n v="30"/>
    <x v="1"/>
    <s v="plays"/>
    <x v="3098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09"/>
    <n v="142"/>
    <x v="1"/>
    <s v="plays"/>
    <x v="309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09"/>
    <n v="25"/>
    <x v="1"/>
    <s v="plays"/>
    <x v="31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09"/>
    <n v="293"/>
    <x v="1"/>
    <s v="plays"/>
    <x v="31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09"/>
    <n v="45"/>
    <x v="1"/>
    <s v="plays"/>
    <x v="310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09"/>
    <n v="23"/>
    <x v="1"/>
    <s v="plays"/>
    <x v="310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09"/>
    <n v="80"/>
    <x v="1"/>
    <s v="plays"/>
    <x v="310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09"/>
    <n v="72"/>
    <x v="1"/>
    <s v="plays"/>
    <x v="310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09"/>
    <n v="33"/>
    <x v="1"/>
    <s v="plays"/>
    <x v="310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09"/>
    <n v="117"/>
    <x v="1"/>
    <s v="plays"/>
    <x v="31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09"/>
    <n v="80"/>
    <x v="1"/>
    <s v="plays"/>
    <x v="310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09"/>
    <n v="28"/>
    <x v="1"/>
    <s v="plays"/>
    <x v="310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"/>
    <n v="81"/>
    <x v="1"/>
    <s v="plays"/>
    <x v="311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09"/>
    <n v="137"/>
    <x v="1"/>
    <s v="plays"/>
    <x v="311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09"/>
    <n v="178"/>
    <x v="1"/>
    <s v="plays"/>
    <x v="311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09"/>
    <n v="109"/>
    <x v="1"/>
    <s v="plays"/>
    <x v="311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09"/>
    <n v="120"/>
    <x v="1"/>
    <s v="plays"/>
    <x v="31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09"/>
    <n v="78"/>
    <x v="1"/>
    <s v="plays"/>
    <x v="31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09"/>
    <n v="52"/>
    <x v="1"/>
    <s v="plays"/>
    <x v="31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09"/>
    <n v="114"/>
    <x v="1"/>
    <s v="plays"/>
    <x v="311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09"/>
    <n v="50"/>
    <x v="1"/>
    <s v="plays"/>
    <x v="311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9"/>
    <n v="92"/>
    <x v="1"/>
    <s v="plays"/>
    <x v="311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09"/>
    <n v="109"/>
    <x v="1"/>
    <s v="plays"/>
    <x v="312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09"/>
    <n v="70"/>
    <x v="1"/>
    <s v="plays"/>
    <x v="312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09"/>
    <n v="110"/>
    <x v="1"/>
    <s v="plays"/>
    <x v="312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09"/>
    <n v="72"/>
    <x v="1"/>
    <s v="plays"/>
    <x v="312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09"/>
    <n v="94"/>
    <x v="1"/>
    <s v="plays"/>
    <x v="312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09"/>
    <n v="77"/>
    <x v="1"/>
    <s v="plays"/>
    <x v="31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09"/>
    <n v="36"/>
    <x v="1"/>
    <s v="plays"/>
    <x v="312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09"/>
    <n v="56"/>
    <x v="1"/>
    <s v="plays"/>
    <x v="312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09"/>
    <n v="147"/>
    <x v="1"/>
    <s v="plays"/>
    <x v="312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09"/>
    <n v="56"/>
    <x v="1"/>
    <s v="plays"/>
    <x v="312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09"/>
    <n v="96"/>
    <x v="1"/>
    <s v="plays"/>
    <x v="31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09"/>
    <n v="64"/>
    <x v="1"/>
    <s v="plays"/>
    <x v="313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09"/>
    <n v="185"/>
    <x v="1"/>
    <s v="plays"/>
    <x v="313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09"/>
    <n v="127"/>
    <x v="1"/>
    <s v="plays"/>
    <x v="31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09"/>
    <n v="83"/>
    <x v="1"/>
    <s v="plays"/>
    <x v="31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09"/>
    <n v="55"/>
    <x v="1"/>
    <s v="plays"/>
    <x v="313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09"/>
    <n v="302"/>
    <x v="1"/>
    <s v="plays"/>
    <x v="313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09"/>
    <n v="44"/>
    <x v="1"/>
    <s v="plays"/>
    <x v="313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09"/>
    <n v="867"/>
    <x v="1"/>
    <s v="plays"/>
    <x v="313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09"/>
    <n v="61"/>
    <x v="1"/>
    <s v="plays"/>
    <x v="31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09"/>
    <n v="30"/>
    <x v="1"/>
    <s v="plays"/>
    <x v="314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09"/>
    <n v="45"/>
    <x v="1"/>
    <s v="plays"/>
    <x v="3141"/>
  </r>
  <r>
    <n v="3369"/>
    <s v="The Collector, a play by Daniel Wade"/>
    <s v="How far would you go for revenge? The Collector is a dark thriller of regret, retribution and broken masculinity."/>
    <n v="5000"/>
    <n v="5195"/>
    <x v="0"/>
    <x v="15"/>
    <s v="EUR"/>
    <n v="1484441980"/>
    <n v="1479257980"/>
    <b v="0"/>
    <n v="54"/>
    <b v="1"/>
    <s v="theater/plays"/>
    <x v="109"/>
    <n v="96"/>
    <x v="1"/>
    <s v="plays"/>
    <x v="314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09"/>
    <n v="68"/>
    <x v="1"/>
    <s v="plays"/>
    <x v="314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09"/>
    <n v="31"/>
    <x v="1"/>
    <s v="plays"/>
    <x v="314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09"/>
    <n v="38"/>
    <x v="1"/>
    <s v="plays"/>
    <x v="314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09"/>
    <n v="67"/>
    <x v="1"/>
    <s v="plays"/>
    <x v="314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09"/>
    <n v="72"/>
    <x v="1"/>
    <s v="plays"/>
    <x v="314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09"/>
    <n v="176"/>
    <x v="1"/>
    <s v="plays"/>
    <x v="314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09"/>
    <n v="421"/>
    <x v="1"/>
    <s v="plays"/>
    <x v="314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09"/>
    <n v="105"/>
    <x v="1"/>
    <s v="plays"/>
    <x v="315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09"/>
    <n v="28"/>
    <x v="1"/>
    <s v="plays"/>
    <x v="315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09"/>
    <n v="55"/>
    <x v="1"/>
    <s v="plays"/>
    <x v="315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09"/>
    <n v="112"/>
    <x v="1"/>
    <s v="plays"/>
    <x v="315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09"/>
    <n v="85"/>
    <x v="1"/>
    <s v="plays"/>
    <x v="315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09"/>
    <n v="77"/>
    <x v="1"/>
    <s v="plays"/>
    <x v="315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09"/>
    <n v="65"/>
    <x v="1"/>
    <s v="plays"/>
    <x v="315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09"/>
    <n v="94"/>
    <x v="1"/>
    <s v="plays"/>
    <x v="315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09"/>
    <n v="133"/>
    <x v="1"/>
    <s v="plays"/>
    <x v="315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09"/>
    <n v="51"/>
    <x v="1"/>
    <s v="plays"/>
    <x v="315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09"/>
    <n v="100"/>
    <x v="1"/>
    <s v="plays"/>
    <x v="316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09"/>
    <n v="35"/>
    <x v="1"/>
    <s v="plays"/>
    <x v="316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09"/>
    <n v="185"/>
    <x v="1"/>
    <s v="plays"/>
    <x v="316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09"/>
    <n v="70"/>
    <x v="1"/>
    <s v="plays"/>
    <x v="316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09"/>
    <n v="62"/>
    <x v="1"/>
    <s v="plays"/>
    <x v="316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09"/>
    <n v="42"/>
    <x v="1"/>
    <s v="plays"/>
    <x v="316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09"/>
    <n v="36"/>
    <x v="1"/>
    <s v="plays"/>
    <x v="316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09"/>
    <n v="29"/>
    <x v="1"/>
    <s v="plays"/>
    <x v="316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09"/>
    <n v="24"/>
    <x v="1"/>
    <s v="plays"/>
    <x v="316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09"/>
    <n v="56"/>
    <x v="1"/>
    <s v="plays"/>
    <x v="316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09"/>
    <n v="12"/>
    <x v="1"/>
    <s v="plays"/>
    <x v="317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09"/>
    <n v="68"/>
    <x v="1"/>
    <s v="plays"/>
    <x v="317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09"/>
    <n v="27"/>
    <x v="1"/>
    <s v="plays"/>
    <x v="317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09"/>
    <n v="118"/>
    <x v="1"/>
    <s v="plays"/>
    <x v="317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09"/>
    <n v="45"/>
    <x v="1"/>
    <s v="plays"/>
    <x v="317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09"/>
    <n v="100"/>
    <x v="1"/>
    <s v="plays"/>
    <x v="317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09"/>
    <n v="118"/>
    <x v="1"/>
    <s v="plays"/>
    <x v="317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9"/>
    <n v="203"/>
    <x v="1"/>
    <s v="plays"/>
    <x v="317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09"/>
    <n v="28"/>
    <x v="1"/>
    <s v="plays"/>
    <x v="317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09"/>
    <n v="110"/>
    <x v="1"/>
    <s v="plays"/>
    <x v="317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9"/>
    <n v="32"/>
    <x v="1"/>
    <s v="plays"/>
    <x v="318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09"/>
    <n v="59"/>
    <x v="1"/>
    <s v="plays"/>
    <x v="318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09"/>
    <n v="29"/>
    <x v="1"/>
    <s v="plays"/>
    <x v="318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09"/>
    <n v="81"/>
    <x v="1"/>
    <s v="plays"/>
    <x v="318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09"/>
    <n v="199"/>
    <x v="1"/>
    <s v="plays"/>
    <x v="318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09"/>
    <n v="115"/>
    <x v="1"/>
    <s v="plays"/>
    <x v="318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09"/>
    <n v="46"/>
    <x v="1"/>
    <s v="plays"/>
    <x v="318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09"/>
    <n v="71"/>
    <x v="1"/>
    <s v="plays"/>
    <x v="318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09"/>
    <n v="22"/>
    <x v="1"/>
    <s v="plays"/>
    <x v="318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09"/>
    <n v="159"/>
    <x v="1"/>
    <s v="plays"/>
    <x v="31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09"/>
    <n v="38"/>
    <x v="1"/>
    <s v="plays"/>
    <x v="319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09"/>
    <n v="72"/>
    <x v="1"/>
    <s v="plays"/>
    <x v="319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5"/>
    <s v="EUR"/>
    <n v="1459978200"/>
    <n v="1458416585"/>
    <b v="0"/>
    <n v="46"/>
    <b v="1"/>
    <s v="theater/plays"/>
    <x v="109"/>
    <n v="64"/>
    <x v="1"/>
    <s v="plays"/>
    <x v="319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09"/>
    <n v="28"/>
    <x v="1"/>
    <s v="plays"/>
    <x v="319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09"/>
    <n v="103"/>
    <x v="1"/>
    <s v="plays"/>
    <x v="319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9"/>
    <n v="71"/>
    <x v="1"/>
    <s v="plays"/>
    <x v="319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09"/>
    <n v="35"/>
    <x v="1"/>
    <s v="plays"/>
    <x v="319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09"/>
    <n v="82"/>
    <x v="1"/>
    <s v="plays"/>
    <x v="319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09"/>
    <n v="297"/>
    <x v="1"/>
    <s v="plays"/>
    <x v="319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09"/>
    <n v="47"/>
    <x v="1"/>
    <s v="plays"/>
    <x v="319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09"/>
    <n v="52"/>
    <x v="1"/>
    <s v="plays"/>
    <x v="32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9"/>
    <n v="40"/>
    <x v="1"/>
    <s v="plays"/>
    <x v="32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09"/>
    <n v="16"/>
    <x v="1"/>
    <s v="plays"/>
    <x v="320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09"/>
    <n v="30"/>
    <x v="1"/>
    <s v="plays"/>
    <x v="320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09"/>
    <n v="95"/>
    <x v="1"/>
    <s v="plays"/>
    <x v="32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09"/>
    <n v="52"/>
    <x v="1"/>
    <s v="plays"/>
    <x v="320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09"/>
    <n v="134"/>
    <x v="1"/>
    <s v="plays"/>
    <x v="320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09"/>
    <n v="63"/>
    <x v="1"/>
    <s v="plays"/>
    <x v="320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09"/>
    <n v="59"/>
    <x v="1"/>
    <s v="plays"/>
    <x v="320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09"/>
    <n v="143"/>
    <x v="1"/>
    <s v="plays"/>
    <x v="320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09"/>
    <n v="84"/>
    <x v="1"/>
    <s v="plays"/>
    <x v="321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09"/>
    <n v="186"/>
    <x v="1"/>
    <s v="plays"/>
    <x v="32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09"/>
    <n v="90"/>
    <x v="1"/>
    <s v="plays"/>
    <x v="321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09"/>
    <n v="64"/>
    <x v="1"/>
    <s v="plays"/>
    <x v="32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09"/>
    <n v="60"/>
    <x v="1"/>
    <s v="plays"/>
    <x v="321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09"/>
    <n v="31"/>
    <x v="1"/>
    <s v="plays"/>
    <x v="32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09"/>
    <n v="41"/>
    <x v="1"/>
    <s v="plays"/>
    <x v="321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09"/>
    <n v="43"/>
    <x v="1"/>
    <s v="plays"/>
    <x v="321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09"/>
    <n v="65"/>
    <x v="1"/>
    <s v="plays"/>
    <x v="32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09"/>
    <n v="43"/>
    <x v="1"/>
    <s v="plays"/>
    <x v="321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09"/>
    <n v="77"/>
    <x v="1"/>
    <s v="plays"/>
    <x v="322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09"/>
    <n v="51"/>
    <x v="1"/>
    <s v="plays"/>
    <x v="3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09"/>
    <n v="68"/>
    <x v="1"/>
    <s v="plays"/>
    <x v="322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09"/>
    <n v="19"/>
    <x v="1"/>
    <s v="plays"/>
    <x v="322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09"/>
    <n v="41"/>
    <x v="1"/>
    <s v="plays"/>
    <x v="322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09"/>
    <n v="41"/>
    <x v="1"/>
    <s v="plays"/>
    <x v="3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09"/>
    <n v="28"/>
    <x v="1"/>
    <s v="plays"/>
    <x v="322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09"/>
    <n v="34"/>
    <x v="1"/>
    <s v="plays"/>
    <x v="32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09"/>
    <n v="146"/>
    <x v="1"/>
    <s v="plays"/>
    <x v="322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09"/>
    <n v="359"/>
    <x v="1"/>
    <s v="plays"/>
    <x v="322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09"/>
    <n v="51"/>
    <x v="1"/>
    <s v="plays"/>
    <x v="323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09"/>
    <n v="45"/>
    <x v="1"/>
    <s v="plays"/>
    <x v="32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09"/>
    <n v="18"/>
    <x v="1"/>
    <s v="plays"/>
    <x v="323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09"/>
    <n v="50"/>
    <x v="1"/>
    <s v="plays"/>
    <x v="323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09"/>
    <n v="58"/>
    <x v="1"/>
    <s v="plays"/>
    <x v="323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09"/>
    <n v="30"/>
    <x v="1"/>
    <s v="plays"/>
    <x v="323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09"/>
    <n v="91"/>
    <x v="1"/>
    <s v="plays"/>
    <x v="323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09"/>
    <n v="55"/>
    <x v="1"/>
    <s v="plays"/>
    <x v="323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09"/>
    <n v="57"/>
    <x v="1"/>
    <s v="plays"/>
    <x v="323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09"/>
    <n v="73"/>
    <x v="1"/>
    <s v="plays"/>
    <x v="323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09"/>
    <n v="64"/>
    <x v="1"/>
    <s v="plays"/>
    <x v="32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9"/>
    <n v="716"/>
    <x v="1"/>
    <s v="plays"/>
    <x v="32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09"/>
    <n v="50"/>
    <x v="1"/>
    <s v="plays"/>
    <x v="324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09"/>
    <n v="42"/>
    <x v="1"/>
    <s v="plays"/>
    <x v="324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09"/>
    <n v="36"/>
    <x v="1"/>
    <s v="plays"/>
    <x v="32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09"/>
    <n v="89"/>
    <x v="1"/>
    <s v="plays"/>
    <x v="324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09"/>
    <n v="148"/>
    <x v="1"/>
    <s v="plays"/>
    <x v="324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09"/>
    <n v="52"/>
    <x v="1"/>
    <s v="plays"/>
    <x v="324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09"/>
    <n v="20"/>
    <x v="1"/>
    <s v="plays"/>
    <x v="324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09"/>
    <n v="52"/>
    <x v="1"/>
    <s v="plays"/>
    <x v="324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09"/>
    <n v="53"/>
    <x v="1"/>
    <s v="plays"/>
    <x v="325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09"/>
    <n v="40"/>
    <x v="1"/>
    <s v="plays"/>
    <x v="325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09"/>
    <n v="34"/>
    <x v="1"/>
    <s v="plays"/>
    <x v="325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09"/>
    <n v="165"/>
    <x v="1"/>
    <s v="plays"/>
    <x v="325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09"/>
    <n v="125"/>
    <x v="1"/>
    <s v="plays"/>
    <x v="325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09"/>
    <n v="52"/>
    <x v="1"/>
    <s v="plays"/>
    <x v="325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09"/>
    <n v="40"/>
    <x v="1"/>
    <s v="plays"/>
    <x v="325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09"/>
    <n v="65"/>
    <x v="1"/>
    <s v="plays"/>
    <x v="325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09"/>
    <n v="55"/>
    <x v="1"/>
    <s v="plays"/>
    <x v="325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09"/>
    <n v="83"/>
    <x v="1"/>
    <s v="plays"/>
    <x v="325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09"/>
    <n v="39"/>
    <x v="1"/>
    <s v="plays"/>
    <x v="326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9"/>
    <n v="125"/>
    <x v="1"/>
    <s v="plays"/>
    <x v="326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09"/>
    <n v="78"/>
    <x v="1"/>
    <s v="plays"/>
    <x v="326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09"/>
    <n v="47"/>
    <x v="1"/>
    <s v="plays"/>
    <x v="326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09"/>
    <n v="79"/>
    <x v="1"/>
    <s v="plays"/>
    <x v="326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09"/>
    <n v="114"/>
    <x v="1"/>
    <s v="plays"/>
    <x v="326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09"/>
    <n v="52"/>
    <x v="1"/>
    <s v="plays"/>
    <x v="326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09"/>
    <n v="31"/>
    <x v="1"/>
    <s v="plays"/>
    <x v="326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09"/>
    <n v="74"/>
    <x v="1"/>
    <s v="plays"/>
    <x v="326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09"/>
    <n v="48"/>
    <x v="1"/>
    <s v="plays"/>
    <x v="326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09"/>
    <n v="34"/>
    <x v="1"/>
    <s v="plays"/>
    <x v="327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09"/>
    <n v="40"/>
    <x v="1"/>
    <s v="plays"/>
    <x v="327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09"/>
    <n v="60"/>
    <x v="1"/>
    <s v="plays"/>
    <x v="327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09"/>
    <n v="25"/>
    <x v="1"/>
    <s v="plays"/>
    <x v="327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09"/>
    <n v="36"/>
    <x v="1"/>
    <s v="plays"/>
    <x v="3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09"/>
    <n v="136"/>
    <x v="1"/>
    <s v="plays"/>
    <x v="327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09"/>
    <n v="71"/>
    <x v="1"/>
    <s v="plays"/>
    <x v="327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09"/>
    <n v="125"/>
    <x v="1"/>
    <s v="plays"/>
    <x v="327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09"/>
    <n v="67"/>
    <x v="1"/>
    <s v="plays"/>
    <x v="327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09"/>
    <n v="105"/>
    <x v="1"/>
    <s v="plays"/>
    <x v="327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09"/>
    <n v="145"/>
    <x v="1"/>
    <s v="plays"/>
    <x v="328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09"/>
    <n v="12"/>
    <x v="1"/>
    <s v="plays"/>
    <x v="328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09"/>
    <n v="97"/>
    <x v="1"/>
    <s v="plays"/>
    <x v="32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09"/>
    <n v="60"/>
    <x v="1"/>
    <s v="plays"/>
    <x v="328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09"/>
    <n v="80"/>
    <x v="1"/>
    <s v="plays"/>
    <x v="328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09"/>
    <n v="59"/>
    <x v="1"/>
    <s v="plays"/>
    <x v="328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09"/>
    <n v="75"/>
    <x v="1"/>
    <s v="plays"/>
    <x v="328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9"/>
    <n v="55"/>
    <x v="1"/>
    <s v="plays"/>
    <x v="328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09"/>
    <n v="67"/>
    <x v="1"/>
    <s v="plays"/>
    <x v="328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09"/>
    <n v="227"/>
    <x v="1"/>
    <s v="plays"/>
    <x v="328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09"/>
    <n v="308"/>
    <x v="1"/>
    <s v="plays"/>
    <x v="329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09"/>
    <n v="50"/>
    <x v="1"/>
    <s v="plays"/>
    <x v="329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09"/>
    <n v="72"/>
    <x v="1"/>
    <s v="plays"/>
    <x v="329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09"/>
    <n v="96"/>
    <x v="1"/>
    <s v="plays"/>
    <x v="329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09"/>
    <n v="46"/>
    <x v="1"/>
    <s v="plays"/>
    <x v="32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09"/>
    <n v="41"/>
    <x v="1"/>
    <s v="plays"/>
    <x v="329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09"/>
    <n v="57"/>
    <x v="1"/>
    <s v="plays"/>
    <x v="329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09"/>
    <n v="137"/>
    <x v="1"/>
    <s v="plays"/>
    <x v="329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09"/>
    <n v="76"/>
    <x v="1"/>
    <s v="plays"/>
    <x v="329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09"/>
    <n v="99"/>
    <x v="1"/>
    <s v="plays"/>
    <x v="32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09"/>
    <n v="82"/>
    <x v="1"/>
    <s v="plays"/>
    <x v="33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09"/>
    <n v="45"/>
    <x v="1"/>
    <s v="plays"/>
    <x v="33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09"/>
    <n v="37"/>
    <x v="1"/>
    <s v="plays"/>
    <x v="33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09"/>
    <n v="125"/>
    <x v="1"/>
    <s v="plays"/>
    <x v="330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09"/>
    <n v="49"/>
    <x v="1"/>
    <s v="plays"/>
    <x v="330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09"/>
    <n v="42"/>
    <x v="1"/>
    <s v="plays"/>
    <x v="330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09"/>
    <n v="79"/>
    <x v="1"/>
    <s v="plays"/>
    <x v="330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09"/>
    <n v="38"/>
    <x v="1"/>
    <s v="plays"/>
    <x v="330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09"/>
    <n v="45"/>
    <x v="1"/>
    <s v="plays"/>
    <x v="330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09"/>
    <n v="14"/>
    <x v="1"/>
    <s v="plays"/>
    <x v="330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09"/>
    <n v="44"/>
    <x v="1"/>
    <s v="plays"/>
    <x v="33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09"/>
    <n v="31"/>
    <x v="1"/>
    <s v="plays"/>
    <x v="33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09"/>
    <n v="55"/>
    <x v="1"/>
    <s v="plays"/>
    <x v="331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09"/>
    <n v="46"/>
    <x v="1"/>
    <s v="plays"/>
    <x v="33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09"/>
    <n v="39"/>
    <x v="1"/>
    <s v="plays"/>
    <x v="331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09"/>
    <n v="66"/>
    <x v="1"/>
    <s v="plays"/>
    <x v="33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09"/>
    <n v="54"/>
    <x v="1"/>
    <s v="plays"/>
    <x v="331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09"/>
    <n v="104"/>
    <x v="1"/>
    <s v="plays"/>
    <x v="33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09"/>
    <n v="31"/>
    <x v="1"/>
    <s v="plays"/>
    <x v="331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09"/>
    <n v="59"/>
    <x v="1"/>
    <s v="plays"/>
    <x v="331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09"/>
    <n v="119"/>
    <x v="1"/>
    <s v="plays"/>
    <x v="332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09"/>
    <n v="165"/>
    <x v="1"/>
    <s v="plays"/>
    <x v="332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09"/>
    <n v="24"/>
    <x v="1"/>
    <s v="plays"/>
    <x v="332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09"/>
    <n v="41"/>
    <x v="1"/>
    <s v="plays"/>
    <x v="332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09"/>
    <n v="61"/>
    <x v="1"/>
    <s v="plays"/>
    <x v="33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09"/>
    <n v="39"/>
    <x v="1"/>
    <s v="plays"/>
    <x v="332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09"/>
    <n v="56"/>
    <x v="1"/>
    <s v="plays"/>
    <x v="332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09"/>
    <n v="107"/>
    <x v="1"/>
    <s v="plays"/>
    <x v="33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6"/>
    <s v="EUR"/>
    <n v="1479382594"/>
    <n v="1476786994"/>
    <b v="0"/>
    <n v="14"/>
    <b v="1"/>
    <s v="theater/plays"/>
    <x v="109"/>
    <n v="171"/>
    <x v="1"/>
    <s v="plays"/>
    <x v="332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09"/>
    <n v="111"/>
    <x v="1"/>
    <s v="plays"/>
    <x v="332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09"/>
    <n v="179"/>
    <x v="1"/>
    <s v="plays"/>
    <x v="333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09"/>
    <n v="23"/>
    <x v="1"/>
    <s v="plays"/>
    <x v="333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09"/>
    <n v="43"/>
    <x v="1"/>
    <s v="plays"/>
    <x v="333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09"/>
    <n v="47"/>
    <x v="1"/>
    <s v="plays"/>
    <x v="33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09"/>
    <n v="47"/>
    <x v="1"/>
    <s v="plays"/>
    <x v="333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09"/>
    <n v="15"/>
    <x v="1"/>
    <s v="plays"/>
    <x v="333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09"/>
    <n v="21"/>
    <x v="1"/>
    <s v="plays"/>
    <x v="33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9"/>
    <n v="59"/>
    <x v="1"/>
    <s v="plays"/>
    <x v="33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09"/>
    <n v="98"/>
    <x v="1"/>
    <s v="plays"/>
    <x v="333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09"/>
    <n v="55"/>
    <x v="1"/>
    <s v="plays"/>
    <x v="33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09"/>
    <n v="27"/>
    <x v="1"/>
    <s v="plays"/>
    <x v="334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09"/>
    <n v="58"/>
    <x v="1"/>
    <s v="plays"/>
    <x v="334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09"/>
    <n v="123"/>
    <x v="1"/>
    <s v="plays"/>
    <x v="334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09"/>
    <n v="88"/>
    <x v="1"/>
    <s v="plays"/>
    <x v="334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9"/>
    <n v="73"/>
    <x v="1"/>
    <s v="plays"/>
    <x v="334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09"/>
    <n v="56"/>
    <x v="1"/>
    <s v="plays"/>
    <x v="334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09"/>
    <n v="40"/>
    <x v="1"/>
    <s v="plays"/>
    <x v="33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09"/>
    <n v="137"/>
    <x v="1"/>
    <s v="plays"/>
    <x v="334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09"/>
    <n v="99"/>
    <x v="1"/>
    <s v="plays"/>
    <x v="334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09"/>
    <n v="20"/>
    <x v="1"/>
    <s v="plays"/>
    <x v="334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09"/>
    <n v="29"/>
    <x v="1"/>
    <s v="plays"/>
    <x v="335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09"/>
    <n v="41"/>
    <x v="1"/>
    <s v="plays"/>
    <x v="335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09"/>
    <n v="36"/>
    <x v="1"/>
    <s v="plays"/>
    <x v="335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09"/>
    <n v="38"/>
    <x v="1"/>
    <s v="plays"/>
    <x v="335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09"/>
    <n v="33"/>
    <x v="1"/>
    <s v="plays"/>
    <x v="335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09"/>
    <n v="59"/>
    <x v="1"/>
    <s v="plays"/>
    <x v="335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09"/>
    <n v="136"/>
    <x v="1"/>
    <s v="plays"/>
    <x v="335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09"/>
    <n v="31"/>
    <x v="1"/>
    <s v="plays"/>
    <x v="335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09"/>
    <n v="176"/>
    <x v="1"/>
    <s v="plays"/>
    <x v="335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09"/>
    <n v="152"/>
    <x v="1"/>
    <s v="plays"/>
    <x v="335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09"/>
    <n v="23"/>
    <x v="1"/>
    <s v="plays"/>
    <x v="336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9"/>
    <n v="18"/>
    <x v="1"/>
    <s v="plays"/>
    <x v="336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09"/>
    <n v="82"/>
    <x v="1"/>
    <s v="plays"/>
    <x v="336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09"/>
    <n v="69"/>
    <x v="1"/>
    <s v="plays"/>
    <x v="336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09"/>
    <n v="68"/>
    <x v="1"/>
    <s v="plays"/>
    <x v="336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09"/>
    <n v="73"/>
    <x v="1"/>
    <s v="plays"/>
    <x v="336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09"/>
    <n v="77"/>
    <x v="1"/>
    <s v="plays"/>
    <x v="336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09"/>
    <n v="56"/>
    <x v="1"/>
    <s v="plays"/>
    <x v="336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09"/>
    <n v="50"/>
    <x v="1"/>
    <s v="plays"/>
    <x v="336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09"/>
    <n v="79"/>
    <x v="1"/>
    <s v="plays"/>
    <x v="336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09"/>
    <n v="78"/>
    <x v="1"/>
    <s v="plays"/>
    <x v="337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09"/>
    <n v="41"/>
    <x v="1"/>
    <s v="plays"/>
    <x v="337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09"/>
    <n v="59"/>
    <x v="1"/>
    <s v="plays"/>
    <x v="337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09"/>
    <n v="3"/>
    <x v="1"/>
    <s v="plays"/>
    <x v="337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09"/>
    <n v="39"/>
    <x v="1"/>
    <s v="plays"/>
    <x v="337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09"/>
    <n v="82"/>
    <x v="1"/>
    <s v="plays"/>
    <x v="337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09"/>
    <n v="45"/>
    <x v="1"/>
    <s v="plays"/>
    <x v="337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09"/>
    <n v="49"/>
    <x v="1"/>
    <s v="plays"/>
    <x v="337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09"/>
    <n v="31"/>
    <x v="1"/>
    <s v="plays"/>
    <x v="337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09"/>
    <n v="61"/>
    <x v="1"/>
    <s v="plays"/>
    <x v="337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09"/>
    <n v="29"/>
    <x v="1"/>
    <s v="plays"/>
    <x v="338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09"/>
    <n v="30"/>
    <x v="1"/>
    <s v="plays"/>
    <x v="338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09"/>
    <n v="143"/>
    <x v="1"/>
    <s v="plays"/>
    <x v="338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09"/>
    <n v="52"/>
    <x v="1"/>
    <s v="plays"/>
    <x v="338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9"/>
    <n v="67"/>
    <x v="1"/>
    <s v="plays"/>
    <x v="338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09"/>
    <n v="127"/>
    <x v="1"/>
    <s v="plays"/>
    <x v="338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09"/>
    <n v="63"/>
    <x v="1"/>
    <s v="plays"/>
    <x v="33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09"/>
    <n v="35"/>
    <x v="1"/>
    <s v="plays"/>
    <x v="338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09"/>
    <n v="37"/>
    <x v="1"/>
    <s v="plays"/>
    <x v="338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9"/>
    <n v="69"/>
    <x v="1"/>
    <s v="plays"/>
    <x v="338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09"/>
    <n v="17"/>
    <x v="1"/>
    <s v="plays"/>
    <x v="339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09"/>
    <n v="36"/>
    <x v="1"/>
    <s v="plays"/>
    <x v="339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09"/>
    <n v="66"/>
    <x v="1"/>
    <s v="plays"/>
    <x v="339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09"/>
    <n v="56"/>
    <x v="1"/>
    <s v="plays"/>
    <x v="339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09"/>
    <n v="47"/>
    <x v="1"/>
    <s v="plays"/>
    <x v="339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09"/>
    <n v="48"/>
    <x v="1"/>
    <s v="plays"/>
    <x v="339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09"/>
    <n v="88"/>
    <x v="1"/>
    <s v="plays"/>
    <x v="33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09"/>
    <n v="81"/>
    <x v="1"/>
    <s v="plays"/>
    <x v="339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09"/>
    <n v="39"/>
    <x v="1"/>
    <s v="plays"/>
    <x v="339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09"/>
    <n v="85"/>
    <x v="1"/>
    <s v="plays"/>
    <x v="339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09"/>
    <n v="69"/>
    <x v="1"/>
    <s v="plays"/>
    <x v="34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s v="musical"/>
    <x v="340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09"/>
    <n v="1"/>
    <x v="1"/>
    <s v="musical"/>
    <x v="340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9"/>
    <n v="1"/>
    <x v="1"/>
    <s v="musical"/>
    <x v="340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09"/>
    <n v="148"/>
    <x v="1"/>
    <s v="musical"/>
    <x v="340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09"/>
    <n v="100"/>
    <x v="1"/>
    <s v="musical"/>
    <x v="340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09"/>
    <n v="57"/>
    <x v="1"/>
    <s v="musical"/>
    <x v="340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09"/>
    <n v="177"/>
    <x v="1"/>
    <s v="musical"/>
    <x v="340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09"/>
    <n v="128"/>
    <x v="1"/>
    <s v="musical"/>
    <x v="340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s v="musical"/>
    <x v="340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09"/>
    <n v="66"/>
    <x v="1"/>
    <s v="musical"/>
    <x v="341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09"/>
    <n v="108"/>
    <x v="1"/>
    <s v="musical"/>
    <x v="341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09"/>
    <n v="1"/>
    <x v="1"/>
    <s v="musical"/>
    <x v="34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09"/>
    <n v="18"/>
    <x v="1"/>
    <s v="musical"/>
    <x v="341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s v="musical"/>
    <x v="34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09"/>
    <n v="8"/>
    <x v="1"/>
    <s v="musical"/>
    <x v="34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s v="musical"/>
    <x v="341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09"/>
    <n v="68"/>
    <x v="1"/>
    <s v="musical"/>
    <x v="341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09"/>
    <n v="1"/>
    <x v="1"/>
    <s v="musical"/>
    <x v="34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09"/>
    <n v="60"/>
    <x v="1"/>
    <s v="musical"/>
    <x v="341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09"/>
    <n v="15"/>
    <x v="1"/>
    <s v="musical"/>
    <x v="342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09"/>
    <n v="550"/>
    <x v="1"/>
    <s v="plays"/>
    <x v="34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09"/>
    <n v="98"/>
    <x v="1"/>
    <s v="plays"/>
    <x v="342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09"/>
    <n v="29"/>
    <x v="1"/>
    <s v="plays"/>
    <x v="34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09"/>
    <n v="58"/>
    <x v="1"/>
    <s v="plays"/>
    <x v="342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09"/>
    <n v="44"/>
    <x v="1"/>
    <s v="plays"/>
    <x v="34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9"/>
    <n v="61"/>
    <x v="1"/>
    <s v="plays"/>
    <x v="342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9"/>
    <n v="69"/>
    <x v="1"/>
    <s v="plays"/>
    <x v="342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09"/>
    <n v="74"/>
    <x v="1"/>
    <s v="plays"/>
    <x v="34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3"/>
    <s v="CHF"/>
    <n v="1485989940"/>
    <n v="1483393836"/>
    <b v="0"/>
    <n v="46"/>
    <b v="1"/>
    <s v="theater/plays"/>
    <x v="109"/>
    <n v="115"/>
    <x v="1"/>
    <s v="plays"/>
    <x v="342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09"/>
    <n v="111"/>
    <x v="1"/>
    <s v="plays"/>
    <x v="343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09"/>
    <n v="76"/>
    <x v="1"/>
    <s v="plays"/>
    <x v="343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09"/>
    <n v="235"/>
    <x v="1"/>
    <s v="plays"/>
    <x v="343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09"/>
    <n v="11"/>
    <x v="1"/>
    <s v="plays"/>
    <x v="34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09"/>
    <n v="93"/>
    <x v="1"/>
    <s v="plays"/>
    <x v="343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09"/>
    <n v="203"/>
    <x v="1"/>
    <s v="plays"/>
    <x v="34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09"/>
    <n v="26"/>
    <x v="1"/>
    <s v="plays"/>
    <x v="343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09"/>
    <n v="46"/>
    <x v="1"/>
    <s v="plays"/>
    <x v="34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09"/>
    <n v="51"/>
    <x v="1"/>
    <s v="plays"/>
    <x v="343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09"/>
    <n v="32"/>
    <x v="1"/>
    <s v="plays"/>
    <x v="343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09"/>
    <n v="53"/>
    <x v="1"/>
    <s v="plays"/>
    <x v="344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09"/>
    <n v="37"/>
    <x v="1"/>
    <s v="plays"/>
    <x v="34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09"/>
    <n v="81"/>
    <x v="1"/>
    <s v="plays"/>
    <x v="344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09"/>
    <n v="20"/>
    <x v="1"/>
    <s v="plays"/>
    <x v="344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09"/>
    <n v="88"/>
    <x v="1"/>
    <s v="plays"/>
    <x v="344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09"/>
    <n v="53"/>
    <x v="1"/>
    <s v="plays"/>
    <x v="344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09"/>
    <n v="40"/>
    <x v="1"/>
    <s v="plays"/>
    <x v="344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09"/>
    <n v="145"/>
    <x v="1"/>
    <s v="plays"/>
    <x v="344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09"/>
    <n v="23"/>
    <x v="1"/>
    <s v="plays"/>
    <x v="344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09"/>
    <n v="64"/>
    <x v="1"/>
    <s v="plays"/>
    <x v="344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09"/>
    <n v="62"/>
    <x v="1"/>
    <s v="plays"/>
    <x v="345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09"/>
    <n v="66"/>
    <x v="1"/>
    <s v="plays"/>
    <x v="345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09"/>
    <n v="73"/>
    <x v="1"/>
    <s v="plays"/>
    <x v="345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09"/>
    <n v="100"/>
    <x v="1"/>
    <s v="plays"/>
    <x v="345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09"/>
    <n v="62"/>
    <x v="1"/>
    <s v="plays"/>
    <x v="34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09"/>
    <n v="62"/>
    <x v="1"/>
    <s v="plays"/>
    <x v="345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09"/>
    <n v="59"/>
    <x v="1"/>
    <s v="plays"/>
    <x v="345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09"/>
    <n v="45"/>
    <x v="1"/>
    <s v="plays"/>
    <x v="345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09"/>
    <n v="42"/>
    <x v="1"/>
    <s v="plays"/>
    <x v="34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09"/>
    <n v="59"/>
    <x v="1"/>
    <s v="plays"/>
    <x v="345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09"/>
    <n v="200"/>
    <x v="1"/>
    <s v="plays"/>
    <x v="346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09"/>
    <n v="84"/>
    <x v="1"/>
    <s v="plays"/>
    <x v="346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09"/>
    <n v="57"/>
    <x v="1"/>
    <s v="plays"/>
    <x v="346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09"/>
    <n v="58"/>
    <x v="1"/>
    <s v="plays"/>
    <x v="346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09"/>
    <n v="187"/>
    <x v="1"/>
    <s v="plays"/>
    <x v="346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09"/>
    <n v="74"/>
    <x v="1"/>
    <s v="plays"/>
    <x v="346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09"/>
    <n v="31"/>
    <x v="1"/>
    <s v="plays"/>
    <x v="346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09"/>
    <n v="63"/>
    <x v="1"/>
    <s v="plays"/>
    <x v="34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09"/>
    <n v="121"/>
    <x v="1"/>
    <s v="plays"/>
    <x v="346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09"/>
    <n v="40"/>
    <x v="1"/>
    <s v="plays"/>
    <x v="346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09"/>
    <n v="72"/>
    <x v="1"/>
    <s v="plays"/>
    <x v="347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09"/>
    <n v="41"/>
    <x v="1"/>
    <s v="plays"/>
    <x v="3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09"/>
    <n v="63"/>
    <x v="1"/>
    <s v="plays"/>
    <x v="34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9"/>
    <n v="34"/>
    <x v="1"/>
    <s v="plays"/>
    <x v="347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09"/>
    <n v="39"/>
    <x v="1"/>
    <s v="plays"/>
    <x v="347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09"/>
    <n v="156"/>
    <x v="1"/>
    <s v="plays"/>
    <x v="347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09"/>
    <n v="43"/>
    <x v="1"/>
    <s v="plays"/>
    <x v="347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9"/>
    <n v="15"/>
    <x v="1"/>
    <s v="plays"/>
    <x v="347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09"/>
    <n v="84"/>
    <x v="1"/>
    <s v="plays"/>
    <x v="347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9"/>
    <n v="140"/>
    <x v="1"/>
    <s v="plays"/>
    <x v="347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09"/>
    <n v="81"/>
    <x v="1"/>
    <s v="plays"/>
    <x v="348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09"/>
    <n v="54"/>
    <x v="1"/>
    <s v="plays"/>
    <x v="348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09"/>
    <n v="31"/>
    <x v="1"/>
    <s v="plays"/>
    <x v="348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09"/>
    <n v="68"/>
    <x v="1"/>
    <s v="plays"/>
    <x v="348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09"/>
    <n v="27"/>
    <x v="1"/>
    <s v="plays"/>
    <x v="348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09"/>
    <n v="111"/>
    <x v="1"/>
    <s v="plays"/>
    <x v="348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09"/>
    <n v="107"/>
    <x v="1"/>
    <s v="plays"/>
    <x v="348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"/>
    <n v="106"/>
    <x v="1"/>
    <s v="plays"/>
    <x v="348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09"/>
    <n v="133"/>
    <x v="1"/>
    <s v="plays"/>
    <x v="348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09"/>
    <n v="52"/>
    <x v="1"/>
    <s v="plays"/>
    <x v="348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09"/>
    <n v="310"/>
    <x v="1"/>
    <s v="plays"/>
    <x v="349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09"/>
    <n v="26"/>
    <x v="1"/>
    <s v="plays"/>
    <x v="349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09"/>
    <n v="105"/>
    <x v="1"/>
    <s v="plays"/>
    <x v="349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09"/>
    <n v="86"/>
    <x v="1"/>
    <s v="plays"/>
    <x v="349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09"/>
    <n v="115"/>
    <x v="1"/>
    <s v="plays"/>
    <x v="349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09"/>
    <n v="48"/>
    <x v="1"/>
    <s v="plays"/>
    <x v="349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09"/>
    <n v="73"/>
    <x v="1"/>
    <s v="plays"/>
    <x v="34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09"/>
    <n v="50"/>
    <x v="1"/>
    <s v="plays"/>
    <x v="349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09"/>
    <n v="25"/>
    <x v="1"/>
    <s v="plays"/>
    <x v="349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09"/>
    <n v="63"/>
    <x v="1"/>
    <s v="plays"/>
    <x v="349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09"/>
    <n v="61"/>
    <x v="1"/>
    <s v="plays"/>
    <x v="35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09"/>
    <n v="60"/>
    <x v="1"/>
    <s v="plays"/>
    <x v="350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09"/>
    <n v="72"/>
    <x v="1"/>
    <s v="plays"/>
    <x v="35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09"/>
    <n v="100"/>
    <x v="1"/>
    <s v="plays"/>
    <x v="350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09"/>
    <n v="52"/>
    <x v="1"/>
    <s v="plays"/>
    <x v="350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09"/>
    <n v="33"/>
    <x v="1"/>
    <s v="plays"/>
    <x v="350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s v="plays"/>
    <x v="350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09"/>
    <n v="61"/>
    <x v="1"/>
    <s v="plays"/>
    <x v="350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09"/>
    <n v="10"/>
    <x v="1"/>
    <s v="plays"/>
    <x v="350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09"/>
    <n v="10"/>
    <x v="1"/>
    <s v="plays"/>
    <x v="350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09"/>
    <n v="38"/>
    <x v="1"/>
    <s v="plays"/>
    <x v="351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09"/>
    <n v="45"/>
    <x v="1"/>
    <s v="plays"/>
    <x v="35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09"/>
    <n v="101"/>
    <x v="1"/>
    <s v="plays"/>
    <x v="35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09"/>
    <n v="26"/>
    <x v="1"/>
    <s v="plays"/>
    <x v="351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s v="plays"/>
    <x v="35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09"/>
    <n v="25"/>
    <x v="1"/>
    <s v="plays"/>
    <x v="351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s v="plays"/>
    <x v="351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s v="plays"/>
    <x v="351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09"/>
    <n v="10"/>
    <x v="1"/>
    <s v="plays"/>
    <x v="35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09"/>
    <n v="202"/>
    <x v="1"/>
    <s v="plays"/>
    <x v="35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09"/>
    <n v="25"/>
    <x v="1"/>
    <s v="plays"/>
    <x v="352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09"/>
    <n v="100"/>
    <x v="1"/>
    <s v="musical"/>
    <x v="352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09"/>
    <n v="75"/>
    <x v="1"/>
    <s v="musical"/>
    <x v="352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9"/>
    <n v="215"/>
    <x v="1"/>
    <s v="musical"/>
    <x v="352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09"/>
    <n v="121"/>
    <x v="1"/>
    <s v="musical"/>
    <x v="352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09"/>
    <n v="38"/>
    <x v="1"/>
    <s v="musical"/>
    <x v="352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09"/>
    <n v="172"/>
    <x v="1"/>
    <s v="musical"/>
    <x v="352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09"/>
    <n v="111"/>
    <x v="1"/>
    <s v="musical"/>
    <x v="352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09"/>
    <n v="25"/>
    <x v="1"/>
    <s v="musical"/>
    <x v="352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09"/>
    <n v="268"/>
    <x v="1"/>
    <s v="musical"/>
    <x v="352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09"/>
    <n v="76"/>
    <x v="1"/>
    <s v="musical"/>
    <x v="353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09"/>
    <n v="59"/>
    <x v="1"/>
    <s v="musical"/>
    <x v="353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09"/>
    <n v="50"/>
    <x v="1"/>
    <s v="musical"/>
    <x v="353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09"/>
    <n v="56"/>
    <x v="1"/>
    <s v="musical"/>
    <x v="353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09"/>
    <n v="167"/>
    <x v="1"/>
    <s v="musical"/>
    <x v="353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09"/>
    <n v="47"/>
    <x v="1"/>
    <s v="musical"/>
    <x v="35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09"/>
    <n v="65"/>
    <x v="1"/>
    <s v="musical"/>
    <x v="353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09"/>
    <n v="56"/>
    <x v="1"/>
    <s v="musical"/>
    <x v="353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09"/>
    <n v="74"/>
    <x v="1"/>
    <s v="musical"/>
    <x v="353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09"/>
    <n v="107"/>
    <x v="1"/>
    <s v="musical"/>
    <x v="353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09"/>
    <n v="42"/>
    <x v="1"/>
    <s v="musical"/>
    <x v="35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09"/>
    <n v="74"/>
    <x v="1"/>
    <s v="musical"/>
    <x v="35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09"/>
    <n v="73"/>
    <x v="1"/>
    <s v="musical"/>
    <x v="354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09"/>
    <n v="100"/>
    <x v="1"/>
    <s v="musical"/>
    <x v="354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09"/>
    <n v="38"/>
    <x v="1"/>
    <s v="musical"/>
    <x v="354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"/>
    <n v="167"/>
    <x v="1"/>
    <s v="musical"/>
    <x v="354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09"/>
    <n v="95"/>
    <x v="1"/>
    <s v="musical"/>
    <x v="354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09"/>
    <n v="100"/>
    <x v="1"/>
    <s v="musical"/>
    <x v="354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09"/>
    <n v="143"/>
    <x v="1"/>
    <s v="musical"/>
    <x v="35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09"/>
    <n v="91"/>
    <x v="1"/>
    <s v="musical"/>
    <x v="354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09"/>
    <n v="49"/>
    <x v="1"/>
    <s v="musical"/>
    <x v="355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09"/>
    <n v="70"/>
    <x v="1"/>
    <s v="musical"/>
    <x v="355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09"/>
    <n v="136"/>
    <x v="1"/>
    <s v="musical"/>
    <x v="355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09"/>
    <n v="100"/>
    <x v="1"/>
    <s v="musical"/>
    <x v="355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09"/>
    <n v="95"/>
    <x v="1"/>
    <s v="musical"/>
    <x v="35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09"/>
    <n v="75"/>
    <x v="1"/>
    <s v="musical"/>
    <x v="355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09"/>
    <n v="64"/>
    <x v="1"/>
    <s v="musical"/>
    <x v="355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09"/>
    <n v="115"/>
    <x v="1"/>
    <s v="musical"/>
    <x v="355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09"/>
    <n v="101"/>
    <x v="1"/>
    <s v="musical"/>
    <x v="355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09"/>
    <n v="94"/>
    <x v="1"/>
    <s v="musical"/>
    <x v="355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09"/>
    <n v="35"/>
    <x v="1"/>
    <s v="musical"/>
    <x v="356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09"/>
    <n v="500"/>
    <x v="1"/>
    <s v="musical"/>
    <x v="356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09"/>
    <n v="29"/>
    <x v="1"/>
    <s v="musical"/>
    <x v="356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s v="musical"/>
    <x v="356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s v="musical"/>
    <x v="356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09"/>
    <n v="18"/>
    <x v="1"/>
    <s v="musical"/>
    <x v="356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09"/>
    <n v="174"/>
    <x v="1"/>
    <s v="musical"/>
    <x v="356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09"/>
    <n v="50"/>
    <x v="1"/>
    <s v="musical"/>
    <x v="356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09"/>
    <n v="5"/>
    <x v="1"/>
    <s v="musical"/>
    <x v="356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09"/>
    <n v="1"/>
    <x v="1"/>
    <s v="musical"/>
    <x v="356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09"/>
    <n v="145"/>
    <x v="1"/>
    <s v="musical"/>
    <x v="357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09"/>
    <n v="205"/>
    <x v="1"/>
    <s v="musical"/>
    <x v="357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09"/>
    <n v="101"/>
    <x v="1"/>
    <s v="musical"/>
    <x v="357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09"/>
    <n v="55"/>
    <x v="1"/>
    <s v="musical"/>
    <x v="357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09"/>
    <n v="47"/>
    <x v="1"/>
    <s v="musical"/>
    <x v="357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s v="musical"/>
    <x v="357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09"/>
    <n v="59"/>
    <x v="1"/>
    <s v="musical"/>
    <x v="357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s v="musical"/>
    <x v="357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09"/>
    <n v="2"/>
    <x v="1"/>
    <s v="musical"/>
    <x v="357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09"/>
    <n v="5"/>
    <x v="1"/>
    <s v="musical"/>
    <x v="357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09"/>
    <n v="51"/>
    <x v="1"/>
    <s v="musical"/>
    <x v="358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09"/>
    <n v="42"/>
    <x v="1"/>
    <s v="plays"/>
    <x v="358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09"/>
    <n v="53"/>
    <x v="1"/>
    <s v="plays"/>
    <x v="358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9"/>
    <n v="70"/>
    <x v="1"/>
    <s v="plays"/>
    <x v="358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09"/>
    <n v="43"/>
    <x v="1"/>
    <s v="plays"/>
    <x v="358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09"/>
    <n v="199"/>
    <x v="1"/>
    <s v="plays"/>
    <x v="35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09"/>
    <n v="79"/>
    <x v="1"/>
    <s v="plays"/>
    <x v="358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09"/>
    <n v="62"/>
    <x v="1"/>
    <s v="plays"/>
    <x v="358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09"/>
    <n v="50"/>
    <x v="1"/>
    <s v="plays"/>
    <x v="358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09"/>
    <n v="48"/>
    <x v="1"/>
    <s v="plays"/>
    <x v="358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09"/>
    <n v="107"/>
    <x v="1"/>
    <s v="plays"/>
    <x v="359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09"/>
    <n v="57"/>
    <x v="1"/>
    <s v="plays"/>
    <x v="359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09"/>
    <n v="41"/>
    <x v="1"/>
    <s v="plays"/>
    <x v="35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09"/>
    <n v="22"/>
    <x v="1"/>
    <s v="plays"/>
    <x v="359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09"/>
    <n v="80"/>
    <x v="1"/>
    <s v="plays"/>
    <x v="359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09"/>
    <n v="72"/>
    <x v="1"/>
    <s v="plays"/>
    <x v="359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09"/>
    <n v="65"/>
    <x v="1"/>
    <s v="plays"/>
    <x v="359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09"/>
    <n v="39"/>
    <x v="1"/>
    <s v="plays"/>
    <x v="359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09"/>
    <n v="108"/>
    <x v="1"/>
    <s v="plays"/>
    <x v="359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09"/>
    <n v="28"/>
    <x v="1"/>
    <s v="plays"/>
    <x v="359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09"/>
    <n v="70"/>
    <x v="1"/>
    <s v="plays"/>
    <x v="36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09"/>
    <n v="179"/>
    <x v="1"/>
    <s v="plays"/>
    <x v="360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09"/>
    <n v="63"/>
    <x v="1"/>
    <s v="plays"/>
    <x v="360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09"/>
    <n v="75"/>
    <x v="1"/>
    <s v="plays"/>
    <x v="360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09"/>
    <n v="59"/>
    <x v="1"/>
    <s v="plays"/>
    <x v="360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09"/>
    <n v="140"/>
    <x v="1"/>
    <s v="plays"/>
    <x v="36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09"/>
    <n v="70"/>
    <x v="1"/>
    <s v="plays"/>
    <x v="36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09"/>
    <n v="57"/>
    <x v="1"/>
    <s v="plays"/>
    <x v="36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09"/>
    <n v="40"/>
    <x v="1"/>
    <s v="plays"/>
    <x v="360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09"/>
    <n v="64"/>
    <x v="1"/>
    <s v="plays"/>
    <x v="360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09"/>
    <n v="120"/>
    <x v="1"/>
    <s v="plays"/>
    <x v="36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09"/>
    <n v="1008"/>
    <x v="1"/>
    <s v="plays"/>
    <x v="36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09"/>
    <n v="63"/>
    <x v="1"/>
    <s v="plays"/>
    <x v="361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09"/>
    <n v="22"/>
    <x v="1"/>
    <s v="plays"/>
    <x v="36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09"/>
    <n v="26"/>
    <x v="1"/>
    <s v="plays"/>
    <x v="36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09"/>
    <n v="48"/>
    <x v="1"/>
    <s v="plays"/>
    <x v="36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09"/>
    <n v="56"/>
    <x v="1"/>
    <s v="plays"/>
    <x v="36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09"/>
    <n v="81"/>
    <x v="1"/>
    <s v="plays"/>
    <x v="361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09"/>
    <n v="70"/>
    <x v="1"/>
    <s v="plays"/>
    <x v="361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09"/>
    <n v="24"/>
    <x v="1"/>
    <s v="plays"/>
    <x v="361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09"/>
    <n v="189"/>
    <x v="1"/>
    <s v="plays"/>
    <x v="36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09"/>
    <n v="50"/>
    <x v="1"/>
    <s v="plays"/>
    <x v="362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09"/>
    <n v="75"/>
    <x v="1"/>
    <s v="plays"/>
    <x v="362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09"/>
    <n v="10"/>
    <x v="1"/>
    <s v="plays"/>
    <x v="362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09"/>
    <n v="36"/>
    <x v="1"/>
    <s v="plays"/>
    <x v="36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09"/>
    <n v="10"/>
    <x v="1"/>
    <s v="plays"/>
    <x v="362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09"/>
    <n v="13"/>
    <x v="1"/>
    <s v="plays"/>
    <x v="362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09"/>
    <n v="89"/>
    <x v="1"/>
    <s v="plays"/>
    <x v="362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09"/>
    <n v="25"/>
    <x v="1"/>
    <s v="plays"/>
    <x v="362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09"/>
    <n v="1"/>
    <x v="1"/>
    <s v="plays"/>
    <x v="362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09"/>
    <n v="65"/>
    <x v="1"/>
    <s v="plays"/>
    <x v="36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09"/>
    <n v="10"/>
    <x v="1"/>
    <s v="plays"/>
    <x v="363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09"/>
    <n v="1"/>
    <x v="1"/>
    <s v="plays"/>
    <x v="363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09"/>
    <n v="82"/>
    <x v="1"/>
    <s v="plays"/>
    <x v="36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09"/>
    <n v="100"/>
    <x v="1"/>
    <s v="plays"/>
    <x v="36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09"/>
    <n v="1"/>
    <x v="1"/>
    <s v="plays"/>
    <x v="363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s v="plays"/>
    <x v="363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09"/>
    <n v="20"/>
    <x v="1"/>
    <s v="plays"/>
    <x v="363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09"/>
    <n v="46"/>
    <x v="1"/>
    <s v="plays"/>
    <x v="363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09"/>
    <n v="6"/>
    <x v="1"/>
    <s v="plays"/>
    <x v="36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09"/>
    <n v="50"/>
    <x v="1"/>
    <s v="plays"/>
    <x v="364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09"/>
    <n v="10"/>
    <x v="1"/>
    <s v="musical"/>
    <x v="36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09"/>
    <n v="30"/>
    <x v="1"/>
    <s v="musical"/>
    <x v="364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09"/>
    <n v="150"/>
    <x v="1"/>
    <s v="musical"/>
    <x v="364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09"/>
    <n v="13"/>
    <x v="1"/>
    <s v="musical"/>
    <x v="36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s v="musical"/>
    <x v="36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s v="musical"/>
    <x v="36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s v="musical"/>
    <x v="36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s v="musical"/>
    <x v="364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09"/>
    <n v="45"/>
    <x v="1"/>
    <s v="musical"/>
    <x v="36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09"/>
    <n v="89"/>
    <x v="1"/>
    <s v="musical"/>
    <x v="365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09"/>
    <n v="10"/>
    <x v="1"/>
    <s v="musical"/>
    <x v="365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s v="musical"/>
    <x v="365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09"/>
    <n v="58"/>
    <x v="1"/>
    <s v="musical"/>
    <x v="365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09"/>
    <n v="25"/>
    <x v="1"/>
    <s v="musical"/>
    <x v="365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s v="musical"/>
    <x v="365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s v="musical"/>
    <x v="365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s v="musical"/>
    <x v="365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s v="musical"/>
    <x v="3658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s v="musical"/>
    <x v="365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09"/>
    <n v="18"/>
    <x v="1"/>
    <s v="musical"/>
    <x v="366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09"/>
    <n v="39"/>
    <x v="1"/>
    <s v="plays"/>
    <x v="366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09"/>
    <n v="13"/>
    <x v="1"/>
    <s v="plays"/>
    <x v="366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09"/>
    <n v="316"/>
    <x v="1"/>
    <s v="plays"/>
    <x v="366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09"/>
    <n v="37"/>
    <x v="1"/>
    <s v="plays"/>
    <x v="366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s v="plays"/>
    <x v="366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09"/>
    <n v="128"/>
    <x v="1"/>
    <s v="plays"/>
    <x v="366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09"/>
    <n v="47"/>
    <x v="1"/>
    <s v="plays"/>
    <x v="366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09"/>
    <n v="50"/>
    <x v="1"/>
    <s v="plays"/>
    <x v="366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09"/>
    <n v="43"/>
    <x v="1"/>
    <s v="plays"/>
    <x v="366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09"/>
    <n v="44"/>
    <x v="1"/>
    <s v="plays"/>
    <x v="367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09"/>
    <n v="51"/>
    <x v="1"/>
    <s v="plays"/>
    <x v="36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09"/>
    <n v="63"/>
    <x v="1"/>
    <s v="plays"/>
    <x v="367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09"/>
    <n v="27"/>
    <x v="1"/>
    <s v="plays"/>
    <x v="367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09"/>
    <n v="25"/>
    <x v="1"/>
    <s v="plays"/>
    <x v="367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09"/>
    <n v="47"/>
    <x v="1"/>
    <s v="plays"/>
    <x v="367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s v="plays"/>
    <x v="367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09"/>
    <n v="2"/>
    <x v="1"/>
    <s v="plays"/>
    <x v="367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09"/>
    <n v="25"/>
    <x v="1"/>
    <s v="plays"/>
    <x v="367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09"/>
    <n v="63"/>
    <x v="1"/>
    <s v="plays"/>
    <x v="367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09"/>
    <n v="38"/>
    <x v="1"/>
    <s v="plays"/>
    <x v="368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09"/>
    <n v="16"/>
    <x v="1"/>
    <s v="plays"/>
    <x v="368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09"/>
    <n v="34"/>
    <x v="1"/>
    <s v="plays"/>
    <x v="368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09"/>
    <n v="62"/>
    <x v="1"/>
    <s v="plays"/>
    <x v="368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09"/>
    <n v="83"/>
    <x v="1"/>
    <s v="plays"/>
    <x v="368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09"/>
    <n v="1"/>
    <x v="1"/>
    <s v="plays"/>
    <x v="368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09"/>
    <n v="143"/>
    <x v="1"/>
    <s v="plays"/>
    <x v="36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09"/>
    <n v="34"/>
    <x v="1"/>
    <s v="plays"/>
    <x v="368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09"/>
    <n v="5"/>
    <x v="1"/>
    <s v="plays"/>
    <x v="3688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s v="plays"/>
    <x v="368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09"/>
    <n v="10"/>
    <x v="1"/>
    <s v="plays"/>
    <x v="369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09"/>
    <n v="40"/>
    <x v="1"/>
    <s v="plays"/>
    <x v="369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09"/>
    <n v="30"/>
    <x v="1"/>
    <s v="plays"/>
    <x v="369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09"/>
    <n v="45"/>
    <x v="1"/>
    <s v="plays"/>
    <x v="369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s v="plays"/>
    <x v="369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09"/>
    <n v="10"/>
    <x v="1"/>
    <s v="plays"/>
    <x v="369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09"/>
    <n v="81"/>
    <x v="1"/>
    <s v="plays"/>
    <x v="369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09"/>
    <n v="57"/>
    <x v="1"/>
    <s v="plays"/>
    <x v="369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09"/>
    <n v="5"/>
    <x v="1"/>
    <s v="plays"/>
    <x v="369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09"/>
    <n v="15"/>
    <x v="1"/>
    <s v="plays"/>
    <x v="36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09"/>
    <n v="13"/>
    <x v="1"/>
    <s v="plays"/>
    <x v="37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09"/>
    <n v="93"/>
    <x v="1"/>
    <s v="plays"/>
    <x v="370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09"/>
    <n v="32"/>
    <x v="1"/>
    <s v="plays"/>
    <x v="370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s v="plays"/>
    <x v="370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s v="plays"/>
    <x v="370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09"/>
    <n v="1"/>
    <x v="1"/>
    <s v="plays"/>
    <x v="370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09"/>
    <n v="92"/>
    <x v="1"/>
    <s v="plays"/>
    <x v="370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09"/>
    <n v="46"/>
    <x v="1"/>
    <s v="plays"/>
    <x v="370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09"/>
    <n v="57"/>
    <x v="1"/>
    <s v="plays"/>
    <x v="370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s v="plays"/>
    <x v="370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09"/>
    <n v="249"/>
    <x v="1"/>
    <s v="plays"/>
    <x v="37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09"/>
    <n v="79"/>
    <x v="1"/>
    <s v="plays"/>
    <x v="371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09"/>
    <n v="5"/>
    <x v="1"/>
    <s v="plays"/>
    <x v="371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09"/>
    <n v="6"/>
    <x v="1"/>
    <s v="plays"/>
    <x v="37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09"/>
    <n v="25"/>
    <x v="1"/>
    <s v="plays"/>
    <x v="37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s v="plays"/>
    <x v="37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09"/>
    <n v="137"/>
    <x v="1"/>
    <s v="plays"/>
    <x v="371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s v="plays"/>
    <x v="371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09"/>
    <n v="5"/>
    <x v="1"/>
    <s v="plays"/>
    <x v="371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09"/>
    <n v="39"/>
    <x v="1"/>
    <s v="plays"/>
    <x v="371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09"/>
    <n v="51"/>
    <x v="1"/>
    <s v="plays"/>
    <x v="372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s v="plays"/>
    <x v="37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09"/>
    <n v="49"/>
    <x v="1"/>
    <s v="plays"/>
    <x v="372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09"/>
    <n v="25"/>
    <x v="1"/>
    <s v="plays"/>
    <x v="37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5"/>
    <s v="EUR"/>
    <n v="1462301342"/>
    <n v="1457120942"/>
    <b v="0"/>
    <n v="1"/>
    <b v="0"/>
    <s v="theater/plays"/>
    <x v="109"/>
    <n v="1"/>
    <x v="1"/>
    <s v="plays"/>
    <x v="37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09"/>
    <n v="25"/>
    <x v="1"/>
    <s v="plays"/>
    <x v="37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s v="plays"/>
    <x v="372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s v="plays"/>
    <x v="37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09"/>
    <n v="53"/>
    <x v="1"/>
    <s v="plays"/>
    <x v="372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s v="plays"/>
    <x v="372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09"/>
    <n v="7"/>
    <x v="1"/>
    <s v="plays"/>
    <x v="373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09"/>
    <n v="40"/>
    <x v="1"/>
    <s v="plays"/>
    <x v="373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09"/>
    <n v="24"/>
    <x v="1"/>
    <s v="plays"/>
    <x v="37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09"/>
    <n v="11"/>
    <x v="1"/>
    <s v="plays"/>
    <x v="37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09"/>
    <n v="11"/>
    <x v="1"/>
    <s v="plays"/>
    <x v="373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09"/>
    <n v="15"/>
    <x v="1"/>
    <s v="plays"/>
    <x v="37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s v="plays"/>
    <x v="373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09"/>
    <n v="42"/>
    <x v="1"/>
    <s v="plays"/>
    <x v="37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09"/>
    <n v="71"/>
    <x v="1"/>
    <s v="plays"/>
    <x v="373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09"/>
    <n v="23"/>
    <x v="1"/>
    <s v="plays"/>
    <x v="37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09"/>
    <n v="41"/>
    <x v="1"/>
    <s v="plays"/>
    <x v="374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09"/>
    <n v="48"/>
    <x v="1"/>
    <s v="plays"/>
    <x v="374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09"/>
    <n v="35"/>
    <x v="1"/>
    <s v="plays"/>
    <x v="37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09"/>
    <n v="6"/>
    <x v="1"/>
    <s v="plays"/>
    <x v="37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09"/>
    <n v="23"/>
    <x v="1"/>
    <s v="plays"/>
    <x v="374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09"/>
    <n v="26"/>
    <x v="1"/>
    <s v="plays"/>
    <x v="374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09"/>
    <n v="106"/>
    <x v="1"/>
    <s v="plays"/>
    <x v="374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09"/>
    <n v="29"/>
    <x v="1"/>
    <s v="plays"/>
    <x v="374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s v="plays"/>
    <x v="37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09"/>
    <n v="62"/>
    <x v="1"/>
    <s v="plays"/>
    <x v="374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09"/>
    <n v="218"/>
    <x v="1"/>
    <s v="plays"/>
    <x v="375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09"/>
    <n v="27"/>
    <x v="1"/>
    <s v="plays"/>
    <x v="375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09"/>
    <n v="18"/>
    <x v="1"/>
    <s v="plays"/>
    <x v="375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09"/>
    <n v="64"/>
    <x v="1"/>
    <s v="plays"/>
    <x v="375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09"/>
    <n v="175"/>
    <x v="1"/>
    <s v="plays"/>
    <x v="375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09"/>
    <n v="34"/>
    <x v="1"/>
    <s v="plays"/>
    <x v="375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09"/>
    <n v="84"/>
    <x v="1"/>
    <s v="plays"/>
    <x v="375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09"/>
    <n v="10"/>
    <x v="1"/>
    <s v="plays"/>
    <x v="375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09"/>
    <n v="34"/>
    <x v="1"/>
    <s v="plays"/>
    <x v="37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09"/>
    <n v="38"/>
    <x v="1"/>
    <s v="plays"/>
    <x v="375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09"/>
    <n v="12"/>
    <x v="1"/>
    <s v="plays"/>
    <x v="376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09"/>
    <n v="8"/>
    <x v="1"/>
    <s v="plays"/>
    <x v="376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s v="plays"/>
    <x v="376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09"/>
    <n v="23"/>
    <x v="1"/>
    <s v="plays"/>
    <x v="376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09"/>
    <n v="100"/>
    <x v="1"/>
    <s v="plays"/>
    <x v="376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09"/>
    <n v="60"/>
    <x v="1"/>
    <s v="plays"/>
    <x v="376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09"/>
    <n v="3"/>
    <x v="1"/>
    <s v="plays"/>
    <x v="376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09"/>
    <n v="5"/>
    <x v="1"/>
    <s v="plays"/>
    <x v="376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09"/>
    <n v="18"/>
    <x v="1"/>
    <s v="plays"/>
    <x v="376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09"/>
    <n v="29"/>
    <x v="1"/>
    <s v="plays"/>
    <x v="376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s v="plays"/>
    <x v="377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09"/>
    <n v="60"/>
    <x v="1"/>
    <s v="plays"/>
    <x v="377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09"/>
    <n v="83"/>
    <x v="1"/>
    <s v="plays"/>
    <x v="377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09"/>
    <n v="10"/>
    <x v="1"/>
    <s v="plays"/>
    <x v="377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09"/>
    <n v="32"/>
    <x v="1"/>
    <s v="plays"/>
    <x v="377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09"/>
    <n v="6"/>
    <x v="1"/>
    <s v="plays"/>
    <x v="37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09"/>
    <n v="101"/>
    <x v="1"/>
    <s v="plays"/>
    <x v="377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09"/>
    <n v="1"/>
    <x v="1"/>
    <s v="plays"/>
    <x v="377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09"/>
    <n v="20"/>
    <x v="1"/>
    <s v="plays"/>
    <x v="377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09"/>
    <n v="2"/>
    <x v="1"/>
    <s v="plays"/>
    <x v="377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09"/>
    <n v="5"/>
    <x v="1"/>
    <s v="plays"/>
    <x v="378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09"/>
    <n v="15"/>
    <x v="1"/>
    <s v="plays"/>
    <x v="378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09"/>
    <n v="25"/>
    <x v="1"/>
    <s v="plays"/>
    <x v="378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09"/>
    <n v="46"/>
    <x v="1"/>
    <s v="plays"/>
    <x v="378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09"/>
    <n v="5"/>
    <x v="1"/>
    <s v="plays"/>
    <x v="378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s v="plays"/>
    <x v="378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09"/>
    <n v="13"/>
    <x v="1"/>
    <s v="plays"/>
    <x v="378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s v="plays"/>
    <x v="378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9"/>
    <n v="1"/>
    <x v="1"/>
    <s v="plays"/>
    <x v="3788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09"/>
    <n v="10"/>
    <x v="1"/>
    <s v="plays"/>
    <x v="378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09"/>
    <n v="53"/>
    <x v="1"/>
    <s v="plays"/>
    <x v="379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09"/>
    <n v="33"/>
    <x v="1"/>
    <s v="plays"/>
    <x v="379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09"/>
    <n v="7"/>
    <x v="1"/>
    <s v="plays"/>
    <x v="379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09"/>
    <n v="33"/>
    <x v="1"/>
    <s v="plays"/>
    <x v="379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09"/>
    <n v="63"/>
    <x v="1"/>
    <s v="plays"/>
    <x v="379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09"/>
    <n v="64"/>
    <x v="1"/>
    <s v="plays"/>
    <x v="379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s v="plays"/>
    <x v="379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09"/>
    <n v="10"/>
    <x v="1"/>
    <s v="plays"/>
    <x v="37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09"/>
    <n v="63"/>
    <x v="1"/>
    <s v="plays"/>
    <x v="379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s v="plays"/>
    <x v="379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09"/>
    <n v="31"/>
    <x v="1"/>
    <s v="plays"/>
    <x v="38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09"/>
    <n v="51"/>
    <x v="1"/>
    <s v="plays"/>
    <x v="380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s v="plays"/>
    <x v="380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09"/>
    <n v="67"/>
    <x v="1"/>
    <s v="plays"/>
    <x v="380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s v="plays"/>
    <x v="380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09"/>
    <n v="59"/>
    <x v="1"/>
    <s v="plays"/>
    <x v="38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09"/>
    <n v="65"/>
    <x v="1"/>
    <s v="plays"/>
    <x v="38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09"/>
    <n v="100"/>
    <x v="1"/>
    <s v="plays"/>
    <x v="380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09"/>
    <n v="147"/>
    <x v="1"/>
    <s v="plays"/>
    <x v="380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09"/>
    <n v="166"/>
    <x v="1"/>
    <s v="plays"/>
    <x v="380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09"/>
    <n v="40"/>
    <x v="1"/>
    <s v="plays"/>
    <x v="38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09"/>
    <n v="75"/>
    <x v="1"/>
    <s v="plays"/>
    <x v="38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09"/>
    <n v="60"/>
    <x v="1"/>
    <s v="plays"/>
    <x v="3812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09"/>
    <n v="1250"/>
    <x v="1"/>
    <s v="plays"/>
    <x v="381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09"/>
    <n v="11"/>
    <x v="1"/>
    <s v="plays"/>
    <x v="381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09"/>
    <n v="7"/>
    <x v="1"/>
    <s v="plays"/>
    <x v="381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s v="plays"/>
    <x v="38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09"/>
    <n v="56"/>
    <x v="1"/>
    <s v="plays"/>
    <x v="381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09"/>
    <n v="1"/>
    <x v="1"/>
    <s v="plays"/>
    <x v="38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09"/>
    <n v="38"/>
    <x v="1"/>
    <s v="plays"/>
    <x v="381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09"/>
    <n v="28"/>
    <x v="1"/>
    <s v="plays"/>
    <x v="382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09"/>
    <n v="33"/>
    <x v="1"/>
    <s v="plays"/>
    <x v="382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09"/>
    <n v="16"/>
    <x v="1"/>
    <s v="plays"/>
    <x v="382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09"/>
    <n v="1"/>
    <x v="1"/>
    <s v="plays"/>
    <x v="382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s v="plays"/>
    <x v="382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09"/>
    <n v="87"/>
    <x v="1"/>
    <s v="plays"/>
    <x v="38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09"/>
    <n v="55"/>
    <x v="1"/>
    <s v="plays"/>
    <x v="382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s v="plays"/>
    <x v="382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09"/>
    <n v="42"/>
    <x v="1"/>
    <s v="plays"/>
    <x v="382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09"/>
    <n v="88"/>
    <x v="1"/>
    <s v="plays"/>
    <x v="38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09"/>
    <n v="129"/>
    <x v="1"/>
    <s v="plays"/>
    <x v="383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09"/>
    <n v="24"/>
    <x v="1"/>
    <s v="plays"/>
    <x v="383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09"/>
    <n v="36"/>
    <x v="1"/>
    <s v="plays"/>
    <x v="38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09"/>
    <n v="57"/>
    <x v="1"/>
    <s v="plays"/>
    <x v="383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s v="plays"/>
    <x v="383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09"/>
    <n v="163"/>
    <x v="1"/>
    <s v="plays"/>
    <x v="383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09"/>
    <n v="15"/>
    <x v="1"/>
    <s v="plays"/>
    <x v="383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09"/>
    <n v="64"/>
    <x v="1"/>
    <s v="plays"/>
    <x v="383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09"/>
    <n v="7"/>
    <x v="1"/>
    <s v="plays"/>
    <x v="38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09"/>
    <n v="25"/>
    <x v="1"/>
    <s v="plays"/>
    <x v="38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09"/>
    <n v="179"/>
    <x v="1"/>
    <s v="plays"/>
    <x v="38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09"/>
    <n v="35"/>
    <x v="1"/>
    <s v="plays"/>
    <x v="384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09"/>
    <n v="33"/>
    <x v="1"/>
    <s v="plays"/>
    <x v="3842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09"/>
    <n v="28"/>
    <x v="1"/>
    <s v="plays"/>
    <x v="38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s v="plays"/>
    <x v="384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09"/>
    <n v="2"/>
    <x v="1"/>
    <s v="plays"/>
    <x v="384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09"/>
    <n v="19"/>
    <x v="1"/>
    <s v="plays"/>
    <x v="384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09"/>
    <n v="35"/>
    <x v="1"/>
    <s v="plays"/>
    <x v="384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09"/>
    <n v="44"/>
    <x v="1"/>
    <s v="plays"/>
    <x v="384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s v="plays"/>
    <x v="38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09"/>
    <n v="223"/>
    <x v="1"/>
    <s v="plays"/>
    <x v="385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s v="plays"/>
    <x v="385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09"/>
    <n v="5"/>
    <x v="1"/>
    <s v="plays"/>
    <x v="385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s v="plays"/>
    <x v="385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09"/>
    <n v="29"/>
    <x v="1"/>
    <s v="plays"/>
    <x v="385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09"/>
    <n v="2"/>
    <x v="1"/>
    <s v="plays"/>
    <x v="385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09"/>
    <n v="127"/>
    <x v="1"/>
    <s v="plays"/>
    <x v="38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6"/>
    <s v="EUR"/>
    <n v="1476008906"/>
    <n v="1473416906"/>
    <b v="0"/>
    <n v="1"/>
    <b v="0"/>
    <s v="theater/plays"/>
    <x v="109"/>
    <n v="10"/>
    <x v="1"/>
    <s v="plays"/>
    <x v="385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09"/>
    <n v="10"/>
    <x v="1"/>
    <s v="plays"/>
    <x v="385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09"/>
    <n v="9"/>
    <x v="1"/>
    <s v="plays"/>
    <x v="38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s v="plays"/>
    <x v="386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09"/>
    <n v="72"/>
    <x v="1"/>
    <s v="plays"/>
    <x v="386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09"/>
    <n v="30"/>
    <x v="1"/>
    <s v="plays"/>
    <x v="386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09"/>
    <n v="11"/>
    <x v="1"/>
    <s v="plays"/>
    <x v="386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09"/>
    <n v="26"/>
    <x v="1"/>
    <s v="plays"/>
    <x v="386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09"/>
    <n v="20"/>
    <x v="1"/>
    <s v="plays"/>
    <x v="386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09"/>
    <n v="15"/>
    <x v="1"/>
    <s v="plays"/>
    <x v="386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09"/>
    <n v="91"/>
    <x v="1"/>
    <s v="plays"/>
    <x v="386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09"/>
    <n v="800"/>
    <x v="1"/>
    <s v="plays"/>
    <x v="386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09"/>
    <n v="80"/>
    <x v="1"/>
    <s v="plays"/>
    <x v="386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s v="plays"/>
    <x v="387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s v="plays"/>
    <x v="387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09"/>
    <n v="50"/>
    <x v="1"/>
    <s v="plays"/>
    <x v="387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s v="plays"/>
    <x v="387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s v="plays"/>
    <x v="387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09"/>
    <n v="23"/>
    <x v="1"/>
    <s v="plays"/>
    <x v="3875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09"/>
    <n v="17"/>
    <x v="1"/>
    <s v="plays"/>
    <x v="387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09"/>
    <n v="46"/>
    <x v="1"/>
    <s v="plays"/>
    <x v="387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09"/>
    <n v="383"/>
    <x v="1"/>
    <s v="plays"/>
    <x v="387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09"/>
    <n v="107"/>
    <x v="1"/>
    <s v="plays"/>
    <x v="387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09"/>
    <n v="10"/>
    <x v="1"/>
    <s v="plays"/>
    <x v="388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09"/>
    <n v="59"/>
    <x v="1"/>
    <s v="plays"/>
    <x v="388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s v="plays"/>
    <x v="388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09"/>
    <n v="14"/>
    <x v="1"/>
    <s v="plays"/>
    <x v="388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09"/>
    <n v="16"/>
    <x v="1"/>
    <s v="plays"/>
    <x v="388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5"/>
    <s v="EUR"/>
    <n v="1456617600"/>
    <n v="1454280186"/>
    <b v="0"/>
    <n v="1"/>
    <b v="0"/>
    <s v="theater/plays"/>
    <x v="109"/>
    <n v="1"/>
    <x v="1"/>
    <s v="plays"/>
    <x v="388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09"/>
    <n v="1"/>
    <x v="1"/>
    <s v="plays"/>
    <x v="38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41E8A-EF01-4D02-AF11-05A25F97DE53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5EEFE8-8E0C-49DA-A57C-963D7B10633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BB707-360B-4D4A-9921-8264E87024C8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8"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50"/>
        <item x="60"/>
        <item x="53"/>
        <item x="56"/>
        <item x="65"/>
        <item x="62"/>
        <item x="52"/>
        <item x="59"/>
        <item x="54"/>
        <item x="57"/>
        <item x="81"/>
        <item x="55"/>
        <item x="51"/>
        <item x="77"/>
        <item x="63"/>
        <item x="82"/>
        <item x="68"/>
        <item x="70"/>
        <item x="66"/>
        <item x="61"/>
        <item x="78"/>
        <item x="73"/>
        <item x="58"/>
        <item x="75"/>
        <item x="69"/>
        <item x="71"/>
        <item x="67"/>
        <item x="72"/>
        <item x="79"/>
        <item x="76"/>
        <item x="80"/>
        <item x="74"/>
        <item x="64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04"/>
        <item x="0"/>
        <item x="86"/>
        <item x="49"/>
        <item x="48"/>
        <item x="24"/>
        <item x="1"/>
        <item x="14"/>
        <item x="91"/>
        <item x="92"/>
        <item x="34"/>
        <item x="95"/>
        <item x="42"/>
        <item x="19"/>
        <item x="94"/>
        <item x="96"/>
        <item x="12"/>
        <item x="11"/>
        <item x="23"/>
        <item x="106"/>
        <item x="36"/>
        <item x="107"/>
        <item x="98"/>
        <item x="93"/>
        <item x="99"/>
        <item x="25"/>
        <item x="85"/>
        <item x="87"/>
        <item x="45"/>
        <item x="47"/>
        <item x="97"/>
        <item x="100"/>
        <item x="89"/>
        <item x="46"/>
        <item x="103"/>
        <item x="101"/>
        <item x="83"/>
        <item x="27"/>
        <item x="102"/>
        <item x="43"/>
        <item x="44"/>
        <item x="109"/>
        <item t="default"/>
      </items>
    </pivotField>
    <pivotField showAll="0"/>
    <pivotField axis="axisPage" showAll="0">
      <items count="8">
        <item x="0"/>
        <item x="5"/>
        <item x="4"/>
        <item x="3"/>
        <item x="6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0D096-E46A-46E3-B12A-C5AB9EAD5117}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10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7"/>
        <item x="2"/>
        <item x="18"/>
        <item x="5"/>
        <item x="13"/>
        <item x="12"/>
        <item x="8"/>
        <item x="3"/>
        <item x="6"/>
        <item x="1"/>
        <item x="7"/>
        <item x="15"/>
        <item x="16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68"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50"/>
        <item x="60"/>
        <item x="53"/>
        <item x="56"/>
        <item x="65"/>
        <item x="62"/>
        <item x="52"/>
        <item x="59"/>
        <item x="54"/>
        <item x="57"/>
        <item x="81"/>
        <item x="55"/>
        <item x="51"/>
        <item x="77"/>
        <item x="63"/>
        <item x="82"/>
        <item x="68"/>
        <item x="70"/>
        <item x="66"/>
        <item x="61"/>
        <item x="78"/>
        <item x="73"/>
        <item x="58"/>
        <item x="75"/>
        <item x="69"/>
        <item x="71"/>
        <item x="67"/>
        <item x="72"/>
        <item x="79"/>
        <item x="76"/>
        <item x="80"/>
        <item x="74"/>
        <item x="64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04"/>
        <item x="0"/>
        <item x="86"/>
        <item x="49"/>
        <item x="48"/>
        <item x="24"/>
        <item x="1"/>
        <item x="14"/>
        <item x="91"/>
        <item x="92"/>
        <item x="34"/>
        <item x="95"/>
        <item x="42"/>
        <item x="19"/>
        <item x="94"/>
        <item x="96"/>
        <item x="12"/>
        <item x="11"/>
        <item x="23"/>
        <item x="106"/>
        <item x="36"/>
        <item x="107"/>
        <item x="98"/>
        <item x="93"/>
        <item x="99"/>
        <item x="25"/>
        <item x="85"/>
        <item x="87"/>
        <item x="45"/>
        <item x="47"/>
        <item x="97"/>
        <item x="100"/>
        <item x="89"/>
        <item x="46"/>
        <item x="103"/>
        <item x="101"/>
        <item x="83"/>
        <item x="27"/>
        <item x="102"/>
        <item x="43"/>
        <item x="44"/>
        <item x="10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18"/>
    <field x="20"/>
  </rowFields>
  <rowItems count="105">
    <i>
      <x/>
    </i>
    <i r="1">
      <x/>
    </i>
    <i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7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0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B1" zoomScale="69" zoomScaleNormal="90" workbookViewId="0">
      <selection activeCell="H26" sqref="H2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54296875" customWidth="1"/>
    <col min="16" max="16" width="18.6328125" customWidth="1"/>
    <col min="17" max="17" width="17.90625" customWidth="1"/>
    <col min="18" max="18" width="20.90625" customWidth="1"/>
    <col min="19" max="19" width="32.453125" style="10" customWidth="1"/>
    <col min="20" max="20" width="27.453125" style="10" customWidth="1"/>
  </cols>
  <sheetData>
    <row r="1" spans="1:20" x14ac:dyDescent="0.35">
      <c r="A1" s="1" t="s">
        <v>0</v>
      </c>
      <c r="B1" s="2" t="s">
        <v>1</v>
      </c>
      <c r="C1" s="2" t="s">
        <v>2579</v>
      </c>
      <c r="D1" s="1" t="s">
        <v>5153</v>
      </c>
      <c r="E1" s="1" t="s">
        <v>5154</v>
      </c>
      <c r="F1" s="1" t="s">
        <v>5155</v>
      </c>
      <c r="G1" s="1" t="s">
        <v>5160</v>
      </c>
      <c r="H1" s="1" t="s">
        <v>5182</v>
      </c>
      <c r="I1" s="1" t="s">
        <v>5196</v>
      </c>
      <c r="J1" s="1" t="s">
        <v>5197</v>
      </c>
      <c r="K1" s="1" t="s">
        <v>5198</v>
      </c>
      <c r="L1" s="1" t="s">
        <v>5199</v>
      </c>
      <c r="M1" s="1" t="s">
        <v>5200</v>
      </c>
      <c r="N1" s="1" t="s">
        <v>5201</v>
      </c>
      <c r="O1" s="5" t="s">
        <v>5225</v>
      </c>
      <c r="P1" s="5" t="s">
        <v>5226</v>
      </c>
      <c r="Q1" s="1" t="s">
        <v>5277</v>
      </c>
      <c r="R1" s="1" t="s">
        <v>5278</v>
      </c>
      <c r="S1" s="9" t="s">
        <v>5284</v>
      </c>
      <c r="T1" s="9" t="s">
        <v>5285</v>
      </c>
    </row>
    <row r="2" spans="1:20" ht="43.5" x14ac:dyDescent="0.35">
      <c r="A2">
        <v>0</v>
      </c>
      <c r="B2" s="3" t="s">
        <v>2</v>
      </c>
      <c r="C2" s="3" t="s">
        <v>2580</v>
      </c>
      <c r="D2">
        <v>8500</v>
      </c>
      <c r="E2">
        <v>11633</v>
      </c>
      <c r="F2" t="s">
        <v>5156</v>
      </c>
      <c r="G2" t="s">
        <v>5161</v>
      </c>
      <c r="H2" t="s">
        <v>5183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5202</v>
      </c>
      <c r="O2">
        <f>ROUND((E2/D2)*100,0)</f>
        <v>137</v>
      </c>
      <c r="P2">
        <f>ROUND(E2/L2,0)</f>
        <v>64</v>
      </c>
      <c r="Q2" t="s">
        <v>5227</v>
      </c>
      <c r="R2" t="s">
        <v>5228</v>
      </c>
      <c r="S2" s="10">
        <f>(J2/86400)+25569+(-5/24)</f>
        <v>42176.798738425925</v>
      </c>
      <c r="T2" s="10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2581</v>
      </c>
      <c r="D3">
        <v>10275</v>
      </c>
      <c r="E3">
        <v>14653</v>
      </c>
      <c r="F3" t="s">
        <v>5156</v>
      </c>
      <c r="G3" t="s">
        <v>5161</v>
      </c>
      <c r="H3" t="s">
        <v>5183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5202</v>
      </c>
      <c r="O3">
        <f t="shared" ref="O3:O66" si="0">ROUND((E3/D3)*100,0)</f>
        <v>143</v>
      </c>
      <c r="P3">
        <f t="shared" ref="P3:P66" si="1">ROUND(E3/L3,0)</f>
        <v>185</v>
      </c>
      <c r="Q3" t="s">
        <v>5227</v>
      </c>
      <c r="R3" t="s">
        <v>5228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2582</v>
      </c>
      <c r="D4">
        <v>500</v>
      </c>
      <c r="E4">
        <v>525</v>
      </c>
      <c r="F4" t="s">
        <v>5156</v>
      </c>
      <c r="G4" t="s">
        <v>5162</v>
      </c>
      <c r="H4" t="s">
        <v>5184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5202</v>
      </c>
      <c r="O4">
        <f t="shared" si="0"/>
        <v>105</v>
      </c>
      <c r="P4">
        <f t="shared" si="1"/>
        <v>15</v>
      </c>
      <c r="Q4" t="s">
        <v>5227</v>
      </c>
      <c r="R4" t="s">
        <v>5228</v>
      </c>
      <c r="S4" s="10">
        <f t="shared" si="2"/>
        <v>42405.494016203702</v>
      </c>
      <c r="T4" s="10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2583</v>
      </c>
      <c r="D5">
        <v>10000</v>
      </c>
      <c r="E5">
        <v>10390</v>
      </c>
      <c r="F5" t="s">
        <v>5156</v>
      </c>
      <c r="G5" t="s">
        <v>5161</v>
      </c>
      <c r="H5" t="s">
        <v>5183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5202</v>
      </c>
      <c r="O5">
        <f t="shared" si="0"/>
        <v>104</v>
      </c>
      <c r="P5">
        <f t="shared" si="1"/>
        <v>69</v>
      </c>
      <c r="Q5" t="s">
        <v>5227</v>
      </c>
      <c r="R5" t="s">
        <v>5228</v>
      </c>
      <c r="S5" s="10">
        <f t="shared" si="2"/>
        <v>41828.306793981479</v>
      </c>
      <c r="T5" s="10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2584</v>
      </c>
      <c r="D6">
        <v>44000</v>
      </c>
      <c r="E6">
        <v>54116.28</v>
      </c>
      <c r="F6" t="s">
        <v>5156</v>
      </c>
      <c r="G6" t="s">
        <v>5161</v>
      </c>
      <c r="H6" t="s">
        <v>5183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5202</v>
      </c>
      <c r="O6">
        <f t="shared" si="0"/>
        <v>123</v>
      </c>
      <c r="P6">
        <f t="shared" si="1"/>
        <v>191</v>
      </c>
      <c r="Q6" t="s">
        <v>5227</v>
      </c>
      <c r="R6" t="s">
        <v>5228</v>
      </c>
      <c r="S6" s="10">
        <f t="shared" si="2"/>
        <v>42327.625914351847</v>
      </c>
      <c r="T6" s="10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2585</v>
      </c>
      <c r="D7">
        <v>3999</v>
      </c>
      <c r="E7">
        <v>4390</v>
      </c>
      <c r="F7" t="s">
        <v>5156</v>
      </c>
      <c r="G7" t="s">
        <v>5161</v>
      </c>
      <c r="H7" t="s">
        <v>5183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5202</v>
      </c>
      <c r="O7">
        <f t="shared" si="0"/>
        <v>110</v>
      </c>
      <c r="P7">
        <f t="shared" si="1"/>
        <v>93</v>
      </c>
      <c r="Q7" t="s">
        <v>5227</v>
      </c>
      <c r="R7" t="s">
        <v>5228</v>
      </c>
      <c r="S7" s="10">
        <f t="shared" si="2"/>
        <v>42563.724618055552</v>
      </c>
      <c r="T7" s="10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2586</v>
      </c>
      <c r="D8">
        <v>8000</v>
      </c>
      <c r="E8">
        <v>8519</v>
      </c>
      <c r="F8" t="s">
        <v>5156</v>
      </c>
      <c r="G8" t="s">
        <v>5161</v>
      </c>
      <c r="H8" t="s">
        <v>5183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5202</v>
      </c>
      <c r="O8">
        <f t="shared" si="0"/>
        <v>106</v>
      </c>
      <c r="P8">
        <f t="shared" si="1"/>
        <v>147</v>
      </c>
      <c r="Q8" t="s">
        <v>5227</v>
      </c>
      <c r="R8" t="s">
        <v>5228</v>
      </c>
      <c r="S8" s="10">
        <f t="shared" si="2"/>
        <v>41793.864004629628</v>
      </c>
      <c r="T8" s="10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2587</v>
      </c>
      <c r="D9">
        <v>9000</v>
      </c>
      <c r="E9">
        <v>9110</v>
      </c>
      <c r="F9" t="s">
        <v>5156</v>
      </c>
      <c r="G9" t="s">
        <v>5161</v>
      </c>
      <c r="H9" t="s">
        <v>5183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5202</v>
      </c>
      <c r="O9">
        <f t="shared" si="0"/>
        <v>101</v>
      </c>
      <c r="P9">
        <f t="shared" si="1"/>
        <v>160</v>
      </c>
      <c r="Q9" t="s">
        <v>5227</v>
      </c>
      <c r="R9" t="s">
        <v>5228</v>
      </c>
      <c r="S9" s="10">
        <f t="shared" si="2"/>
        <v>42515.838738425919</v>
      </c>
      <c r="T9" s="10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2588</v>
      </c>
      <c r="D10">
        <v>3500</v>
      </c>
      <c r="E10">
        <v>3501.52</v>
      </c>
      <c r="F10" t="s">
        <v>5156</v>
      </c>
      <c r="G10" t="s">
        <v>5161</v>
      </c>
      <c r="H10" t="s">
        <v>5183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5202</v>
      </c>
      <c r="O10">
        <f t="shared" si="0"/>
        <v>100</v>
      </c>
      <c r="P10">
        <f t="shared" si="1"/>
        <v>292</v>
      </c>
      <c r="Q10" t="s">
        <v>5227</v>
      </c>
      <c r="R10" t="s">
        <v>5228</v>
      </c>
      <c r="S10" s="10">
        <f t="shared" si="2"/>
        <v>42468.736249999994</v>
      </c>
      <c r="T10" s="10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2589</v>
      </c>
      <c r="D11">
        <v>500</v>
      </c>
      <c r="E11">
        <v>629.99</v>
      </c>
      <c r="F11" t="s">
        <v>5156</v>
      </c>
      <c r="G11" t="s">
        <v>5161</v>
      </c>
      <c r="H11" t="s">
        <v>5183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5202</v>
      </c>
      <c r="O11">
        <f t="shared" si="0"/>
        <v>126</v>
      </c>
      <c r="P11">
        <f t="shared" si="1"/>
        <v>31</v>
      </c>
      <c r="Q11" t="s">
        <v>5227</v>
      </c>
      <c r="R11" t="s">
        <v>5228</v>
      </c>
      <c r="S11" s="10">
        <f t="shared" si="2"/>
        <v>42446.895185185182</v>
      </c>
      <c r="T11" s="10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2590</v>
      </c>
      <c r="D12">
        <v>3000</v>
      </c>
      <c r="E12">
        <v>3015</v>
      </c>
      <c r="F12" t="s">
        <v>5156</v>
      </c>
      <c r="G12" t="s">
        <v>5161</v>
      </c>
      <c r="H12" t="s">
        <v>5183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5202</v>
      </c>
      <c r="O12">
        <f t="shared" si="0"/>
        <v>101</v>
      </c>
      <c r="P12">
        <f t="shared" si="1"/>
        <v>159</v>
      </c>
      <c r="Q12" t="s">
        <v>5227</v>
      </c>
      <c r="R12" t="s">
        <v>5228</v>
      </c>
      <c r="S12" s="10">
        <f t="shared" si="2"/>
        <v>41779.859710648147</v>
      </c>
      <c r="T12" s="10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2591</v>
      </c>
      <c r="D13">
        <v>5000</v>
      </c>
      <c r="E13">
        <v>6025</v>
      </c>
      <c r="F13" t="s">
        <v>5156</v>
      </c>
      <c r="G13" t="s">
        <v>5161</v>
      </c>
      <c r="H13" t="s">
        <v>5183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5202</v>
      </c>
      <c r="O13">
        <f t="shared" si="0"/>
        <v>121</v>
      </c>
      <c r="P13">
        <f t="shared" si="1"/>
        <v>80</v>
      </c>
      <c r="Q13" t="s">
        <v>5227</v>
      </c>
      <c r="R13" t="s">
        <v>5228</v>
      </c>
      <c r="S13" s="10">
        <f t="shared" si="2"/>
        <v>42572.570162037031</v>
      </c>
      <c r="T13" s="10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2592</v>
      </c>
      <c r="D14">
        <v>30000</v>
      </c>
      <c r="E14">
        <v>49588</v>
      </c>
      <c r="F14" t="s">
        <v>5156</v>
      </c>
      <c r="G14" t="s">
        <v>5161</v>
      </c>
      <c r="H14" t="s">
        <v>5183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5202</v>
      </c>
      <c r="O14">
        <f t="shared" si="0"/>
        <v>165</v>
      </c>
      <c r="P14">
        <f t="shared" si="1"/>
        <v>60</v>
      </c>
      <c r="Q14" t="s">
        <v>5227</v>
      </c>
      <c r="R14" t="s">
        <v>5228</v>
      </c>
      <c r="S14" s="10">
        <f t="shared" si="2"/>
        <v>41791.504918981482</v>
      </c>
      <c r="T14" s="10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2593</v>
      </c>
      <c r="D15">
        <v>3500</v>
      </c>
      <c r="E15">
        <v>5599</v>
      </c>
      <c r="F15" t="s">
        <v>5156</v>
      </c>
      <c r="G15" t="s">
        <v>5161</v>
      </c>
      <c r="H15" t="s">
        <v>5183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5202</v>
      </c>
      <c r="O15">
        <f t="shared" si="0"/>
        <v>160</v>
      </c>
      <c r="P15">
        <f t="shared" si="1"/>
        <v>110</v>
      </c>
      <c r="Q15" t="s">
        <v>5227</v>
      </c>
      <c r="R15" t="s">
        <v>5228</v>
      </c>
      <c r="S15" s="10">
        <f t="shared" si="2"/>
        <v>42508.468854166662</v>
      </c>
      <c r="T15" s="10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2594</v>
      </c>
      <c r="D16">
        <v>6000</v>
      </c>
      <c r="E16">
        <v>6056</v>
      </c>
      <c r="F16" t="s">
        <v>5156</v>
      </c>
      <c r="G16" t="s">
        <v>5163</v>
      </c>
      <c r="H16" t="s">
        <v>5185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5202</v>
      </c>
      <c r="O16">
        <f t="shared" si="0"/>
        <v>101</v>
      </c>
      <c r="P16">
        <f t="shared" si="1"/>
        <v>148</v>
      </c>
      <c r="Q16" t="s">
        <v>5227</v>
      </c>
      <c r="R16" t="s">
        <v>5228</v>
      </c>
      <c r="S16" s="10">
        <f t="shared" si="2"/>
        <v>41807.818148148144</v>
      </c>
      <c r="T16" s="10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2595</v>
      </c>
      <c r="D17">
        <v>2000</v>
      </c>
      <c r="E17">
        <v>2132</v>
      </c>
      <c r="F17" t="s">
        <v>5156</v>
      </c>
      <c r="G17" t="s">
        <v>5164</v>
      </c>
      <c r="H17" t="s">
        <v>5186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5202</v>
      </c>
      <c r="O17">
        <f t="shared" si="0"/>
        <v>107</v>
      </c>
      <c r="P17">
        <f t="shared" si="1"/>
        <v>22</v>
      </c>
      <c r="Q17" t="s">
        <v>5227</v>
      </c>
      <c r="R17" t="s">
        <v>5228</v>
      </c>
      <c r="S17" s="10">
        <f t="shared" si="2"/>
        <v>42256.183541666665</v>
      </c>
      <c r="T17" s="10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2596</v>
      </c>
      <c r="D18">
        <v>12000</v>
      </c>
      <c r="E18">
        <v>12029</v>
      </c>
      <c r="F18" t="s">
        <v>5156</v>
      </c>
      <c r="G18" t="s">
        <v>5161</v>
      </c>
      <c r="H18" t="s">
        <v>5183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5202</v>
      </c>
      <c r="O18">
        <f t="shared" si="0"/>
        <v>100</v>
      </c>
      <c r="P18">
        <f t="shared" si="1"/>
        <v>172</v>
      </c>
      <c r="Q18" t="s">
        <v>5227</v>
      </c>
      <c r="R18" t="s">
        <v>5228</v>
      </c>
      <c r="S18" s="10">
        <f t="shared" si="2"/>
        <v>41760.588090277779</v>
      </c>
      <c r="T18" s="10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2597</v>
      </c>
      <c r="D19">
        <v>1500</v>
      </c>
      <c r="E19">
        <v>1510</v>
      </c>
      <c r="F19" t="s">
        <v>5156</v>
      </c>
      <c r="G19" t="s">
        <v>5162</v>
      </c>
      <c r="H19" t="s">
        <v>5184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5202</v>
      </c>
      <c r="O19">
        <f t="shared" si="0"/>
        <v>101</v>
      </c>
      <c r="P19">
        <f t="shared" si="1"/>
        <v>42</v>
      </c>
      <c r="Q19" t="s">
        <v>5227</v>
      </c>
      <c r="R19" t="s">
        <v>5228</v>
      </c>
      <c r="S19" s="10">
        <f t="shared" si="2"/>
        <v>41917.523402777777</v>
      </c>
      <c r="T19" s="10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2598</v>
      </c>
      <c r="D20">
        <v>30000</v>
      </c>
      <c r="E20">
        <v>31896.33</v>
      </c>
      <c r="F20" t="s">
        <v>5156</v>
      </c>
      <c r="G20" t="s">
        <v>5161</v>
      </c>
      <c r="H20" t="s">
        <v>5183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5202</v>
      </c>
      <c r="O20">
        <f t="shared" si="0"/>
        <v>106</v>
      </c>
      <c r="P20">
        <f t="shared" si="1"/>
        <v>93</v>
      </c>
      <c r="Q20" t="s">
        <v>5227</v>
      </c>
      <c r="R20" t="s">
        <v>5228</v>
      </c>
      <c r="S20" s="10">
        <f t="shared" si="2"/>
        <v>41869.333981481475</v>
      </c>
      <c r="T20" s="10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2599</v>
      </c>
      <c r="D21">
        <v>850</v>
      </c>
      <c r="E21">
        <v>1235</v>
      </c>
      <c r="F21" t="s">
        <v>5156</v>
      </c>
      <c r="G21" t="s">
        <v>5161</v>
      </c>
      <c r="H21" t="s">
        <v>5183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5202</v>
      </c>
      <c r="O21">
        <f t="shared" si="0"/>
        <v>145</v>
      </c>
      <c r="P21">
        <f t="shared" si="1"/>
        <v>56</v>
      </c>
      <c r="Q21" t="s">
        <v>5227</v>
      </c>
      <c r="R21" t="s">
        <v>5228</v>
      </c>
      <c r="S21" s="10">
        <f t="shared" si="2"/>
        <v>42175.608032407406</v>
      </c>
      <c r="T21" s="10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2600</v>
      </c>
      <c r="D22">
        <v>2000</v>
      </c>
      <c r="E22">
        <v>2004</v>
      </c>
      <c r="F22" t="s">
        <v>5156</v>
      </c>
      <c r="G22" t="s">
        <v>5161</v>
      </c>
      <c r="H22" t="s">
        <v>5183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5202</v>
      </c>
      <c r="O22">
        <f t="shared" si="0"/>
        <v>100</v>
      </c>
      <c r="P22">
        <f t="shared" si="1"/>
        <v>80</v>
      </c>
      <c r="Q22" t="s">
        <v>5227</v>
      </c>
      <c r="R22" t="s">
        <v>5228</v>
      </c>
      <c r="S22" s="10">
        <f t="shared" si="2"/>
        <v>42200.549907407403</v>
      </c>
      <c r="T22" s="10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2601</v>
      </c>
      <c r="D23">
        <v>18500</v>
      </c>
      <c r="E23">
        <v>20190</v>
      </c>
      <c r="F23" t="s">
        <v>5156</v>
      </c>
      <c r="G23" t="s">
        <v>5161</v>
      </c>
      <c r="H23" t="s">
        <v>5183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5202</v>
      </c>
      <c r="O23">
        <f t="shared" si="0"/>
        <v>109</v>
      </c>
      <c r="P23">
        <f t="shared" si="1"/>
        <v>200</v>
      </c>
      <c r="Q23" t="s">
        <v>5227</v>
      </c>
      <c r="R23" t="s">
        <v>5228</v>
      </c>
      <c r="S23" s="10">
        <f t="shared" si="2"/>
        <v>41878.418854166666</v>
      </c>
      <c r="T23" s="10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2602</v>
      </c>
      <c r="D24">
        <v>350</v>
      </c>
      <c r="E24">
        <v>410</v>
      </c>
      <c r="F24" t="s">
        <v>5156</v>
      </c>
      <c r="G24" t="s">
        <v>5161</v>
      </c>
      <c r="H24" t="s">
        <v>5183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5202</v>
      </c>
      <c r="O24">
        <f t="shared" si="0"/>
        <v>117</v>
      </c>
      <c r="P24">
        <f t="shared" si="1"/>
        <v>51</v>
      </c>
      <c r="Q24" t="s">
        <v>5227</v>
      </c>
      <c r="R24" t="s">
        <v>5228</v>
      </c>
      <c r="S24" s="10">
        <f t="shared" si="2"/>
        <v>41989.703009259254</v>
      </c>
      <c r="T24" s="10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2603</v>
      </c>
      <c r="D25">
        <v>2000</v>
      </c>
      <c r="E25">
        <v>2370</v>
      </c>
      <c r="F25" t="s">
        <v>5156</v>
      </c>
      <c r="G25" t="s">
        <v>5161</v>
      </c>
      <c r="H25" t="s">
        <v>5183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5202</v>
      </c>
      <c r="O25">
        <f t="shared" si="0"/>
        <v>119</v>
      </c>
      <c r="P25">
        <f t="shared" si="1"/>
        <v>103</v>
      </c>
      <c r="Q25" t="s">
        <v>5227</v>
      </c>
      <c r="R25" t="s">
        <v>5228</v>
      </c>
      <c r="S25" s="10">
        <f t="shared" si="2"/>
        <v>42097.570613425924</v>
      </c>
      <c r="T25" s="10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2604</v>
      </c>
      <c r="D26">
        <v>35000</v>
      </c>
      <c r="E26">
        <v>38082.69</v>
      </c>
      <c r="F26" t="s">
        <v>5156</v>
      </c>
      <c r="G26" t="s">
        <v>5161</v>
      </c>
      <c r="H26" t="s">
        <v>5183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5202</v>
      </c>
      <c r="O26">
        <f t="shared" si="0"/>
        <v>109</v>
      </c>
      <c r="P26">
        <f t="shared" si="1"/>
        <v>66</v>
      </c>
      <c r="Q26" t="s">
        <v>5227</v>
      </c>
      <c r="R26" t="s">
        <v>5228</v>
      </c>
      <c r="S26" s="10">
        <f t="shared" si="2"/>
        <v>42229.611840277772</v>
      </c>
      <c r="T26" s="10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2605</v>
      </c>
      <c r="D27">
        <v>600</v>
      </c>
      <c r="E27">
        <v>800</v>
      </c>
      <c r="F27" t="s">
        <v>5156</v>
      </c>
      <c r="G27" t="s">
        <v>5161</v>
      </c>
      <c r="H27" t="s">
        <v>5183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5202</v>
      </c>
      <c r="O27">
        <f t="shared" si="0"/>
        <v>133</v>
      </c>
      <c r="P27">
        <f t="shared" si="1"/>
        <v>57</v>
      </c>
      <c r="Q27" t="s">
        <v>5227</v>
      </c>
      <c r="R27" t="s">
        <v>5228</v>
      </c>
      <c r="S27" s="10">
        <f t="shared" si="2"/>
        <v>42317.816678240742</v>
      </c>
      <c r="T27" s="10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2606</v>
      </c>
      <c r="D28">
        <v>1250</v>
      </c>
      <c r="E28">
        <v>1940</v>
      </c>
      <c r="F28" t="s">
        <v>5156</v>
      </c>
      <c r="G28" t="s">
        <v>5161</v>
      </c>
      <c r="H28" t="s">
        <v>5183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5202</v>
      </c>
      <c r="O28">
        <f t="shared" si="0"/>
        <v>155</v>
      </c>
      <c r="P28">
        <f t="shared" si="1"/>
        <v>102</v>
      </c>
      <c r="Q28" t="s">
        <v>5227</v>
      </c>
      <c r="R28" t="s">
        <v>5228</v>
      </c>
      <c r="S28" s="10">
        <f t="shared" si="2"/>
        <v>41828.307222222218</v>
      </c>
      <c r="T28" s="10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2607</v>
      </c>
      <c r="D29">
        <v>20000</v>
      </c>
      <c r="E29">
        <v>22345</v>
      </c>
      <c r="F29" t="s">
        <v>5156</v>
      </c>
      <c r="G29" t="s">
        <v>5165</v>
      </c>
      <c r="H29" t="s">
        <v>5187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5202</v>
      </c>
      <c r="O29">
        <f t="shared" si="0"/>
        <v>112</v>
      </c>
      <c r="P29">
        <f t="shared" si="1"/>
        <v>149</v>
      </c>
      <c r="Q29" t="s">
        <v>5227</v>
      </c>
      <c r="R29" t="s">
        <v>5228</v>
      </c>
      <c r="S29" s="10">
        <f t="shared" si="2"/>
        <v>41928.956400462957</v>
      </c>
      <c r="T29" s="10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2608</v>
      </c>
      <c r="D30">
        <v>12000</v>
      </c>
      <c r="E30">
        <v>12042</v>
      </c>
      <c r="F30" t="s">
        <v>5156</v>
      </c>
      <c r="G30" t="s">
        <v>5161</v>
      </c>
      <c r="H30" t="s">
        <v>5183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5202</v>
      </c>
      <c r="O30">
        <f t="shared" si="0"/>
        <v>100</v>
      </c>
      <c r="P30">
        <f t="shared" si="1"/>
        <v>170</v>
      </c>
      <c r="Q30" t="s">
        <v>5227</v>
      </c>
      <c r="R30" t="s">
        <v>5228</v>
      </c>
      <c r="S30" s="10">
        <f t="shared" si="2"/>
        <v>42324.755601851844</v>
      </c>
      <c r="T30" s="10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2609</v>
      </c>
      <c r="D31">
        <v>3000</v>
      </c>
      <c r="E31">
        <v>3700</v>
      </c>
      <c r="F31" t="s">
        <v>5156</v>
      </c>
      <c r="G31" t="s">
        <v>5162</v>
      </c>
      <c r="H31" t="s">
        <v>5184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5202</v>
      </c>
      <c r="O31">
        <f t="shared" si="0"/>
        <v>123</v>
      </c>
      <c r="P31">
        <f t="shared" si="1"/>
        <v>32</v>
      </c>
      <c r="Q31" t="s">
        <v>5227</v>
      </c>
      <c r="R31" t="s">
        <v>5228</v>
      </c>
      <c r="S31" s="10">
        <f t="shared" si="2"/>
        <v>41812.464907407404</v>
      </c>
      <c r="T31" s="10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2610</v>
      </c>
      <c r="D32">
        <v>4000</v>
      </c>
      <c r="E32">
        <v>4051.99</v>
      </c>
      <c r="F32" t="s">
        <v>5156</v>
      </c>
      <c r="G32" t="s">
        <v>5161</v>
      </c>
      <c r="H32" t="s">
        <v>5183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5202</v>
      </c>
      <c r="O32">
        <f t="shared" si="0"/>
        <v>101</v>
      </c>
      <c r="P32">
        <f t="shared" si="1"/>
        <v>76</v>
      </c>
      <c r="Q32" t="s">
        <v>5227</v>
      </c>
      <c r="R32" t="s">
        <v>5228</v>
      </c>
      <c r="S32" s="10">
        <f t="shared" si="2"/>
        <v>41842.084664351853</v>
      </c>
      <c r="T32" s="10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2611</v>
      </c>
      <c r="D33">
        <v>13</v>
      </c>
      <c r="E33">
        <v>13</v>
      </c>
      <c r="F33" t="s">
        <v>5156</v>
      </c>
      <c r="G33" t="s">
        <v>5161</v>
      </c>
      <c r="H33" t="s">
        <v>5183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5202</v>
      </c>
      <c r="O33">
        <f t="shared" si="0"/>
        <v>100</v>
      </c>
      <c r="P33">
        <f t="shared" si="1"/>
        <v>13</v>
      </c>
      <c r="Q33" t="s">
        <v>5227</v>
      </c>
      <c r="R33" t="s">
        <v>5228</v>
      </c>
      <c r="S33" s="10">
        <f t="shared" si="2"/>
        <v>42376.583726851844</v>
      </c>
      <c r="T33" s="10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2612</v>
      </c>
      <c r="D34">
        <v>28450</v>
      </c>
      <c r="E34">
        <v>28520</v>
      </c>
      <c r="F34" t="s">
        <v>5156</v>
      </c>
      <c r="G34" t="s">
        <v>5161</v>
      </c>
      <c r="H34" t="s">
        <v>5183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5202</v>
      </c>
      <c r="O34">
        <f t="shared" si="0"/>
        <v>100</v>
      </c>
      <c r="P34">
        <f t="shared" si="1"/>
        <v>320</v>
      </c>
      <c r="Q34" t="s">
        <v>5227</v>
      </c>
      <c r="R34" t="s">
        <v>5228</v>
      </c>
      <c r="S34" s="10">
        <f t="shared" si="2"/>
        <v>42461.419178240736</v>
      </c>
      <c r="T34" s="10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2613</v>
      </c>
      <c r="D35">
        <v>5250</v>
      </c>
      <c r="E35">
        <v>5360</v>
      </c>
      <c r="F35" t="s">
        <v>5156</v>
      </c>
      <c r="G35" t="s">
        <v>5161</v>
      </c>
      <c r="H35" t="s">
        <v>5183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5202</v>
      </c>
      <c r="O35">
        <f t="shared" si="0"/>
        <v>102</v>
      </c>
      <c r="P35">
        <f t="shared" si="1"/>
        <v>84</v>
      </c>
      <c r="Q35" t="s">
        <v>5227</v>
      </c>
      <c r="R35" t="s">
        <v>5228</v>
      </c>
      <c r="S35" s="10">
        <f t="shared" si="2"/>
        <v>42286.452557870369</v>
      </c>
      <c r="T35" s="10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2614</v>
      </c>
      <c r="D36">
        <v>2600</v>
      </c>
      <c r="E36">
        <v>3392</v>
      </c>
      <c r="F36" t="s">
        <v>5156</v>
      </c>
      <c r="G36" t="s">
        <v>5161</v>
      </c>
      <c r="H36" t="s">
        <v>5183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5202</v>
      </c>
      <c r="O36">
        <f t="shared" si="0"/>
        <v>130</v>
      </c>
      <c r="P36">
        <f t="shared" si="1"/>
        <v>50</v>
      </c>
      <c r="Q36" t="s">
        <v>5227</v>
      </c>
      <c r="R36" t="s">
        <v>5228</v>
      </c>
      <c r="S36" s="10">
        <f t="shared" si="2"/>
        <v>41841.113437499997</v>
      </c>
      <c r="T36" s="10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2615</v>
      </c>
      <c r="D37">
        <v>1000</v>
      </c>
      <c r="E37">
        <v>1665</v>
      </c>
      <c r="F37" t="s">
        <v>5156</v>
      </c>
      <c r="G37" t="s">
        <v>5161</v>
      </c>
      <c r="H37" t="s">
        <v>5183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5202</v>
      </c>
      <c r="O37">
        <f t="shared" si="0"/>
        <v>167</v>
      </c>
      <c r="P37">
        <f t="shared" si="1"/>
        <v>59</v>
      </c>
      <c r="Q37" t="s">
        <v>5227</v>
      </c>
      <c r="R37" t="s">
        <v>5228</v>
      </c>
      <c r="S37" s="10">
        <f t="shared" si="2"/>
        <v>42098.083495370367</v>
      </c>
      <c r="T37" s="10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2616</v>
      </c>
      <c r="D38">
        <v>6000</v>
      </c>
      <c r="E38">
        <v>8529</v>
      </c>
      <c r="F38" t="s">
        <v>5156</v>
      </c>
      <c r="G38" t="s">
        <v>5161</v>
      </c>
      <c r="H38" t="s">
        <v>5183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5202</v>
      </c>
      <c r="O38">
        <f t="shared" si="0"/>
        <v>142</v>
      </c>
      <c r="P38">
        <f t="shared" si="1"/>
        <v>194</v>
      </c>
      <c r="Q38" t="s">
        <v>5227</v>
      </c>
      <c r="R38" t="s">
        <v>5228</v>
      </c>
      <c r="S38" s="10">
        <f t="shared" si="2"/>
        <v>42068.098668981482</v>
      </c>
      <c r="T38" s="10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2617</v>
      </c>
      <c r="D39">
        <v>22000</v>
      </c>
      <c r="E39">
        <v>40357</v>
      </c>
      <c r="F39" t="s">
        <v>5156</v>
      </c>
      <c r="G39" t="s">
        <v>5161</v>
      </c>
      <c r="H39" t="s">
        <v>5183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5202</v>
      </c>
      <c r="O39">
        <f t="shared" si="0"/>
        <v>183</v>
      </c>
      <c r="P39">
        <f t="shared" si="1"/>
        <v>160</v>
      </c>
      <c r="Q39" t="s">
        <v>5227</v>
      </c>
      <c r="R39" t="s">
        <v>5228</v>
      </c>
      <c r="S39" s="10">
        <f t="shared" si="2"/>
        <v>42032.484710648147</v>
      </c>
      <c r="T39" s="10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2618</v>
      </c>
      <c r="D40">
        <v>2500</v>
      </c>
      <c r="E40">
        <v>2751</v>
      </c>
      <c r="F40" t="s">
        <v>5156</v>
      </c>
      <c r="G40" t="s">
        <v>5161</v>
      </c>
      <c r="H40" t="s">
        <v>5183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5202</v>
      </c>
      <c r="O40">
        <f t="shared" si="0"/>
        <v>110</v>
      </c>
      <c r="P40">
        <f t="shared" si="1"/>
        <v>42</v>
      </c>
      <c r="Q40" t="s">
        <v>5227</v>
      </c>
      <c r="R40" t="s">
        <v>5228</v>
      </c>
      <c r="S40" s="10">
        <f t="shared" si="2"/>
        <v>41374.84888888889</v>
      </c>
      <c r="T40" s="10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2619</v>
      </c>
      <c r="D41">
        <v>25000</v>
      </c>
      <c r="E41">
        <v>32745</v>
      </c>
      <c r="F41" t="s">
        <v>5156</v>
      </c>
      <c r="G41" t="s">
        <v>5162</v>
      </c>
      <c r="H41" t="s">
        <v>5184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5202</v>
      </c>
      <c r="O41">
        <f t="shared" si="0"/>
        <v>131</v>
      </c>
      <c r="P41">
        <f t="shared" si="1"/>
        <v>151</v>
      </c>
      <c r="Q41" t="s">
        <v>5227</v>
      </c>
      <c r="R41" t="s">
        <v>5228</v>
      </c>
      <c r="S41" s="10">
        <f t="shared" si="2"/>
        <v>41753.838749999995</v>
      </c>
      <c r="T41" s="10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2620</v>
      </c>
      <c r="D42">
        <v>2000</v>
      </c>
      <c r="E42">
        <v>2027</v>
      </c>
      <c r="F42" t="s">
        <v>5156</v>
      </c>
      <c r="G42" t="s">
        <v>5161</v>
      </c>
      <c r="H42" t="s">
        <v>5183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5202</v>
      </c>
      <c r="O42">
        <f t="shared" si="0"/>
        <v>101</v>
      </c>
      <c r="P42">
        <f t="shared" si="1"/>
        <v>127</v>
      </c>
      <c r="Q42" t="s">
        <v>5227</v>
      </c>
      <c r="R42" t="s">
        <v>5228</v>
      </c>
      <c r="S42" s="10">
        <f t="shared" si="2"/>
        <v>41789.005648148144</v>
      </c>
      <c r="T42" s="10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2621</v>
      </c>
      <c r="D43">
        <v>2000</v>
      </c>
      <c r="E43">
        <v>2000</v>
      </c>
      <c r="F43" t="s">
        <v>5156</v>
      </c>
      <c r="G43" t="s">
        <v>5161</v>
      </c>
      <c r="H43" t="s">
        <v>5183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5202</v>
      </c>
      <c r="O43">
        <f t="shared" si="0"/>
        <v>100</v>
      </c>
      <c r="P43">
        <f t="shared" si="1"/>
        <v>105</v>
      </c>
      <c r="Q43" t="s">
        <v>5227</v>
      </c>
      <c r="R43" t="s">
        <v>5228</v>
      </c>
      <c r="S43" s="10">
        <f t="shared" si="2"/>
        <v>41887.360578703701</v>
      </c>
      <c r="T43" s="10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2622</v>
      </c>
      <c r="D44">
        <v>14000</v>
      </c>
      <c r="E44">
        <v>19860</v>
      </c>
      <c r="F44" t="s">
        <v>5156</v>
      </c>
      <c r="G44" t="s">
        <v>5161</v>
      </c>
      <c r="H44" t="s">
        <v>5183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5202</v>
      </c>
      <c r="O44">
        <f t="shared" si="0"/>
        <v>142</v>
      </c>
      <c r="P44">
        <f t="shared" si="1"/>
        <v>118</v>
      </c>
      <c r="Q44" t="s">
        <v>5227</v>
      </c>
      <c r="R44" t="s">
        <v>5228</v>
      </c>
      <c r="S44" s="10">
        <f t="shared" si="2"/>
        <v>41971.430856481478</v>
      </c>
      <c r="T44" s="10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2623</v>
      </c>
      <c r="D45">
        <v>10000</v>
      </c>
      <c r="E45">
        <v>30866</v>
      </c>
      <c r="F45" t="s">
        <v>5156</v>
      </c>
      <c r="G45" t="s">
        <v>5161</v>
      </c>
      <c r="H45" t="s">
        <v>5183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5202</v>
      </c>
      <c r="O45">
        <f t="shared" si="0"/>
        <v>309</v>
      </c>
      <c r="P45">
        <f t="shared" si="1"/>
        <v>117</v>
      </c>
      <c r="Q45" t="s">
        <v>5227</v>
      </c>
      <c r="R45" t="s">
        <v>5228</v>
      </c>
      <c r="S45" s="10">
        <f t="shared" si="2"/>
        <v>41802.582013888888</v>
      </c>
      <c r="T45" s="10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2624</v>
      </c>
      <c r="D46">
        <v>2000</v>
      </c>
      <c r="E46">
        <v>2000</v>
      </c>
      <c r="F46" t="s">
        <v>5156</v>
      </c>
      <c r="G46" t="s">
        <v>5161</v>
      </c>
      <c r="H46" t="s">
        <v>5183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5202</v>
      </c>
      <c r="O46">
        <f t="shared" si="0"/>
        <v>100</v>
      </c>
      <c r="P46">
        <f t="shared" si="1"/>
        <v>133</v>
      </c>
      <c r="Q46" t="s">
        <v>5227</v>
      </c>
      <c r="R46" t="s">
        <v>5228</v>
      </c>
      <c r="S46" s="10">
        <f t="shared" si="2"/>
        <v>41873.890474537031</v>
      </c>
      <c r="T46" s="10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2625</v>
      </c>
      <c r="D47">
        <v>5000</v>
      </c>
      <c r="E47">
        <v>6000</v>
      </c>
      <c r="F47" t="s">
        <v>5156</v>
      </c>
      <c r="G47" t="s">
        <v>5161</v>
      </c>
      <c r="H47" t="s">
        <v>5183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5202</v>
      </c>
      <c r="O47">
        <f t="shared" si="0"/>
        <v>120</v>
      </c>
      <c r="P47">
        <f t="shared" si="1"/>
        <v>98</v>
      </c>
      <c r="Q47" t="s">
        <v>5227</v>
      </c>
      <c r="R47" t="s">
        <v>5228</v>
      </c>
      <c r="S47" s="10">
        <f t="shared" si="2"/>
        <v>42457.415590277778</v>
      </c>
      <c r="T47" s="10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2626</v>
      </c>
      <c r="D48">
        <v>8400</v>
      </c>
      <c r="E48">
        <v>8750</v>
      </c>
      <c r="F48" t="s">
        <v>5156</v>
      </c>
      <c r="G48" t="s">
        <v>5163</v>
      </c>
      <c r="H48" t="s">
        <v>5185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5202</v>
      </c>
      <c r="O48">
        <f t="shared" si="0"/>
        <v>104</v>
      </c>
      <c r="P48">
        <f t="shared" si="1"/>
        <v>194</v>
      </c>
      <c r="Q48" t="s">
        <v>5227</v>
      </c>
      <c r="R48" t="s">
        <v>5228</v>
      </c>
      <c r="S48" s="10">
        <f t="shared" si="2"/>
        <v>42323.756643518514</v>
      </c>
      <c r="T48" s="10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2627</v>
      </c>
      <c r="D49">
        <v>5000</v>
      </c>
      <c r="E49">
        <v>5380.55</v>
      </c>
      <c r="F49" t="s">
        <v>5156</v>
      </c>
      <c r="G49" t="s">
        <v>5161</v>
      </c>
      <c r="H49" t="s">
        <v>5183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5202</v>
      </c>
      <c r="O49">
        <f t="shared" si="0"/>
        <v>108</v>
      </c>
      <c r="P49">
        <f t="shared" si="1"/>
        <v>77</v>
      </c>
      <c r="Q49" t="s">
        <v>5227</v>
      </c>
      <c r="R49" t="s">
        <v>5228</v>
      </c>
      <c r="S49" s="10">
        <f t="shared" si="2"/>
        <v>41932.611192129625</v>
      </c>
      <c r="T49" s="10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2628</v>
      </c>
      <c r="D50">
        <v>2000</v>
      </c>
      <c r="E50">
        <v>2159</v>
      </c>
      <c r="F50" t="s">
        <v>5156</v>
      </c>
      <c r="G50" t="s">
        <v>5162</v>
      </c>
      <c r="H50" t="s">
        <v>5184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5202</v>
      </c>
      <c r="O50">
        <f t="shared" si="0"/>
        <v>108</v>
      </c>
      <c r="P50">
        <f t="shared" si="1"/>
        <v>57</v>
      </c>
      <c r="Q50" t="s">
        <v>5227</v>
      </c>
      <c r="R50" t="s">
        <v>5228</v>
      </c>
      <c r="S50" s="10">
        <f t="shared" si="2"/>
        <v>42033.308564814812</v>
      </c>
      <c r="T50" s="10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2629</v>
      </c>
      <c r="D51">
        <v>12000</v>
      </c>
      <c r="E51">
        <v>12000</v>
      </c>
      <c r="F51" t="s">
        <v>5156</v>
      </c>
      <c r="G51" t="s">
        <v>5161</v>
      </c>
      <c r="H51" t="s">
        <v>5183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5202</v>
      </c>
      <c r="O51">
        <f t="shared" si="0"/>
        <v>100</v>
      </c>
      <c r="P51">
        <f t="shared" si="1"/>
        <v>138</v>
      </c>
      <c r="Q51" t="s">
        <v>5227</v>
      </c>
      <c r="R51" t="s">
        <v>5228</v>
      </c>
      <c r="S51" s="10">
        <f t="shared" si="2"/>
        <v>42270.968113425923</v>
      </c>
      <c r="T51" s="10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2630</v>
      </c>
      <c r="D52">
        <v>600</v>
      </c>
      <c r="E52">
        <v>600</v>
      </c>
      <c r="F52" t="s">
        <v>5156</v>
      </c>
      <c r="G52" t="s">
        <v>5162</v>
      </c>
      <c r="H52" t="s">
        <v>5184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5202</v>
      </c>
      <c r="O52">
        <f t="shared" si="0"/>
        <v>100</v>
      </c>
      <c r="P52">
        <f t="shared" si="1"/>
        <v>27</v>
      </c>
      <c r="Q52" t="s">
        <v>5227</v>
      </c>
      <c r="R52" t="s">
        <v>5228</v>
      </c>
      <c r="S52" s="10">
        <f t="shared" si="2"/>
        <v>41995.544652777775</v>
      </c>
      <c r="T52" s="10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2631</v>
      </c>
      <c r="D53">
        <v>11000</v>
      </c>
      <c r="E53">
        <v>14082</v>
      </c>
      <c r="F53" t="s">
        <v>5156</v>
      </c>
      <c r="G53" t="s">
        <v>5161</v>
      </c>
      <c r="H53" t="s">
        <v>5183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5202</v>
      </c>
      <c r="O53">
        <f t="shared" si="0"/>
        <v>128</v>
      </c>
      <c r="P53">
        <f t="shared" si="1"/>
        <v>118</v>
      </c>
      <c r="Q53" t="s">
        <v>5227</v>
      </c>
      <c r="R53" t="s">
        <v>5228</v>
      </c>
      <c r="S53" s="10">
        <f t="shared" si="2"/>
        <v>42196.72033564814</v>
      </c>
      <c r="T53" s="10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2632</v>
      </c>
      <c r="D54">
        <v>10000</v>
      </c>
      <c r="E54">
        <v>11621</v>
      </c>
      <c r="F54" t="s">
        <v>5156</v>
      </c>
      <c r="G54" t="s">
        <v>5161</v>
      </c>
      <c r="H54" t="s">
        <v>5183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5202</v>
      </c>
      <c r="O54">
        <f t="shared" si="0"/>
        <v>116</v>
      </c>
      <c r="P54">
        <f t="shared" si="1"/>
        <v>223</v>
      </c>
      <c r="Q54" t="s">
        <v>5227</v>
      </c>
      <c r="R54" t="s">
        <v>5228</v>
      </c>
      <c r="S54" s="10">
        <f t="shared" si="2"/>
        <v>41807.493587962963</v>
      </c>
      <c r="T54" s="10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2633</v>
      </c>
      <c r="D55">
        <v>3000</v>
      </c>
      <c r="E55">
        <v>3289</v>
      </c>
      <c r="F55" t="s">
        <v>5156</v>
      </c>
      <c r="G55" t="s">
        <v>5161</v>
      </c>
      <c r="H55" t="s">
        <v>5183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5202</v>
      </c>
      <c r="O55">
        <f t="shared" si="0"/>
        <v>110</v>
      </c>
      <c r="P55">
        <f t="shared" si="1"/>
        <v>28</v>
      </c>
      <c r="Q55" t="s">
        <v>5227</v>
      </c>
      <c r="R55" t="s">
        <v>5228</v>
      </c>
      <c r="S55" s="10">
        <f t="shared" si="2"/>
        <v>41719.340798611105</v>
      </c>
      <c r="T55" s="10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2634</v>
      </c>
      <c r="D56">
        <v>10000</v>
      </c>
      <c r="E56">
        <v>10100</v>
      </c>
      <c r="F56" t="s">
        <v>5156</v>
      </c>
      <c r="G56" t="s">
        <v>5161</v>
      </c>
      <c r="H56" t="s">
        <v>5183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5202</v>
      </c>
      <c r="O56">
        <f t="shared" si="0"/>
        <v>101</v>
      </c>
      <c r="P56">
        <f t="shared" si="1"/>
        <v>194</v>
      </c>
      <c r="Q56" t="s">
        <v>5227</v>
      </c>
      <c r="R56" t="s">
        <v>5228</v>
      </c>
      <c r="S56" s="10">
        <f t="shared" si="2"/>
        <v>42333.504872685182</v>
      </c>
      <c r="T56" s="10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2635</v>
      </c>
      <c r="D57">
        <v>8600</v>
      </c>
      <c r="E57">
        <v>11090</v>
      </c>
      <c r="F57" t="s">
        <v>5156</v>
      </c>
      <c r="G57" t="s">
        <v>5161</v>
      </c>
      <c r="H57" t="s">
        <v>5183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5202</v>
      </c>
      <c r="O57">
        <f t="shared" si="0"/>
        <v>129</v>
      </c>
      <c r="P57">
        <f t="shared" si="1"/>
        <v>129</v>
      </c>
      <c r="Q57" t="s">
        <v>5227</v>
      </c>
      <c r="R57" t="s">
        <v>5228</v>
      </c>
      <c r="S57" s="10">
        <f t="shared" si="2"/>
        <v>42496.760601851849</v>
      </c>
      <c r="T57" s="10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2636</v>
      </c>
      <c r="D58">
        <v>8000</v>
      </c>
      <c r="E58">
        <v>8581</v>
      </c>
      <c r="F58" t="s">
        <v>5156</v>
      </c>
      <c r="G58" t="s">
        <v>5162</v>
      </c>
      <c r="H58" t="s">
        <v>5184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5202</v>
      </c>
      <c r="O58">
        <f t="shared" si="0"/>
        <v>107</v>
      </c>
      <c r="P58">
        <f t="shared" si="1"/>
        <v>49</v>
      </c>
      <c r="Q58" t="s">
        <v>5227</v>
      </c>
      <c r="R58" t="s">
        <v>5228</v>
      </c>
      <c r="S58" s="10">
        <f t="shared" si="2"/>
        <v>42149.340555555558</v>
      </c>
      <c r="T58" s="10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2637</v>
      </c>
      <c r="D59">
        <v>15000</v>
      </c>
      <c r="E59">
        <v>15285</v>
      </c>
      <c r="F59" t="s">
        <v>5156</v>
      </c>
      <c r="G59" t="s">
        <v>5161</v>
      </c>
      <c r="H59" t="s">
        <v>5183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5202</v>
      </c>
      <c r="O59">
        <f t="shared" si="0"/>
        <v>102</v>
      </c>
      <c r="P59">
        <f t="shared" si="1"/>
        <v>222</v>
      </c>
      <c r="Q59" t="s">
        <v>5227</v>
      </c>
      <c r="R59" t="s">
        <v>5228</v>
      </c>
      <c r="S59" s="10">
        <f t="shared" si="2"/>
        <v>42089.624560185184</v>
      </c>
      <c r="T59" s="10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2638</v>
      </c>
      <c r="D60">
        <v>10000</v>
      </c>
      <c r="E60">
        <v>10291</v>
      </c>
      <c r="F60" t="s">
        <v>5156</v>
      </c>
      <c r="G60" t="s">
        <v>5161</v>
      </c>
      <c r="H60" t="s">
        <v>5183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5202</v>
      </c>
      <c r="O60">
        <f t="shared" si="0"/>
        <v>103</v>
      </c>
      <c r="P60">
        <f t="shared" si="1"/>
        <v>137</v>
      </c>
      <c r="Q60" t="s">
        <v>5227</v>
      </c>
      <c r="R60" t="s">
        <v>5228</v>
      </c>
      <c r="S60" s="10">
        <f t="shared" si="2"/>
        <v>41932.536712962959</v>
      </c>
      <c r="T60" s="10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2639</v>
      </c>
      <c r="D61">
        <v>20000</v>
      </c>
      <c r="E61">
        <v>20025.14</v>
      </c>
      <c r="F61" t="s">
        <v>5156</v>
      </c>
      <c r="G61" t="s">
        <v>5161</v>
      </c>
      <c r="H61" t="s">
        <v>5183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5202</v>
      </c>
      <c r="O61">
        <f t="shared" si="0"/>
        <v>100</v>
      </c>
      <c r="P61">
        <f t="shared" si="1"/>
        <v>607</v>
      </c>
      <c r="Q61" t="s">
        <v>5227</v>
      </c>
      <c r="R61" t="s">
        <v>5228</v>
      </c>
      <c r="S61" s="10">
        <f t="shared" si="2"/>
        <v>42230.027499999997</v>
      </c>
      <c r="T61" s="10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2640</v>
      </c>
      <c r="D62">
        <v>4500</v>
      </c>
      <c r="E62">
        <v>4648.33</v>
      </c>
      <c r="F62" t="s">
        <v>5156</v>
      </c>
      <c r="G62" t="s">
        <v>5162</v>
      </c>
      <c r="H62" t="s">
        <v>5184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5203</v>
      </c>
      <c r="O62">
        <f t="shared" si="0"/>
        <v>103</v>
      </c>
      <c r="P62">
        <f t="shared" si="1"/>
        <v>43</v>
      </c>
      <c r="Q62" t="s">
        <v>5227</v>
      </c>
      <c r="R62" t="s">
        <v>5229</v>
      </c>
      <c r="S62" s="10">
        <f t="shared" si="2"/>
        <v>41701.693483796298</v>
      </c>
      <c r="T62" s="10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2641</v>
      </c>
      <c r="D63">
        <v>5000</v>
      </c>
      <c r="E63">
        <v>7415</v>
      </c>
      <c r="F63" t="s">
        <v>5156</v>
      </c>
      <c r="G63" t="s">
        <v>5161</v>
      </c>
      <c r="H63" t="s">
        <v>5183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5203</v>
      </c>
      <c r="O63">
        <f t="shared" si="0"/>
        <v>148</v>
      </c>
      <c r="P63">
        <f t="shared" si="1"/>
        <v>322</v>
      </c>
      <c r="Q63" t="s">
        <v>5227</v>
      </c>
      <c r="R63" t="s">
        <v>5229</v>
      </c>
      <c r="S63" s="10">
        <f t="shared" si="2"/>
        <v>41409.605983796289</v>
      </c>
      <c r="T63" s="10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2642</v>
      </c>
      <c r="D64">
        <v>3000</v>
      </c>
      <c r="E64">
        <v>4642</v>
      </c>
      <c r="F64" t="s">
        <v>5156</v>
      </c>
      <c r="G64" t="s">
        <v>5161</v>
      </c>
      <c r="H64" t="s">
        <v>5183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5203</v>
      </c>
      <c r="O64">
        <f t="shared" si="0"/>
        <v>155</v>
      </c>
      <c r="P64">
        <f t="shared" si="1"/>
        <v>97</v>
      </c>
      <c r="Q64" t="s">
        <v>5227</v>
      </c>
      <c r="R64" t="s">
        <v>5229</v>
      </c>
      <c r="S64" s="10">
        <f t="shared" si="2"/>
        <v>41311.591180555552</v>
      </c>
      <c r="T64" s="10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2643</v>
      </c>
      <c r="D65">
        <v>2000</v>
      </c>
      <c r="E65">
        <v>2270.37</v>
      </c>
      <c r="F65" t="s">
        <v>5156</v>
      </c>
      <c r="G65" t="s">
        <v>5161</v>
      </c>
      <c r="H65" t="s">
        <v>5183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5203</v>
      </c>
      <c r="O65">
        <f t="shared" si="0"/>
        <v>114</v>
      </c>
      <c r="P65">
        <f t="shared" si="1"/>
        <v>35</v>
      </c>
      <c r="Q65" t="s">
        <v>5227</v>
      </c>
      <c r="R65" t="s">
        <v>5229</v>
      </c>
      <c r="S65" s="10">
        <f t="shared" si="2"/>
        <v>41612.703854166662</v>
      </c>
      <c r="T65" s="10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2644</v>
      </c>
      <c r="D66">
        <v>1200</v>
      </c>
      <c r="E66">
        <v>2080</v>
      </c>
      <c r="F66" t="s">
        <v>5156</v>
      </c>
      <c r="G66" t="s">
        <v>5161</v>
      </c>
      <c r="H66" t="s">
        <v>5183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5203</v>
      </c>
      <c r="O66">
        <f t="shared" si="0"/>
        <v>173</v>
      </c>
      <c r="P66">
        <f t="shared" si="1"/>
        <v>87</v>
      </c>
      <c r="Q66" t="s">
        <v>5227</v>
      </c>
      <c r="R66" t="s">
        <v>5229</v>
      </c>
      <c r="S66" s="10">
        <f t="shared" si="2"/>
        <v>41432.809965277775</v>
      </c>
      <c r="T66" s="10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2645</v>
      </c>
      <c r="D67">
        <v>7000</v>
      </c>
      <c r="E67">
        <v>7527</v>
      </c>
      <c r="F67" t="s">
        <v>5156</v>
      </c>
      <c r="G67" t="s">
        <v>5166</v>
      </c>
      <c r="H67" t="s">
        <v>5188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5203</v>
      </c>
      <c r="O67">
        <f t="shared" ref="O67:O130" si="4">ROUND((E67/D67)*100,0)</f>
        <v>108</v>
      </c>
      <c r="P67">
        <f t="shared" ref="P67:P130" si="5">ROUND(E67/L67,0)</f>
        <v>132</v>
      </c>
      <c r="Q67" t="s">
        <v>5227</v>
      </c>
      <c r="R67" t="s">
        <v>5229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2646</v>
      </c>
      <c r="D68">
        <v>2000</v>
      </c>
      <c r="E68">
        <v>2372</v>
      </c>
      <c r="F68" t="s">
        <v>5156</v>
      </c>
      <c r="G68" t="s">
        <v>5161</v>
      </c>
      <c r="H68" t="s">
        <v>5183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5203</v>
      </c>
      <c r="O68">
        <f t="shared" si="4"/>
        <v>119</v>
      </c>
      <c r="P68">
        <f t="shared" si="5"/>
        <v>91</v>
      </c>
      <c r="Q68" t="s">
        <v>5227</v>
      </c>
      <c r="R68" t="s">
        <v>5229</v>
      </c>
      <c r="S68" s="10">
        <f t="shared" si="6"/>
        <v>42539.641435185178</v>
      </c>
      <c r="T68" s="10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2647</v>
      </c>
      <c r="D69">
        <v>2000</v>
      </c>
      <c r="E69">
        <v>2325</v>
      </c>
      <c r="F69" t="s">
        <v>5156</v>
      </c>
      <c r="G69" t="s">
        <v>5161</v>
      </c>
      <c r="H69" t="s">
        <v>5183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5203</v>
      </c>
      <c r="O69">
        <f t="shared" si="4"/>
        <v>116</v>
      </c>
      <c r="P69">
        <f t="shared" si="5"/>
        <v>116</v>
      </c>
      <c r="Q69" t="s">
        <v>5227</v>
      </c>
      <c r="R69" t="s">
        <v>5229</v>
      </c>
      <c r="S69" s="10">
        <f t="shared" si="6"/>
        <v>41075.375046296293</v>
      </c>
      <c r="T69" s="10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2648</v>
      </c>
      <c r="D70">
        <v>600</v>
      </c>
      <c r="E70">
        <v>763</v>
      </c>
      <c r="F70" t="s">
        <v>5156</v>
      </c>
      <c r="G70" t="s">
        <v>5162</v>
      </c>
      <c r="H70" t="s">
        <v>5184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5203</v>
      </c>
      <c r="O70">
        <f t="shared" si="4"/>
        <v>127</v>
      </c>
      <c r="P70">
        <f t="shared" si="5"/>
        <v>21</v>
      </c>
      <c r="Q70" t="s">
        <v>5227</v>
      </c>
      <c r="R70" t="s">
        <v>5229</v>
      </c>
      <c r="S70" s="10">
        <f t="shared" si="6"/>
        <v>41663.36100694444</v>
      </c>
      <c r="T70" s="10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2649</v>
      </c>
      <c r="D71">
        <v>10000</v>
      </c>
      <c r="E71">
        <v>11094.23</v>
      </c>
      <c r="F71" t="s">
        <v>5156</v>
      </c>
      <c r="G71" t="s">
        <v>5161</v>
      </c>
      <c r="H71" t="s">
        <v>5183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5203</v>
      </c>
      <c r="O71">
        <f t="shared" si="4"/>
        <v>111</v>
      </c>
      <c r="P71">
        <f t="shared" si="5"/>
        <v>62</v>
      </c>
      <c r="Q71" t="s">
        <v>5227</v>
      </c>
      <c r="R71" t="s">
        <v>5229</v>
      </c>
      <c r="S71" s="10">
        <f t="shared" si="6"/>
        <v>40785.979456018518</v>
      </c>
      <c r="T71" s="10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2650</v>
      </c>
      <c r="D72">
        <v>500</v>
      </c>
      <c r="E72">
        <v>636</v>
      </c>
      <c r="F72" t="s">
        <v>5156</v>
      </c>
      <c r="G72" t="s">
        <v>5161</v>
      </c>
      <c r="H72" t="s">
        <v>5183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5203</v>
      </c>
      <c r="O72">
        <f t="shared" si="4"/>
        <v>127</v>
      </c>
      <c r="P72">
        <f t="shared" si="5"/>
        <v>37</v>
      </c>
      <c r="Q72" t="s">
        <v>5227</v>
      </c>
      <c r="R72" t="s">
        <v>5229</v>
      </c>
      <c r="S72" s="10">
        <f t="shared" si="6"/>
        <v>40730.688020833331</v>
      </c>
      <c r="T72" s="10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2651</v>
      </c>
      <c r="D73">
        <v>1800</v>
      </c>
      <c r="E73">
        <v>2231</v>
      </c>
      <c r="F73" t="s">
        <v>5156</v>
      </c>
      <c r="G73" t="s">
        <v>5161</v>
      </c>
      <c r="H73" t="s">
        <v>5183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5203</v>
      </c>
      <c r="O73">
        <f t="shared" si="4"/>
        <v>124</v>
      </c>
      <c r="P73">
        <f t="shared" si="5"/>
        <v>70</v>
      </c>
      <c r="Q73" t="s">
        <v>5227</v>
      </c>
      <c r="R73" t="s">
        <v>5229</v>
      </c>
      <c r="S73" s="10">
        <f t="shared" si="6"/>
        <v>40997.063159722216</v>
      </c>
      <c r="T73" s="10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2652</v>
      </c>
      <c r="D74">
        <v>2200</v>
      </c>
      <c r="E74">
        <v>2385</v>
      </c>
      <c r="F74" t="s">
        <v>5156</v>
      </c>
      <c r="G74" t="s">
        <v>5161</v>
      </c>
      <c r="H74" t="s">
        <v>5183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5203</v>
      </c>
      <c r="O74">
        <f t="shared" si="4"/>
        <v>108</v>
      </c>
      <c r="P74">
        <f t="shared" si="5"/>
        <v>58</v>
      </c>
      <c r="Q74" t="s">
        <v>5227</v>
      </c>
      <c r="R74" t="s">
        <v>5229</v>
      </c>
      <c r="S74" s="10">
        <f t="shared" si="6"/>
        <v>41207.801863425928</v>
      </c>
      <c r="T74" s="10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2653</v>
      </c>
      <c r="D75">
        <v>900</v>
      </c>
      <c r="E75">
        <v>900</v>
      </c>
      <c r="F75" t="s">
        <v>5156</v>
      </c>
      <c r="G75" t="s">
        <v>5161</v>
      </c>
      <c r="H75" t="s">
        <v>5183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5203</v>
      </c>
      <c r="O75">
        <f t="shared" si="4"/>
        <v>100</v>
      </c>
      <c r="P75">
        <f t="shared" si="5"/>
        <v>50</v>
      </c>
      <c r="Q75" t="s">
        <v>5227</v>
      </c>
      <c r="R75" t="s">
        <v>5229</v>
      </c>
      <c r="S75" s="10">
        <f t="shared" si="6"/>
        <v>40587.548425925925</v>
      </c>
      <c r="T75" s="10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2654</v>
      </c>
      <c r="D76">
        <v>500</v>
      </c>
      <c r="E76">
        <v>564.66</v>
      </c>
      <c r="F76" t="s">
        <v>5156</v>
      </c>
      <c r="G76" t="s">
        <v>5167</v>
      </c>
      <c r="H76" t="s">
        <v>5186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5203</v>
      </c>
      <c r="O76">
        <f t="shared" si="4"/>
        <v>113</v>
      </c>
      <c r="P76">
        <f t="shared" si="5"/>
        <v>19</v>
      </c>
      <c r="Q76" t="s">
        <v>5227</v>
      </c>
      <c r="R76" t="s">
        <v>5229</v>
      </c>
      <c r="S76" s="10">
        <f t="shared" si="6"/>
        <v>42360.278877314813</v>
      </c>
      <c r="T76" s="10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2655</v>
      </c>
      <c r="D77">
        <v>3500</v>
      </c>
      <c r="E77">
        <v>4040</v>
      </c>
      <c r="F77" t="s">
        <v>5156</v>
      </c>
      <c r="G77" t="s">
        <v>5161</v>
      </c>
      <c r="H77" t="s">
        <v>5183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5203</v>
      </c>
      <c r="O77">
        <f t="shared" si="4"/>
        <v>115</v>
      </c>
      <c r="P77">
        <f t="shared" si="5"/>
        <v>86</v>
      </c>
      <c r="Q77" t="s">
        <v>5227</v>
      </c>
      <c r="R77" t="s">
        <v>5229</v>
      </c>
      <c r="S77" s="10">
        <f t="shared" si="6"/>
        <v>41357.000833333332</v>
      </c>
      <c r="T77" s="10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2656</v>
      </c>
      <c r="D78">
        <v>300</v>
      </c>
      <c r="E78">
        <v>460</v>
      </c>
      <c r="F78" t="s">
        <v>5156</v>
      </c>
      <c r="G78" t="s">
        <v>5161</v>
      </c>
      <c r="H78" t="s">
        <v>5183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5203</v>
      </c>
      <c r="O78">
        <f t="shared" si="4"/>
        <v>153</v>
      </c>
      <c r="P78">
        <f t="shared" si="5"/>
        <v>31</v>
      </c>
      <c r="Q78" t="s">
        <v>5227</v>
      </c>
      <c r="R78" t="s">
        <v>5229</v>
      </c>
      <c r="S78" s="10">
        <f t="shared" si="6"/>
        <v>40844.483310185184</v>
      </c>
      <c r="T78" s="10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2657</v>
      </c>
      <c r="D79">
        <v>400</v>
      </c>
      <c r="E79">
        <v>1570</v>
      </c>
      <c r="F79" t="s">
        <v>5156</v>
      </c>
      <c r="G79" t="s">
        <v>5161</v>
      </c>
      <c r="H79" t="s">
        <v>5183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5203</v>
      </c>
      <c r="O79">
        <f t="shared" si="4"/>
        <v>393</v>
      </c>
      <c r="P79">
        <f t="shared" si="5"/>
        <v>60</v>
      </c>
      <c r="Q79" t="s">
        <v>5227</v>
      </c>
      <c r="R79" t="s">
        <v>5229</v>
      </c>
      <c r="S79" s="10">
        <f t="shared" si="6"/>
        <v>40996.936539351846</v>
      </c>
      <c r="T79" s="10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2658</v>
      </c>
      <c r="D80">
        <v>50</v>
      </c>
      <c r="E80">
        <v>1351</v>
      </c>
      <c r="F80" t="s">
        <v>5156</v>
      </c>
      <c r="G80" t="s">
        <v>5167</v>
      </c>
      <c r="H80" t="s">
        <v>5186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5203</v>
      </c>
      <c r="O80">
        <f t="shared" si="4"/>
        <v>2702</v>
      </c>
      <c r="P80">
        <f t="shared" si="5"/>
        <v>39</v>
      </c>
      <c r="Q80" t="s">
        <v>5227</v>
      </c>
      <c r="R80" t="s">
        <v>5229</v>
      </c>
      <c r="S80" s="10">
        <f t="shared" si="6"/>
        <v>42604.522233796299</v>
      </c>
      <c r="T80" s="10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2659</v>
      </c>
      <c r="D81">
        <v>1300</v>
      </c>
      <c r="E81">
        <v>1651</v>
      </c>
      <c r="F81" t="s">
        <v>5156</v>
      </c>
      <c r="G81" t="s">
        <v>5162</v>
      </c>
      <c r="H81" t="s">
        <v>5184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5203</v>
      </c>
      <c r="O81">
        <f t="shared" si="4"/>
        <v>127</v>
      </c>
      <c r="P81">
        <f t="shared" si="5"/>
        <v>40</v>
      </c>
      <c r="Q81" t="s">
        <v>5227</v>
      </c>
      <c r="R81" t="s">
        <v>5229</v>
      </c>
      <c r="S81" s="10">
        <f t="shared" si="6"/>
        <v>41724.568206018514</v>
      </c>
      <c r="T81" s="10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2660</v>
      </c>
      <c r="D82">
        <v>12000</v>
      </c>
      <c r="E82">
        <v>12870</v>
      </c>
      <c r="F82" t="s">
        <v>5156</v>
      </c>
      <c r="G82" t="s">
        <v>5161</v>
      </c>
      <c r="H82" t="s">
        <v>5183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5203</v>
      </c>
      <c r="O82">
        <f t="shared" si="4"/>
        <v>107</v>
      </c>
      <c r="P82">
        <f t="shared" si="5"/>
        <v>274</v>
      </c>
      <c r="Q82" t="s">
        <v>5227</v>
      </c>
      <c r="R82" t="s">
        <v>5229</v>
      </c>
      <c r="S82" s="10">
        <f t="shared" si="6"/>
        <v>41582.875648148147</v>
      </c>
      <c r="T82" s="10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2661</v>
      </c>
      <c r="D83">
        <v>750</v>
      </c>
      <c r="E83">
        <v>1485</v>
      </c>
      <c r="F83" t="s">
        <v>5156</v>
      </c>
      <c r="G83" t="s">
        <v>5161</v>
      </c>
      <c r="H83" t="s">
        <v>5183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5203</v>
      </c>
      <c r="O83">
        <f t="shared" si="4"/>
        <v>198</v>
      </c>
      <c r="P83">
        <f t="shared" si="5"/>
        <v>53</v>
      </c>
      <c r="Q83" t="s">
        <v>5227</v>
      </c>
      <c r="R83" t="s">
        <v>5229</v>
      </c>
      <c r="S83" s="10">
        <f t="shared" si="6"/>
        <v>41099.950543981475</v>
      </c>
      <c r="T83" s="10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2662</v>
      </c>
      <c r="D84">
        <v>4000</v>
      </c>
      <c r="E84">
        <v>4000.5</v>
      </c>
      <c r="F84" t="s">
        <v>5156</v>
      </c>
      <c r="G84" t="s">
        <v>5161</v>
      </c>
      <c r="H84" t="s">
        <v>5183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5203</v>
      </c>
      <c r="O84">
        <f t="shared" si="4"/>
        <v>100</v>
      </c>
      <c r="P84">
        <f t="shared" si="5"/>
        <v>40</v>
      </c>
      <c r="Q84" t="s">
        <v>5227</v>
      </c>
      <c r="R84" t="s">
        <v>5229</v>
      </c>
      <c r="S84" s="10">
        <f t="shared" si="6"/>
        <v>40795.611817129626</v>
      </c>
      <c r="T84" s="10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2663</v>
      </c>
      <c r="D85">
        <v>200</v>
      </c>
      <c r="E85">
        <v>205</v>
      </c>
      <c r="F85" t="s">
        <v>5156</v>
      </c>
      <c r="G85" t="s">
        <v>5162</v>
      </c>
      <c r="H85" t="s">
        <v>5184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5203</v>
      </c>
      <c r="O85">
        <f t="shared" si="4"/>
        <v>103</v>
      </c>
      <c r="P85">
        <f t="shared" si="5"/>
        <v>16</v>
      </c>
      <c r="Q85" t="s">
        <v>5227</v>
      </c>
      <c r="R85" t="s">
        <v>5229</v>
      </c>
      <c r="S85" s="10">
        <f t="shared" si="6"/>
        <v>42042.407280092586</v>
      </c>
      <c r="T85" s="10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2664</v>
      </c>
      <c r="D86">
        <v>500</v>
      </c>
      <c r="E86">
        <v>500</v>
      </c>
      <c r="F86" t="s">
        <v>5156</v>
      </c>
      <c r="G86" t="s">
        <v>5161</v>
      </c>
      <c r="H86" t="s">
        <v>5183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5203</v>
      </c>
      <c r="O86">
        <f t="shared" si="4"/>
        <v>100</v>
      </c>
      <c r="P86">
        <f t="shared" si="5"/>
        <v>71</v>
      </c>
      <c r="Q86" t="s">
        <v>5227</v>
      </c>
      <c r="R86" t="s">
        <v>5229</v>
      </c>
      <c r="S86" s="10">
        <f t="shared" si="6"/>
        <v>40648.54960648148</v>
      </c>
      <c r="T86" s="10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2665</v>
      </c>
      <c r="D87">
        <v>1200</v>
      </c>
      <c r="E87">
        <v>1506</v>
      </c>
      <c r="F87" t="s">
        <v>5156</v>
      </c>
      <c r="G87" t="s">
        <v>5161</v>
      </c>
      <c r="H87" t="s">
        <v>5183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5203</v>
      </c>
      <c r="O87">
        <f t="shared" si="4"/>
        <v>126</v>
      </c>
      <c r="P87">
        <f t="shared" si="5"/>
        <v>72</v>
      </c>
      <c r="Q87" t="s">
        <v>5227</v>
      </c>
      <c r="R87" t="s">
        <v>5229</v>
      </c>
      <c r="S87" s="10">
        <f t="shared" si="6"/>
        <v>40778.917094907403</v>
      </c>
      <c r="T87" s="10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2666</v>
      </c>
      <c r="D88">
        <v>6000</v>
      </c>
      <c r="E88">
        <v>6388</v>
      </c>
      <c r="F88" t="s">
        <v>5156</v>
      </c>
      <c r="G88" t="s">
        <v>5167</v>
      </c>
      <c r="H88" t="s">
        <v>5186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5203</v>
      </c>
      <c r="O88">
        <f t="shared" si="4"/>
        <v>106</v>
      </c>
      <c r="P88">
        <f t="shared" si="5"/>
        <v>376</v>
      </c>
      <c r="Q88" t="s">
        <v>5227</v>
      </c>
      <c r="R88" t="s">
        <v>5229</v>
      </c>
      <c r="S88" s="10">
        <f t="shared" si="6"/>
        <v>42291.347743055558</v>
      </c>
      <c r="T88" s="10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2667</v>
      </c>
      <c r="D89">
        <v>2500</v>
      </c>
      <c r="E89">
        <v>2615</v>
      </c>
      <c r="F89" t="s">
        <v>5156</v>
      </c>
      <c r="G89" t="s">
        <v>5161</v>
      </c>
      <c r="H89" t="s">
        <v>5183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5203</v>
      </c>
      <c r="O89">
        <f t="shared" si="4"/>
        <v>105</v>
      </c>
      <c r="P89">
        <f t="shared" si="5"/>
        <v>105</v>
      </c>
      <c r="Q89" t="s">
        <v>5227</v>
      </c>
      <c r="R89" t="s">
        <v>5229</v>
      </c>
      <c r="S89" s="10">
        <f t="shared" si="6"/>
        <v>40322.331053240741</v>
      </c>
      <c r="T89" s="10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2668</v>
      </c>
      <c r="D90">
        <v>3500</v>
      </c>
      <c r="E90">
        <v>3600</v>
      </c>
      <c r="F90" t="s">
        <v>5156</v>
      </c>
      <c r="G90" t="s">
        <v>5161</v>
      </c>
      <c r="H90" t="s">
        <v>5183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5203</v>
      </c>
      <c r="O90">
        <f t="shared" si="4"/>
        <v>103</v>
      </c>
      <c r="P90">
        <f t="shared" si="5"/>
        <v>60</v>
      </c>
      <c r="Q90" t="s">
        <v>5227</v>
      </c>
      <c r="R90" t="s">
        <v>5229</v>
      </c>
      <c r="S90" s="10">
        <f t="shared" si="6"/>
        <v>41786.450590277775</v>
      </c>
      <c r="T90" s="10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2669</v>
      </c>
      <c r="D91">
        <v>6000</v>
      </c>
      <c r="E91">
        <v>6904</v>
      </c>
      <c r="F91" t="s">
        <v>5156</v>
      </c>
      <c r="G91" t="s">
        <v>5161</v>
      </c>
      <c r="H91" t="s">
        <v>5183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5203</v>
      </c>
      <c r="O91">
        <f t="shared" si="4"/>
        <v>115</v>
      </c>
      <c r="P91">
        <f t="shared" si="5"/>
        <v>123</v>
      </c>
      <c r="Q91" t="s">
        <v>5227</v>
      </c>
      <c r="R91" t="s">
        <v>5229</v>
      </c>
      <c r="S91" s="10">
        <f t="shared" si="6"/>
        <v>41402.543888888882</v>
      </c>
      <c r="T91" s="10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2670</v>
      </c>
      <c r="D92">
        <v>500</v>
      </c>
      <c r="E92">
        <v>502</v>
      </c>
      <c r="F92" t="s">
        <v>5156</v>
      </c>
      <c r="G92" t="s">
        <v>5161</v>
      </c>
      <c r="H92" t="s">
        <v>5183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5203</v>
      </c>
      <c r="O92">
        <f t="shared" si="4"/>
        <v>100</v>
      </c>
      <c r="P92">
        <f t="shared" si="5"/>
        <v>31</v>
      </c>
      <c r="Q92" t="s">
        <v>5227</v>
      </c>
      <c r="R92" t="s">
        <v>5229</v>
      </c>
      <c r="S92" s="10">
        <f t="shared" si="6"/>
        <v>40706.089108796295</v>
      </c>
      <c r="T92" s="10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2671</v>
      </c>
      <c r="D93">
        <v>3000</v>
      </c>
      <c r="E93">
        <v>3600</v>
      </c>
      <c r="F93" t="s">
        <v>5156</v>
      </c>
      <c r="G93" t="s">
        <v>5161</v>
      </c>
      <c r="H93" t="s">
        <v>5183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5203</v>
      </c>
      <c r="O93">
        <f t="shared" si="4"/>
        <v>120</v>
      </c>
      <c r="P93">
        <f t="shared" si="5"/>
        <v>78</v>
      </c>
      <c r="Q93" t="s">
        <v>5227</v>
      </c>
      <c r="R93" t="s">
        <v>5229</v>
      </c>
      <c r="S93" s="10">
        <f t="shared" si="6"/>
        <v>40619.194027777776</v>
      </c>
      <c r="T93" s="10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2672</v>
      </c>
      <c r="D94">
        <v>5000</v>
      </c>
      <c r="E94">
        <v>5260</v>
      </c>
      <c r="F94" t="s">
        <v>5156</v>
      </c>
      <c r="G94" t="s">
        <v>5166</v>
      </c>
      <c r="H94" t="s">
        <v>5188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5203</v>
      </c>
      <c r="O94">
        <f t="shared" si="4"/>
        <v>105</v>
      </c>
      <c r="P94">
        <f t="shared" si="5"/>
        <v>122</v>
      </c>
      <c r="Q94" t="s">
        <v>5227</v>
      </c>
      <c r="R94" t="s">
        <v>5229</v>
      </c>
      <c r="S94" s="10">
        <f t="shared" si="6"/>
        <v>42720.990543981483</v>
      </c>
      <c r="T94" s="10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2673</v>
      </c>
      <c r="D95">
        <v>1000</v>
      </c>
      <c r="E95">
        <v>1106</v>
      </c>
      <c r="F95" t="s">
        <v>5156</v>
      </c>
      <c r="G95" t="s">
        <v>5161</v>
      </c>
      <c r="H95" t="s">
        <v>5183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5203</v>
      </c>
      <c r="O95">
        <f t="shared" si="4"/>
        <v>111</v>
      </c>
      <c r="P95">
        <f t="shared" si="5"/>
        <v>74</v>
      </c>
      <c r="Q95" t="s">
        <v>5227</v>
      </c>
      <c r="R95" t="s">
        <v>5229</v>
      </c>
      <c r="S95" s="10">
        <f t="shared" si="6"/>
        <v>41065.649733796294</v>
      </c>
      <c r="T95" s="10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2674</v>
      </c>
      <c r="D96">
        <v>250</v>
      </c>
      <c r="E96">
        <v>260</v>
      </c>
      <c r="F96" t="s">
        <v>5156</v>
      </c>
      <c r="G96" t="s">
        <v>5162</v>
      </c>
      <c r="H96" t="s">
        <v>5184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5203</v>
      </c>
      <c r="O96">
        <f t="shared" si="4"/>
        <v>104</v>
      </c>
      <c r="P96">
        <f t="shared" si="5"/>
        <v>22</v>
      </c>
      <c r="Q96" t="s">
        <v>5227</v>
      </c>
      <c r="R96" t="s">
        <v>5229</v>
      </c>
      <c r="S96" s="10">
        <f t="shared" si="6"/>
        <v>41716.509513888886</v>
      </c>
      <c r="T96" s="10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2675</v>
      </c>
      <c r="D97">
        <v>350</v>
      </c>
      <c r="E97">
        <v>460</v>
      </c>
      <c r="F97" t="s">
        <v>5156</v>
      </c>
      <c r="G97" t="s">
        <v>5161</v>
      </c>
      <c r="H97" t="s">
        <v>5183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5203</v>
      </c>
      <c r="O97">
        <f t="shared" si="4"/>
        <v>131</v>
      </c>
      <c r="P97">
        <f t="shared" si="5"/>
        <v>22</v>
      </c>
      <c r="Q97" t="s">
        <v>5227</v>
      </c>
      <c r="R97" t="s">
        <v>5229</v>
      </c>
      <c r="S97" s="10">
        <f t="shared" si="6"/>
        <v>40934.796770833331</v>
      </c>
      <c r="T97" s="10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2676</v>
      </c>
      <c r="D98">
        <v>1500</v>
      </c>
      <c r="E98">
        <v>1720</v>
      </c>
      <c r="F98" t="s">
        <v>5156</v>
      </c>
      <c r="G98" t="s">
        <v>5161</v>
      </c>
      <c r="H98" t="s">
        <v>5183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5203</v>
      </c>
      <c r="O98">
        <f t="shared" si="4"/>
        <v>115</v>
      </c>
      <c r="P98">
        <f t="shared" si="5"/>
        <v>51</v>
      </c>
      <c r="Q98" t="s">
        <v>5227</v>
      </c>
      <c r="R98" t="s">
        <v>5229</v>
      </c>
      <c r="S98" s="10">
        <f t="shared" si="6"/>
        <v>40324.45417824074</v>
      </c>
      <c r="T98" s="10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2677</v>
      </c>
      <c r="D99">
        <v>400</v>
      </c>
      <c r="E99">
        <v>425</v>
      </c>
      <c r="F99" t="s">
        <v>5156</v>
      </c>
      <c r="G99" t="s">
        <v>5161</v>
      </c>
      <c r="H99" t="s">
        <v>5183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5203</v>
      </c>
      <c r="O99">
        <f t="shared" si="4"/>
        <v>106</v>
      </c>
      <c r="P99">
        <f t="shared" si="5"/>
        <v>53</v>
      </c>
      <c r="Q99" t="s">
        <v>5227</v>
      </c>
      <c r="R99" t="s">
        <v>5229</v>
      </c>
      <c r="S99" s="10">
        <f t="shared" si="6"/>
        <v>40705.926874999997</v>
      </c>
      <c r="T99" s="10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2678</v>
      </c>
      <c r="D100">
        <v>3200</v>
      </c>
      <c r="E100">
        <v>3400</v>
      </c>
      <c r="F100" t="s">
        <v>5156</v>
      </c>
      <c r="G100" t="s">
        <v>5161</v>
      </c>
      <c r="H100" t="s">
        <v>5183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5203</v>
      </c>
      <c r="O100">
        <f t="shared" si="4"/>
        <v>106</v>
      </c>
      <c r="P100">
        <f t="shared" si="5"/>
        <v>57</v>
      </c>
      <c r="Q100" t="s">
        <v>5227</v>
      </c>
      <c r="R100" t="s">
        <v>5229</v>
      </c>
      <c r="S100" s="10">
        <f t="shared" si="6"/>
        <v>41214.586504629631</v>
      </c>
      <c r="T100" s="10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2679</v>
      </c>
      <c r="D101">
        <v>1500</v>
      </c>
      <c r="E101">
        <v>1590.29</v>
      </c>
      <c r="F101" t="s">
        <v>5156</v>
      </c>
      <c r="G101" t="s">
        <v>5161</v>
      </c>
      <c r="H101" t="s">
        <v>5183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5203</v>
      </c>
      <c r="O101">
        <f t="shared" si="4"/>
        <v>106</v>
      </c>
      <c r="P101">
        <f t="shared" si="5"/>
        <v>41</v>
      </c>
      <c r="Q101" t="s">
        <v>5227</v>
      </c>
      <c r="R101" t="s">
        <v>5229</v>
      </c>
      <c r="S101" s="10">
        <f t="shared" si="6"/>
        <v>41631.694432870368</v>
      </c>
      <c r="T101" s="10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2680</v>
      </c>
      <c r="D102">
        <v>5000</v>
      </c>
      <c r="E102">
        <v>5000</v>
      </c>
      <c r="F102" t="s">
        <v>5156</v>
      </c>
      <c r="G102" t="s">
        <v>5161</v>
      </c>
      <c r="H102" t="s">
        <v>5183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5203</v>
      </c>
      <c r="O102">
        <f t="shared" si="4"/>
        <v>100</v>
      </c>
      <c r="P102">
        <f t="shared" si="5"/>
        <v>192</v>
      </c>
      <c r="Q102" t="s">
        <v>5227</v>
      </c>
      <c r="R102" t="s">
        <v>5229</v>
      </c>
      <c r="S102" s="10">
        <f t="shared" si="6"/>
        <v>41197.544976851852</v>
      </c>
      <c r="T102" s="10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2681</v>
      </c>
      <c r="D103">
        <v>3500</v>
      </c>
      <c r="E103">
        <v>3500</v>
      </c>
      <c r="F103" t="s">
        <v>5156</v>
      </c>
      <c r="G103" t="s">
        <v>5161</v>
      </c>
      <c r="H103" t="s">
        <v>5183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5203</v>
      </c>
      <c r="O103">
        <f t="shared" si="4"/>
        <v>100</v>
      </c>
      <c r="P103">
        <f t="shared" si="5"/>
        <v>100</v>
      </c>
      <c r="Q103" t="s">
        <v>5227</v>
      </c>
      <c r="R103" t="s">
        <v>5229</v>
      </c>
      <c r="S103" s="10">
        <f t="shared" si="6"/>
        <v>41274.568402777775</v>
      </c>
      <c r="T103" s="10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2682</v>
      </c>
      <c r="D104">
        <v>6000</v>
      </c>
      <c r="E104">
        <v>7665</v>
      </c>
      <c r="F104" t="s">
        <v>5156</v>
      </c>
      <c r="G104" t="s">
        <v>5161</v>
      </c>
      <c r="H104" t="s">
        <v>5183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5203</v>
      </c>
      <c r="O104">
        <f t="shared" si="4"/>
        <v>128</v>
      </c>
      <c r="P104">
        <f t="shared" si="5"/>
        <v>118</v>
      </c>
      <c r="Q104" t="s">
        <v>5227</v>
      </c>
      <c r="R104" t="s">
        <v>5229</v>
      </c>
      <c r="S104" s="10">
        <f t="shared" si="6"/>
        <v>40504.922835648147</v>
      </c>
      <c r="T104" s="10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2683</v>
      </c>
      <c r="D105">
        <v>1300</v>
      </c>
      <c r="E105">
        <v>1367</v>
      </c>
      <c r="F105" t="s">
        <v>5156</v>
      </c>
      <c r="G105" t="s">
        <v>5162</v>
      </c>
      <c r="H105" t="s">
        <v>5184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5203</v>
      </c>
      <c r="O105">
        <f t="shared" si="4"/>
        <v>105</v>
      </c>
      <c r="P105">
        <f t="shared" si="5"/>
        <v>28</v>
      </c>
      <c r="Q105" t="s">
        <v>5227</v>
      </c>
      <c r="R105" t="s">
        <v>5229</v>
      </c>
      <c r="S105" s="10">
        <f t="shared" si="6"/>
        <v>41682.597569444442</v>
      </c>
      <c r="T105" s="10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2684</v>
      </c>
      <c r="D106">
        <v>500</v>
      </c>
      <c r="E106">
        <v>600</v>
      </c>
      <c r="F106" t="s">
        <v>5156</v>
      </c>
      <c r="G106" t="s">
        <v>5161</v>
      </c>
      <c r="H106" t="s">
        <v>5183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5203</v>
      </c>
      <c r="O106">
        <f t="shared" si="4"/>
        <v>120</v>
      </c>
      <c r="P106">
        <f t="shared" si="5"/>
        <v>60</v>
      </c>
      <c r="Q106" t="s">
        <v>5227</v>
      </c>
      <c r="R106" t="s">
        <v>5229</v>
      </c>
      <c r="S106" s="10">
        <f t="shared" si="6"/>
        <v>40612.486874999995</v>
      </c>
      <c r="T106" s="10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2685</v>
      </c>
      <c r="D107">
        <v>2200</v>
      </c>
      <c r="E107">
        <v>2363</v>
      </c>
      <c r="F107" t="s">
        <v>5156</v>
      </c>
      <c r="G107" t="s">
        <v>5161</v>
      </c>
      <c r="H107" t="s">
        <v>5183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5203</v>
      </c>
      <c r="O107">
        <f t="shared" si="4"/>
        <v>107</v>
      </c>
      <c r="P107">
        <f t="shared" si="5"/>
        <v>39</v>
      </c>
      <c r="Q107" t="s">
        <v>5227</v>
      </c>
      <c r="R107" t="s">
        <v>5229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2686</v>
      </c>
      <c r="D108">
        <v>5000</v>
      </c>
      <c r="E108">
        <v>5025</v>
      </c>
      <c r="F108" t="s">
        <v>5156</v>
      </c>
      <c r="G108" t="s">
        <v>5161</v>
      </c>
      <c r="H108" t="s">
        <v>5183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5203</v>
      </c>
      <c r="O108">
        <f t="shared" si="4"/>
        <v>101</v>
      </c>
      <c r="P108">
        <f t="shared" si="5"/>
        <v>186</v>
      </c>
      <c r="Q108" t="s">
        <v>5227</v>
      </c>
      <c r="R108" t="s">
        <v>5229</v>
      </c>
      <c r="S108" s="10">
        <f t="shared" si="6"/>
        <v>40987.568298611106</v>
      </c>
      <c r="T108" s="10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2687</v>
      </c>
      <c r="D109">
        <v>7500</v>
      </c>
      <c r="E109">
        <v>7685</v>
      </c>
      <c r="F109" t="s">
        <v>5156</v>
      </c>
      <c r="G109" t="s">
        <v>5161</v>
      </c>
      <c r="H109" t="s">
        <v>5183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5203</v>
      </c>
      <c r="O109">
        <f t="shared" si="4"/>
        <v>102</v>
      </c>
      <c r="P109">
        <f t="shared" si="5"/>
        <v>111</v>
      </c>
      <c r="Q109" t="s">
        <v>5227</v>
      </c>
      <c r="R109" t="s">
        <v>5229</v>
      </c>
      <c r="S109" s="10">
        <f t="shared" si="6"/>
        <v>40635.774155092593</v>
      </c>
      <c r="T109" s="10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2688</v>
      </c>
      <c r="D110">
        <v>1500</v>
      </c>
      <c r="E110">
        <v>3700</v>
      </c>
      <c r="F110" t="s">
        <v>5156</v>
      </c>
      <c r="G110" t="s">
        <v>5161</v>
      </c>
      <c r="H110" t="s">
        <v>5183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5203</v>
      </c>
      <c r="O110">
        <f t="shared" si="4"/>
        <v>247</v>
      </c>
      <c r="P110">
        <f t="shared" si="5"/>
        <v>79</v>
      </c>
      <c r="Q110" t="s">
        <v>5227</v>
      </c>
      <c r="R110" t="s">
        <v>5229</v>
      </c>
      <c r="S110" s="10">
        <f t="shared" si="6"/>
        <v>41365.404745370368</v>
      </c>
      <c r="T110" s="10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2689</v>
      </c>
      <c r="D111">
        <v>1000</v>
      </c>
      <c r="E111">
        <v>2195</v>
      </c>
      <c r="F111" t="s">
        <v>5156</v>
      </c>
      <c r="G111" t="s">
        <v>5161</v>
      </c>
      <c r="H111" t="s">
        <v>5183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5203</v>
      </c>
      <c r="O111">
        <f t="shared" si="4"/>
        <v>220</v>
      </c>
      <c r="P111">
        <f t="shared" si="5"/>
        <v>47</v>
      </c>
      <c r="Q111" t="s">
        <v>5227</v>
      </c>
      <c r="R111" t="s">
        <v>5229</v>
      </c>
      <c r="S111" s="10">
        <f t="shared" si="6"/>
        <v>40569.817476851851</v>
      </c>
      <c r="T111" s="10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2690</v>
      </c>
      <c r="D112">
        <v>1300</v>
      </c>
      <c r="E112">
        <v>1700</v>
      </c>
      <c r="F112" t="s">
        <v>5156</v>
      </c>
      <c r="G112" t="s">
        <v>5161</v>
      </c>
      <c r="H112" t="s">
        <v>5183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5203</v>
      </c>
      <c r="O112">
        <f t="shared" si="4"/>
        <v>131</v>
      </c>
      <c r="P112">
        <f t="shared" si="5"/>
        <v>65</v>
      </c>
      <c r="Q112" t="s">
        <v>5227</v>
      </c>
      <c r="R112" t="s">
        <v>5229</v>
      </c>
      <c r="S112" s="10">
        <f t="shared" si="6"/>
        <v>41557.741354166668</v>
      </c>
      <c r="T112" s="10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2691</v>
      </c>
      <c r="D113">
        <v>3500</v>
      </c>
      <c r="E113">
        <v>5410</v>
      </c>
      <c r="F113" t="s">
        <v>5156</v>
      </c>
      <c r="G113" t="s">
        <v>5163</v>
      </c>
      <c r="H113" t="s">
        <v>5185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5203</v>
      </c>
      <c r="O113">
        <f t="shared" si="4"/>
        <v>155</v>
      </c>
      <c r="P113">
        <f t="shared" si="5"/>
        <v>102</v>
      </c>
      <c r="Q113" t="s">
        <v>5227</v>
      </c>
      <c r="R113" t="s">
        <v>5229</v>
      </c>
      <c r="S113" s="10">
        <f t="shared" si="6"/>
        <v>42125.124849537031</v>
      </c>
      <c r="T113" s="10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2692</v>
      </c>
      <c r="D114">
        <v>5000</v>
      </c>
      <c r="E114">
        <v>5200</v>
      </c>
      <c r="F114" t="s">
        <v>5156</v>
      </c>
      <c r="G114" t="s">
        <v>5161</v>
      </c>
      <c r="H114" t="s">
        <v>5183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5203</v>
      </c>
      <c r="O114">
        <f t="shared" si="4"/>
        <v>104</v>
      </c>
      <c r="P114">
        <f t="shared" si="5"/>
        <v>64</v>
      </c>
      <c r="Q114" t="s">
        <v>5227</v>
      </c>
      <c r="R114" t="s">
        <v>5229</v>
      </c>
      <c r="S114" s="10">
        <f t="shared" si="6"/>
        <v>41717.834699074076</v>
      </c>
      <c r="T114" s="10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2693</v>
      </c>
      <c r="D115">
        <v>5000</v>
      </c>
      <c r="E115">
        <v>7050</v>
      </c>
      <c r="F115" t="s">
        <v>5156</v>
      </c>
      <c r="G115" t="s">
        <v>5161</v>
      </c>
      <c r="H115" t="s">
        <v>5183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5203</v>
      </c>
      <c r="O115">
        <f t="shared" si="4"/>
        <v>141</v>
      </c>
      <c r="P115">
        <f t="shared" si="5"/>
        <v>90</v>
      </c>
      <c r="Q115" t="s">
        <v>5227</v>
      </c>
      <c r="R115" t="s">
        <v>5229</v>
      </c>
      <c r="S115" s="10">
        <f t="shared" si="6"/>
        <v>40753.550092592588</v>
      </c>
      <c r="T115" s="10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2694</v>
      </c>
      <c r="D116">
        <v>3000</v>
      </c>
      <c r="E116">
        <v>3100</v>
      </c>
      <c r="F116" t="s">
        <v>5156</v>
      </c>
      <c r="G116" t="s">
        <v>5161</v>
      </c>
      <c r="H116" t="s">
        <v>5183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5203</v>
      </c>
      <c r="O116">
        <f t="shared" si="4"/>
        <v>103</v>
      </c>
      <c r="P116">
        <f t="shared" si="5"/>
        <v>89</v>
      </c>
      <c r="Q116" t="s">
        <v>5227</v>
      </c>
      <c r="R116" t="s">
        <v>5229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2695</v>
      </c>
      <c r="D117">
        <v>450</v>
      </c>
      <c r="E117">
        <v>632</v>
      </c>
      <c r="F117" t="s">
        <v>5156</v>
      </c>
      <c r="G117" t="s">
        <v>5161</v>
      </c>
      <c r="H117" t="s">
        <v>5183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5203</v>
      </c>
      <c r="O117">
        <f t="shared" si="4"/>
        <v>140</v>
      </c>
      <c r="P117">
        <f t="shared" si="5"/>
        <v>29</v>
      </c>
      <c r="Q117" t="s">
        <v>5227</v>
      </c>
      <c r="R117" t="s">
        <v>5229</v>
      </c>
      <c r="S117" s="10">
        <f t="shared" si="6"/>
        <v>40918.530601851853</v>
      </c>
      <c r="T117" s="10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2696</v>
      </c>
      <c r="D118">
        <v>3500</v>
      </c>
      <c r="E118">
        <v>3978</v>
      </c>
      <c r="F118" t="s">
        <v>5156</v>
      </c>
      <c r="G118" t="s">
        <v>5161</v>
      </c>
      <c r="H118" t="s">
        <v>5183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5203</v>
      </c>
      <c r="O118">
        <f t="shared" si="4"/>
        <v>114</v>
      </c>
      <c r="P118">
        <f t="shared" si="5"/>
        <v>70</v>
      </c>
      <c r="Q118" t="s">
        <v>5227</v>
      </c>
      <c r="R118" t="s">
        <v>5229</v>
      </c>
      <c r="S118" s="10">
        <f t="shared" si="6"/>
        <v>40595.288831018515</v>
      </c>
      <c r="T118" s="10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2697</v>
      </c>
      <c r="D119">
        <v>4500</v>
      </c>
      <c r="E119">
        <v>4522.22</v>
      </c>
      <c r="F119" t="s">
        <v>5156</v>
      </c>
      <c r="G119" t="s">
        <v>5161</v>
      </c>
      <c r="H119" t="s">
        <v>5183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5203</v>
      </c>
      <c r="O119">
        <f t="shared" si="4"/>
        <v>100</v>
      </c>
      <c r="P119">
        <f t="shared" si="5"/>
        <v>167</v>
      </c>
      <c r="Q119" t="s">
        <v>5227</v>
      </c>
      <c r="R119" t="s">
        <v>5229</v>
      </c>
      <c r="S119" s="10">
        <f t="shared" si="6"/>
        <v>40248.626666666663</v>
      </c>
      <c r="T119" s="10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2698</v>
      </c>
      <c r="D120">
        <v>5000</v>
      </c>
      <c r="E120">
        <v>5651.58</v>
      </c>
      <c r="F120" t="s">
        <v>5156</v>
      </c>
      <c r="G120" t="s">
        <v>5161</v>
      </c>
      <c r="H120" t="s">
        <v>5183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5203</v>
      </c>
      <c r="O120">
        <f t="shared" si="4"/>
        <v>113</v>
      </c>
      <c r="P120">
        <f t="shared" si="5"/>
        <v>145</v>
      </c>
      <c r="Q120" t="s">
        <v>5227</v>
      </c>
      <c r="R120" t="s">
        <v>5229</v>
      </c>
      <c r="S120" s="10">
        <f t="shared" si="6"/>
        <v>40722.845324074071</v>
      </c>
      <c r="T120" s="10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2699</v>
      </c>
      <c r="D121">
        <v>3250</v>
      </c>
      <c r="E121">
        <v>3398.1</v>
      </c>
      <c r="F121" t="s">
        <v>5156</v>
      </c>
      <c r="G121" t="s">
        <v>5161</v>
      </c>
      <c r="H121" t="s">
        <v>5183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5203</v>
      </c>
      <c r="O121">
        <f t="shared" si="4"/>
        <v>105</v>
      </c>
      <c r="P121">
        <f t="shared" si="5"/>
        <v>92</v>
      </c>
      <c r="Q121" t="s">
        <v>5227</v>
      </c>
      <c r="R121" t="s">
        <v>5229</v>
      </c>
      <c r="S121" s="10">
        <f t="shared" si="6"/>
        <v>40738.860949074071</v>
      </c>
      <c r="T121" s="10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2700</v>
      </c>
      <c r="D122">
        <v>70000</v>
      </c>
      <c r="E122">
        <v>10</v>
      </c>
      <c r="F122" t="s">
        <v>5157</v>
      </c>
      <c r="G122" t="s">
        <v>5168</v>
      </c>
      <c r="H122" t="s">
        <v>5189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5204</v>
      </c>
      <c r="O122">
        <f t="shared" si="4"/>
        <v>0</v>
      </c>
      <c r="P122">
        <f t="shared" si="5"/>
        <v>10</v>
      </c>
      <c r="Q122" t="s">
        <v>5227</v>
      </c>
      <c r="R122" t="s">
        <v>5230</v>
      </c>
      <c r="S122" s="10">
        <f t="shared" si="6"/>
        <v>42615.841516203705</v>
      </c>
      <c r="T122" s="10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2701</v>
      </c>
      <c r="D123">
        <v>3000</v>
      </c>
      <c r="E123">
        <v>1</v>
      </c>
      <c r="F123" t="s">
        <v>5157</v>
      </c>
      <c r="G123" t="s">
        <v>5161</v>
      </c>
      <c r="H123" t="s">
        <v>5183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5204</v>
      </c>
      <c r="O123">
        <f t="shared" si="4"/>
        <v>0</v>
      </c>
      <c r="P123">
        <f t="shared" si="5"/>
        <v>1</v>
      </c>
      <c r="Q123" t="s">
        <v>5227</v>
      </c>
      <c r="R123" t="s">
        <v>5230</v>
      </c>
      <c r="S123" s="10">
        <f t="shared" si="6"/>
        <v>42096.496643518512</v>
      </c>
      <c r="T123" s="10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2702</v>
      </c>
      <c r="D124">
        <v>100000000</v>
      </c>
      <c r="E124">
        <v>0</v>
      </c>
      <c r="F124" t="s">
        <v>5157</v>
      </c>
      <c r="G124" t="s">
        <v>5161</v>
      </c>
      <c r="H124" t="s">
        <v>5183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5204</v>
      </c>
      <c r="O124">
        <f t="shared" si="4"/>
        <v>0</v>
      </c>
      <c r="P124" t="e">
        <f t="shared" si="5"/>
        <v>#DIV/0!</v>
      </c>
      <c r="Q124" t="s">
        <v>5227</v>
      </c>
      <c r="R124" t="s">
        <v>5230</v>
      </c>
      <c r="S124" s="10">
        <f t="shared" si="6"/>
        <v>42593.223460648143</v>
      </c>
      <c r="T124" s="10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2703</v>
      </c>
      <c r="D125">
        <v>55000</v>
      </c>
      <c r="E125">
        <v>151</v>
      </c>
      <c r="F125" t="s">
        <v>5157</v>
      </c>
      <c r="G125" t="s">
        <v>5161</v>
      </c>
      <c r="H125" t="s">
        <v>5183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5204</v>
      </c>
      <c r="O125">
        <f t="shared" si="4"/>
        <v>0</v>
      </c>
      <c r="P125">
        <f t="shared" si="5"/>
        <v>25</v>
      </c>
      <c r="Q125" t="s">
        <v>5227</v>
      </c>
      <c r="R125" t="s">
        <v>5230</v>
      </c>
      <c r="S125" s="10">
        <f t="shared" si="6"/>
        <v>41904.573657407404</v>
      </c>
      <c r="T125" s="10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2704</v>
      </c>
      <c r="D126">
        <v>4000</v>
      </c>
      <c r="E126">
        <v>0</v>
      </c>
      <c r="F126" t="s">
        <v>5157</v>
      </c>
      <c r="G126" t="s">
        <v>5161</v>
      </c>
      <c r="H126" t="s">
        <v>5183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5204</v>
      </c>
      <c r="O126">
        <f t="shared" si="4"/>
        <v>0</v>
      </c>
      <c r="P126" t="e">
        <f t="shared" si="5"/>
        <v>#DIV/0!</v>
      </c>
      <c r="Q126" t="s">
        <v>5227</v>
      </c>
      <c r="R126" t="s">
        <v>5230</v>
      </c>
      <c r="S126" s="10">
        <f t="shared" si="6"/>
        <v>42114.720393518517</v>
      </c>
      <c r="T126" s="10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2705</v>
      </c>
      <c r="D127">
        <v>500</v>
      </c>
      <c r="E127">
        <v>70</v>
      </c>
      <c r="F127" t="s">
        <v>5157</v>
      </c>
      <c r="G127" t="s">
        <v>5166</v>
      </c>
      <c r="H127" t="s">
        <v>5188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5204</v>
      </c>
      <c r="O127">
        <f t="shared" si="4"/>
        <v>14</v>
      </c>
      <c r="P127">
        <f t="shared" si="5"/>
        <v>12</v>
      </c>
      <c r="Q127" t="s">
        <v>5227</v>
      </c>
      <c r="R127" t="s">
        <v>5230</v>
      </c>
      <c r="S127" s="10">
        <f t="shared" si="6"/>
        <v>42709.78564814815</v>
      </c>
      <c r="T127" s="10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2706</v>
      </c>
      <c r="D128">
        <v>25000</v>
      </c>
      <c r="E128">
        <v>1387</v>
      </c>
      <c r="F128" t="s">
        <v>5157</v>
      </c>
      <c r="G128" t="s">
        <v>5161</v>
      </c>
      <c r="H128" t="s">
        <v>5183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5204</v>
      </c>
      <c r="O128">
        <f t="shared" si="4"/>
        <v>6</v>
      </c>
      <c r="P128">
        <f t="shared" si="5"/>
        <v>107</v>
      </c>
      <c r="Q128" t="s">
        <v>5227</v>
      </c>
      <c r="R128" t="s">
        <v>5230</v>
      </c>
      <c r="S128" s="10">
        <f t="shared" si="6"/>
        <v>42135.381215277775</v>
      </c>
      <c r="T128" s="10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2707</v>
      </c>
      <c r="D129">
        <v>8000</v>
      </c>
      <c r="E129">
        <v>190</v>
      </c>
      <c r="F129" t="s">
        <v>5157</v>
      </c>
      <c r="G129" t="s">
        <v>5161</v>
      </c>
      <c r="H129" t="s">
        <v>5183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5204</v>
      </c>
      <c r="O129">
        <f t="shared" si="4"/>
        <v>2</v>
      </c>
      <c r="P129">
        <f t="shared" si="5"/>
        <v>48</v>
      </c>
      <c r="Q129" t="s">
        <v>5227</v>
      </c>
      <c r="R129" t="s">
        <v>5230</v>
      </c>
      <c r="S129" s="10">
        <f t="shared" si="6"/>
        <v>42067.415983796294</v>
      </c>
      <c r="T129" s="10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2708</v>
      </c>
      <c r="D130">
        <v>100000</v>
      </c>
      <c r="E130">
        <v>1867</v>
      </c>
      <c r="F130" t="s">
        <v>5157</v>
      </c>
      <c r="G130" t="s">
        <v>5161</v>
      </c>
      <c r="H130" t="s">
        <v>5183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5204</v>
      </c>
      <c r="O130">
        <f t="shared" si="4"/>
        <v>2</v>
      </c>
      <c r="P130">
        <f t="shared" si="5"/>
        <v>311</v>
      </c>
      <c r="Q130" t="s">
        <v>5227</v>
      </c>
      <c r="R130" t="s">
        <v>5230</v>
      </c>
      <c r="S130" s="10">
        <f t="shared" si="6"/>
        <v>42628.019594907404</v>
      </c>
      <c r="T130" s="10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2709</v>
      </c>
      <c r="D131">
        <v>20000</v>
      </c>
      <c r="E131">
        <v>0</v>
      </c>
      <c r="F131" t="s">
        <v>5157</v>
      </c>
      <c r="G131" t="s">
        <v>5161</v>
      </c>
      <c r="H131" t="s">
        <v>5183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5204</v>
      </c>
      <c r="O131">
        <f t="shared" ref="O131:O194" si="8">ROUND((E131/D131)*100,0)</f>
        <v>0</v>
      </c>
      <c r="P131" t="e">
        <f t="shared" ref="P131:P194" si="9">ROUND(E131/L131,0)</f>
        <v>#DIV/0!</v>
      </c>
      <c r="Q131" t="s">
        <v>5227</v>
      </c>
      <c r="R131" t="s">
        <v>5230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2710</v>
      </c>
      <c r="D132">
        <v>600</v>
      </c>
      <c r="E132">
        <v>0</v>
      </c>
      <c r="F132" t="s">
        <v>5157</v>
      </c>
      <c r="G132" t="s">
        <v>5162</v>
      </c>
      <c r="H132" t="s">
        <v>5184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5204</v>
      </c>
      <c r="O132">
        <f t="shared" si="8"/>
        <v>0</v>
      </c>
      <c r="P132" t="e">
        <f t="shared" si="9"/>
        <v>#DIV/0!</v>
      </c>
      <c r="Q132" t="s">
        <v>5227</v>
      </c>
      <c r="R132" t="s">
        <v>5230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2711</v>
      </c>
      <c r="D133">
        <v>1200</v>
      </c>
      <c r="E133">
        <v>0</v>
      </c>
      <c r="F133" t="s">
        <v>5157</v>
      </c>
      <c r="G133" t="s">
        <v>5161</v>
      </c>
      <c r="H133" t="s">
        <v>5183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5204</v>
      </c>
      <c r="O133">
        <f t="shared" si="8"/>
        <v>0</v>
      </c>
      <c r="P133" t="e">
        <f t="shared" si="9"/>
        <v>#DIV/0!</v>
      </c>
      <c r="Q133" t="s">
        <v>5227</v>
      </c>
      <c r="R133" t="s">
        <v>5230</v>
      </c>
      <c r="S133" s="10">
        <f t="shared" si="10"/>
        <v>42541.629178240742</v>
      </c>
      <c r="T133" s="10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2712</v>
      </c>
      <c r="D134">
        <v>80000</v>
      </c>
      <c r="E134">
        <v>7655</v>
      </c>
      <c r="F134" t="s">
        <v>5157</v>
      </c>
      <c r="G134" t="s">
        <v>5161</v>
      </c>
      <c r="H134" t="s">
        <v>5183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5204</v>
      </c>
      <c r="O134">
        <f t="shared" si="8"/>
        <v>10</v>
      </c>
      <c r="P134">
        <f t="shared" si="9"/>
        <v>95</v>
      </c>
      <c r="Q134" t="s">
        <v>5227</v>
      </c>
      <c r="R134" t="s">
        <v>5230</v>
      </c>
      <c r="S134" s="10">
        <f t="shared" si="10"/>
        <v>41905.60424768518</v>
      </c>
      <c r="T134" s="10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2713</v>
      </c>
      <c r="D135">
        <v>71764</v>
      </c>
      <c r="E135">
        <v>0</v>
      </c>
      <c r="F135" t="s">
        <v>5157</v>
      </c>
      <c r="G135" t="s">
        <v>5161</v>
      </c>
      <c r="H135" t="s">
        <v>5183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5204</v>
      </c>
      <c r="O135">
        <f t="shared" si="8"/>
        <v>0</v>
      </c>
      <c r="P135" t="e">
        <f t="shared" si="9"/>
        <v>#DIV/0!</v>
      </c>
      <c r="Q135" t="s">
        <v>5227</v>
      </c>
      <c r="R135" t="s">
        <v>5230</v>
      </c>
      <c r="S135" s="10">
        <f t="shared" si="10"/>
        <v>42491.599351851844</v>
      </c>
      <c r="T135" s="10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2714</v>
      </c>
      <c r="D136">
        <v>5000</v>
      </c>
      <c r="E136">
        <v>0</v>
      </c>
      <c r="F136" t="s">
        <v>5157</v>
      </c>
      <c r="G136" t="s">
        <v>5161</v>
      </c>
      <c r="H136" t="s">
        <v>5183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5204</v>
      </c>
      <c r="O136">
        <f t="shared" si="8"/>
        <v>0</v>
      </c>
      <c r="P136" t="e">
        <f t="shared" si="9"/>
        <v>#DIV/0!</v>
      </c>
      <c r="Q136" t="s">
        <v>5227</v>
      </c>
      <c r="R136" t="s">
        <v>5230</v>
      </c>
      <c r="S136" s="10">
        <f t="shared" si="10"/>
        <v>42221.701597222222</v>
      </c>
      <c r="T136" s="10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2715</v>
      </c>
      <c r="D137">
        <v>3000</v>
      </c>
      <c r="E137">
        <v>403</v>
      </c>
      <c r="F137" t="s">
        <v>5157</v>
      </c>
      <c r="G137" t="s">
        <v>5161</v>
      </c>
      <c r="H137" t="s">
        <v>5183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5204</v>
      </c>
      <c r="O137">
        <f t="shared" si="8"/>
        <v>13</v>
      </c>
      <c r="P137">
        <f t="shared" si="9"/>
        <v>81</v>
      </c>
      <c r="Q137" t="s">
        <v>5227</v>
      </c>
      <c r="R137" t="s">
        <v>5230</v>
      </c>
      <c r="S137" s="10">
        <f t="shared" si="10"/>
        <v>41788.173576388886</v>
      </c>
      <c r="T137" s="10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2701</v>
      </c>
      <c r="D138">
        <v>3000</v>
      </c>
      <c r="E138">
        <v>0</v>
      </c>
      <c r="F138" t="s">
        <v>5157</v>
      </c>
      <c r="G138" t="s">
        <v>5161</v>
      </c>
      <c r="H138" t="s">
        <v>5183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5204</v>
      </c>
      <c r="O138">
        <f t="shared" si="8"/>
        <v>0</v>
      </c>
      <c r="P138" t="e">
        <f t="shared" si="9"/>
        <v>#DIV/0!</v>
      </c>
      <c r="Q138" t="s">
        <v>5227</v>
      </c>
      <c r="R138" t="s">
        <v>5230</v>
      </c>
      <c r="S138" s="10">
        <f t="shared" si="10"/>
        <v>42096.201782407406</v>
      </c>
      <c r="T138" s="10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2716</v>
      </c>
      <c r="D139">
        <v>55000</v>
      </c>
      <c r="E139">
        <v>0</v>
      </c>
      <c r="F139" t="s">
        <v>5157</v>
      </c>
      <c r="G139" t="s">
        <v>5169</v>
      </c>
      <c r="H139" t="s">
        <v>5190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5204</v>
      </c>
      <c r="O139">
        <f t="shared" si="8"/>
        <v>0</v>
      </c>
      <c r="P139" t="e">
        <f t="shared" si="9"/>
        <v>#DIV/0!</v>
      </c>
      <c r="Q139" t="s">
        <v>5227</v>
      </c>
      <c r="R139" t="s">
        <v>5230</v>
      </c>
      <c r="S139" s="10">
        <f t="shared" si="10"/>
        <v>42239.365659722222</v>
      </c>
      <c r="T139" s="10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2717</v>
      </c>
      <c r="D140">
        <v>150000</v>
      </c>
      <c r="E140">
        <v>4712</v>
      </c>
      <c r="F140" t="s">
        <v>5157</v>
      </c>
      <c r="G140" t="s">
        <v>5161</v>
      </c>
      <c r="H140" t="s">
        <v>5183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5204</v>
      </c>
      <c r="O140">
        <f t="shared" si="8"/>
        <v>3</v>
      </c>
      <c r="P140">
        <f t="shared" si="9"/>
        <v>81</v>
      </c>
      <c r="Q140" t="s">
        <v>5227</v>
      </c>
      <c r="R140" t="s">
        <v>5230</v>
      </c>
      <c r="S140" s="10">
        <f t="shared" si="10"/>
        <v>42186.049085648141</v>
      </c>
      <c r="T140" s="10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2718</v>
      </c>
      <c r="D141">
        <v>500</v>
      </c>
      <c r="E141">
        <v>500</v>
      </c>
      <c r="F141" t="s">
        <v>5157</v>
      </c>
      <c r="G141" t="s">
        <v>5161</v>
      </c>
      <c r="H141" t="s">
        <v>5183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5204</v>
      </c>
      <c r="O141">
        <f t="shared" si="8"/>
        <v>100</v>
      </c>
      <c r="P141">
        <f t="shared" si="9"/>
        <v>500</v>
      </c>
      <c r="Q141" t="s">
        <v>5227</v>
      </c>
      <c r="R141" t="s">
        <v>5230</v>
      </c>
      <c r="S141" s="10">
        <f t="shared" si="10"/>
        <v>42187.712638888886</v>
      </c>
      <c r="T141" s="10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2719</v>
      </c>
      <c r="D142">
        <v>200000</v>
      </c>
      <c r="E142">
        <v>0</v>
      </c>
      <c r="F142" t="s">
        <v>5157</v>
      </c>
      <c r="G142" t="s">
        <v>5161</v>
      </c>
      <c r="H142" t="s">
        <v>5183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5204</v>
      </c>
      <c r="O142">
        <f t="shared" si="8"/>
        <v>0</v>
      </c>
      <c r="P142" t="e">
        <f t="shared" si="9"/>
        <v>#DIV/0!</v>
      </c>
      <c r="Q142" t="s">
        <v>5227</v>
      </c>
      <c r="R142" t="s">
        <v>5230</v>
      </c>
      <c r="S142" s="10">
        <f t="shared" si="10"/>
        <v>42052.989953703705</v>
      </c>
      <c r="T142" s="10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2720</v>
      </c>
      <c r="D143">
        <v>12000</v>
      </c>
      <c r="E143">
        <v>1293</v>
      </c>
      <c r="F143" t="s">
        <v>5157</v>
      </c>
      <c r="G143" t="s">
        <v>5161</v>
      </c>
      <c r="H143" t="s">
        <v>5183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5204</v>
      </c>
      <c r="O143">
        <f t="shared" si="8"/>
        <v>11</v>
      </c>
      <c r="P143">
        <f t="shared" si="9"/>
        <v>46</v>
      </c>
      <c r="Q143" t="s">
        <v>5227</v>
      </c>
      <c r="R143" t="s">
        <v>5230</v>
      </c>
      <c r="S143" s="10">
        <f t="shared" si="10"/>
        <v>42109.944710648146</v>
      </c>
      <c r="T143" s="10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2721</v>
      </c>
      <c r="D144">
        <v>3000</v>
      </c>
      <c r="E144">
        <v>10</v>
      </c>
      <c r="F144" t="s">
        <v>5157</v>
      </c>
      <c r="G144" t="s">
        <v>5161</v>
      </c>
      <c r="H144" t="s">
        <v>5183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5204</v>
      </c>
      <c r="O144">
        <f t="shared" si="8"/>
        <v>0</v>
      </c>
      <c r="P144">
        <f t="shared" si="9"/>
        <v>10</v>
      </c>
      <c r="Q144" t="s">
        <v>5227</v>
      </c>
      <c r="R144" t="s">
        <v>5230</v>
      </c>
      <c r="S144" s="10">
        <f t="shared" si="10"/>
        <v>41938.684930555552</v>
      </c>
      <c r="T144" s="10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2722</v>
      </c>
      <c r="D145">
        <v>5500</v>
      </c>
      <c r="E145">
        <v>0</v>
      </c>
      <c r="F145" t="s">
        <v>5157</v>
      </c>
      <c r="G145" t="s">
        <v>5163</v>
      </c>
      <c r="H145" t="s">
        <v>5185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5204</v>
      </c>
      <c r="O145">
        <f t="shared" si="8"/>
        <v>0</v>
      </c>
      <c r="P145" t="e">
        <f t="shared" si="9"/>
        <v>#DIV/0!</v>
      </c>
      <c r="Q145" t="s">
        <v>5227</v>
      </c>
      <c r="R145" t="s">
        <v>5230</v>
      </c>
      <c r="S145" s="10">
        <f t="shared" si="10"/>
        <v>42558.855810185181</v>
      </c>
      <c r="T145" s="10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2723</v>
      </c>
      <c r="D146">
        <v>7500</v>
      </c>
      <c r="E146">
        <v>2070</v>
      </c>
      <c r="F146" t="s">
        <v>5157</v>
      </c>
      <c r="G146" t="s">
        <v>5166</v>
      </c>
      <c r="H146" t="s">
        <v>5188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5204</v>
      </c>
      <c r="O146">
        <f t="shared" si="8"/>
        <v>28</v>
      </c>
      <c r="P146">
        <f t="shared" si="9"/>
        <v>56</v>
      </c>
      <c r="Q146" t="s">
        <v>5227</v>
      </c>
      <c r="R146" t="s">
        <v>5230</v>
      </c>
      <c r="S146" s="10">
        <f t="shared" si="10"/>
        <v>42047.554074074076</v>
      </c>
      <c r="T146" s="10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2724</v>
      </c>
      <c r="D147">
        <v>4500</v>
      </c>
      <c r="E147">
        <v>338</v>
      </c>
      <c r="F147" t="s">
        <v>5157</v>
      </c>
      <c r="G147" t="s">
        <v>5161</v>
      </c>
      <c r="H147" t="s">
        <v>5183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5204</v>
      </c>
      <c r="O147">
        <f t="shared" si="8"/>
        <v>8</v>
      </c>
      <c r="P147">
        <f t="shared" si="9"/>
        <v>38</v>
      </c>
      <c r="Q147" t="s">
        <v>5227</v>
      </c>
      <c r="R147" t="s">
        <v>5230</v>
      </c>
      <c r="S147" s="10">
        <f t="shared" si="10"/>
        <v>42200.333935185183</v>
      </c>
      <c r="T147" s="10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2725</v>
      </c>
      <c r="D148">
        <v>20000</v>
      </c>
      <c r="E148">
        <v>115</v>
      </c>
      <c r="F148" t="s">
        <v>5157</v>
      </c>
      <c r="G148" t="s">
        <v>5161</v>
      </c>
      <c r="H148" t="s">
        <v>5183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5204</v>
      </c>
      <c r="O148">
        <f t="shared" si="8"/>
        <v>1</v>
      </c>
      <c r="P148">
        <f t="shared" si="9"/>
        <v>38</v>
      </c>
      <c r="Q148" t="s">
        <v>5227</v>
      </c>
      <c r="R148" t="s">
        <v>5230</v>
      </c>
      <c r="S148" s="10">
        <f t="shared" si="10"/>
        <v>42692.807847222219</v>
      </c>
      <c r="T148" s="10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2726</v>
      </c>
      <c r="D149">
        <v>7000</v>
      </c>
      <c r="E149">
        <v>0</v>
      </c>
      <c r="F149" t="s">
        <v>5157</v>
      </c>
      <c r="G149" t="s">
        <v>5162</v>
      </c>
      <c r="H149" t="s">
        <v>5184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5204</v>
      </c>
      <c r="O149">
        <f t="shared" si="8"/>
        <v>0</v>
      </c>
      <c r="P149" t="e">
        <f t="shared" si="9"/>
        <v>#DIV/0!</v>
      </c>
      <c r="Q149" t="s">
        <v>5227</v>
      </c>
      <c r="R149" t="s">
        <v>5230</v>
      </c>
      <c r="S149" s="10">
        <f t="shared" si="10"/>
        <v>41969.559490740743</v>
      </c>
      <c r="T149" s="10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2727</v>
      </c>
      <c r="D150">
        <v>50000</v>
      </c>
      <c r="E150">
        <v>40</v>
      </c>
      <c r="F150" t="s">
        <v>5157</v>
      </c>
      <c r="G150" t="s">
        <v>5161</v>
      </c>
      <c r="H150" t="s">
        <v>5183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5204</v>
      </c>
      <c r="O150">
        <f t="shared" si="8"/>
        <v>0</v>
      </c>
      <c r="P150">
        <f t="shared" si="9"/>
        <v>20</v>
      </c>
      <c r="Q150" t="s">
        <v>5227</v>
      </c>
      <c r="R150" t="s">
        <v>5230</v>
      </c>
      <c r="S150" s="10">
        <f t="shared" si="10"/>
        <v>42397.073333333326</v>
      </c>
      <c r="T150" s="10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2728</v>
      </c>
      <c r="D151">
        <v>10000</v>
      </c>
      <c r="E151">
        <v>92</v>
      </c>
      <c r="F151" t="s">
        <v>5157</v>
      </c>
      <c r="G151" t="s">
        <v>5161</v>
      </c>
      <c r="H151" t="s">
        <v>5183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5204</v>
      </c>
      <c r="O151">
        <f t="shared" si="8"/>
        <v>1</v>
      </c>
      <c r="P151">
        <f t="shared" si="9"/>
        <v>15</v>
      </c>
      <c r="Q151" t="s">
        <v>5227</v>
      </c>
      <c r="R151" t="s">
        <v>5230</v>
      </c>
      <c r="S151" s="10">
        <f t="shared" si="10"/>
        <v>41967.963773148142</v>
      </c>
      <c r="T151" s="10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2729</v>
      </c>
      <c r="D152">
        <v>130000</v>
      </c>
      <c r="E152">
        <v>30112</v>
      </c>
      <c r="F152" t="s">
        <v>5157</v>
      </c>
      <c r="G152" t="s">
        <v>5161</v>
      </c>
      <c r="H152" t="s">
        <v>5183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5204</v>
      </c>
      <c r="O152">
        <f t="shared" si="8"/>
        <v>23</v>
      </c>
      <c r="P152">
        <f t="shared" si="9"/>
        <v>449</v>
      </c>
      <c r="Q152" t="s">
        <v>5227</v>
      </c>
      <c r="R152" t="s">
        <v>5230</v>
      </c>
      <c r="S152" s="10">
        <f t="shared" si="10"/>
        <v>42089.95349537037</v>
      </c>
      <c r="T152" s="10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2730</v>
      </c>
      <c r="D153">
        <v>250000</v>
      </c>
      <c r="E153">
        <v>140</v>
      </c>
      <c r="F153" t="s">
        <v>5157</v>
      </c>
      <c r="G153" t="s">
        <v>5163</v>
      </c>
      <c r="H153" t="s">
        <v>5185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5204</v>
      </c>
      <c r="O153">
        <f t="shared" si="8"/>
        <v>0</v>
      </c>
      <c r="P153">
        <f t="shared" si="9"/>
        <v>28</v>
      </c>
      <c r="Q153" t="s">
        <v>5227</v>
      </c>
      <c r="R153" t="s">
        <v>5230</v>
      </c>
      <c r="S153" s="10">
        <f t="shared" si="10"/>
        <v>42113.342488425922</v>
      </c>
      <c r="T153" s="10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2731</v>
      </c>
      <c r="D154">
        <v>380000</v>
      </c>
      <c r="E154">
        <v>30</v>
      </c>
      <c r="F154" t="s">
        <v>5157</v>
      </c>
      <c r="G154" t="s">
        <v>5161</v>
      </c>
      <c r="H154" t="s">
        <v>5183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5204</v>
      </c>
      <c r="O154">
        <f t="shared" si="8"/>
        <v>0</v>
      </c>
      <c r="P154">
        <f t="shared" si="9"/>
        <v>15</v>
      </c>
      <c r="Q154" t="s">
        <v>5227</v>
      </c>
      <c r="R154" t="s">
        <v>5230</v>
      </c>
      <c r="S154" s="10">
        <f t="shared" si="10"/>
        <v>41874.869212962956</v>
      </c>
      <c r="T154" s="10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2732</v>
      </c>
      <c r="D155">
        <v>50000</v>
      </c>
      <c r="E155">
        <v>359</v>
      </c>
      <c r="F155" t="s">
        <v>5157</v>
      </c>
      <c r="G155" t="s">
        <v>5161</v>
      </c>
      <c r="H155" t="s">
        <v>5183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5204</v>
      </c>
      <c r="O155">
        <f t="shared" si="8"/>
        <v>1</v>
      </c>
      <c r="P155">
        <f t="shared" si="9"/>
        <v>36</v>
      </c>
      <c r="Q155" t="s">
        <v>5227</v>
      </c>
      <c r="R155" t="s">
        <v>5230</v>
      </c>
      <c r="S155" s="10">
        <f t="shared" si="10"/>
        <v>41933.377824074072</v>
      </c>
      <c r="T155" s="10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2733</v>
      </c>
      <c r="D156">
        <v>1500</v>
      </c>
      <c r="E156">
        <v>40</v>
      </c>
      <c r="F156" t="s">
        <v>5157</v>
      </c>
      <c r="G156" t="s">
        <v>5161</v>
      </c>
      <c r="H156" t="s">
        <v>5183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5204</v>
      </c>
      <c r="O156">
        <f t="shared" si="8"/>
        <v>3</v>
      </c>
      <c r="P156">
        <f t="shared" si="9"/>
        <v>13</v>
      </c>
      <c r="Q156" t="s">
        <v>5227</v>
      </c>
      <c r="R156" t="s">
        <v>5230</v>
      </c>
      <c r="S156" s="10">
        <f t="shared" si="10"/>
        <v>42115.339062499996</v>
      </c>
      <c r="T156" s="10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2734</v>
      </c>
      <c r="D157">
        <v>1350000</v>
      </c>
      <c r="E157">
        <v>81</v>
      </c>
      <c r="F157" t="s">
        <v>5157</v>
      </c>
      <c r="G157" t="s">
        <v>5161</v>
      </c>
      <c r="H157" t="s">
        <v>5183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5204</v>
      </c>
      <c r="O157">
        <f t="shared" si="8"/>
        <v>0</v>
      </c>
      <c r="P157">
        <f t="shared" si="9"/>
        <v>20</v>
      </c>
      <c r="Q157" t="s">
        <v>5227</v>
      </c>
      <c r="R157" t="s">
        <v>5230</v>
      </c>
      <c r="S157" s="10">
        <f t="shared" si="10"/>
        <v>42168.351099537038</v>
      </c>
      <c r="T157" s="10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2735</v>
      </c>
      <c r="D158">
        <v>35000</v>
      </c>
      <c r="E158">
        <v>1785</v>
      </c>
      <c r="F158" t="s">
        <v>5157</v>
      </c>
      <c r="G158" t="s">
        <v>5166</v>
      </c>
      <c r="H158" t="s">
        <v>5188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5204</v>
      </c>
      <c r="O158">
        <f t="shared" si="8"/>
        <v>5</v>
      </c>
      <c r="P158">
        <f t="shared" si="9"/>
        <v>119</v>
      </c>
      <c r="Q158" t="s">
        <v>5227</v>
      </c>
      <c r="R158" t="s">
        <v>5230</v>
      </c>
      <c r="S158" s="10">
        <f t="shared" si="10"/>
        <v>41793.916620370372</v>
      </c>
      <c r="T158" s="10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2736</v>
      </c>
      <c r="D159">
        <v>2995</v>
      </c>
      <c r="E159">
        <v>8</v>
      </c>
      <c r="F159" t="s">
        <v>5157</v>
      </c>
      <c r="G159" t="s">
        <v>5161</v>
      </c>
      <c r="H159" t="s">
        <v>5183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5204</v>
      </c>
      <c r="O159">
        <f t="shared" si="8"/>
        <v>0</v>
      </c>
      <c r="P159">
        <f t="shared" si="9"/>
        <v>4</v>
      </c>
      <c r="Q159" t="s">
        <v>5227</v>
      </c>
      <c r="R159" t="s">
        <v>5230</v>
      </c>
      <c r="S159" s="10">
        <f t="shared" si="10"/>
        <v>42396.703379629624</v>
      </c>
      <c r="T159" s="10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2737</v>
      </c>
      <c r="D160">
        <v>5000</v>
      </c>
      <c r="E160">
        <v>0</v>
      </c>
      <c r="F160" t="s">
        <v>5157</v>
      </c>
      <c r="G160" t="s">
        <v>5161</v>
      </c>
      <c r="H160" t="s">
        <v>5183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5204</v>
      </c>
      <c r="O160">
        <f t="shared" si="8"/>
        <v>0</v>
      </c>
      <c r="P160" t="e">
        <f t="shared" si="9"/>
        <v>#DIV/0!</v>
      </c>
      <c r="Q160" t="s">
        <v>5227</v>
      </c>
      <c r="R160" t="s">
        <v>5230</v>
      </c>
      <c r="S160" s="10">
        <f t="shared" si="10"/>
        <v>41903.868379629625</v>
      </c>
      <c r="T160" s="10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2738</v>
      </c>
      <c r="D161">
        <v>500000</v>
      </c>
      <c r="E161">
        <v>10</v>
      </c>
      <c r="F161" t="s">
        <v>5157</v>
      </c>
      <c r="G161" t="s">
        <v>5161</v>
      </c>
      <c r="H161" t="s">
        <v>5183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5204</v>
      </c>
      <c r="O161">
        <f t="shared" si="8"/>
        <v>0</v>
      </c>
      <c r="P161">
        <f t="shared" si="9"/>
        <v>10</v>
      </c>
      <c r="Q161" t="s">
        <v>5227</v>
      </c>
      <c r="R161" t="s">
        <v>5230</v>
      </c>
      <c r="S161" s="10">
        <f t="shared" si="10"/>
        <v>42514.226215277777</v>
      </c>
      <c r="T161" s="10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2739</v>
      </c>
      <c r="D162">
        <v>5000</v>
      </c>
      <c r="E162">
        <v>0</v>
      </c>
      <c r="F162" t="s">
        <v>5158</v>
      </c>
      <c r="G162" t="s">
        <v>5161</v>
      </c>
      <c r="H162" t="s">
        <v>5183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5205</v>
      </c>
      <c r="O162">
        <f t="shared" si="8"/>
        <v>0</v>
      </c>
      <c r="P162" t="e">
        <f t="shared" si="9"/>
        <v>#DIV/0!</v>
      </c>
      <c r="Q162" t="s">
        <v>5227</v>
      </c>
      <c r="R162" t="s">
        <v>5231</v>
      </c>
      <c r="S162" s="10">
        <f t="shared" si="10"/>
        <v>42171.70475694444</v>
      </c>
      <c r="T162" s="10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2740</v>
      </c>
      <c r="D163">
        <v>50000</v>
      </c>
      <c r="E163">
        <v>5</v>
      </c>
      <c r="F163" t="s">
        <v>5158</v>
      </c>
      <c r="G163" t="s">
        <v>5161</v>
      </c>
      <c r="H163" t="s">
        <v>5183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5205</v>
      </c>
      <c r="O163">
        <f t="shared" si="8"/>
        <v>0</v>
      </c>
      <c r="P163">
        <f t="shared" si="9"/>
        <v>5</v>
      </c>
      <c r="Q163" t="s">
        <v>5227</v>
      </c>
      <c r="R163" t="s">
        <v>5231</v>
      </c>
      <c r="S163" s="10">
        <f t="shared" si="10"/>
        <v>41792.479108796295</v>
      </c>
      <c r="T163" s="10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2741</v>
      </c>
      <c r="D164">
        <v>2800</v>
      </c>
      <c r="E164">
        <v>435</v>
      </c>
      <c r="F164" t="s">
        <v>5158</v>
      </c>
      <c r="G164" t="s">
        <v>5161</v>
      </c>
      <c r="H164" t="s">
        <v>5183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5205</v>
      </c>
      <c r="O164">
        <f t="shared" si="8"/>
        <v>16</v>
      </c>
      <c r="P164">
        <f t="shared" si="9"/>
        <v>44</v>
      </c>
      <c r="Q164" t="s">
        <v>5227</v>
      </c>
      <c r="R164" t="s">
        <v>5231</v>
      </c>
      <c r="S164" s="10">
        <f t="shared" si="10"/>
        <v>41834.91847222222</v>
      </c>
      <c r="T164" s="10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2742</v>
      </c>
      <c r="D165">
        <v>2000000</v>
      </c>
      <c r="E165">
        <v>0</v>
      </c>
      <c r="F165" t="s">
        <v>5158</v>
      </c>
      <c r="G165" t="s">
        <v>5161</v>
      </c>
      <c r="H165" t="s">
        <v>5183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5205</v>
      </c>
      <c r="O165">
        <f t="shared" si="8"/>
        <v>0</v>
      </c>
      <c r="P165" t="e">
        <f t="shared" si="9"/>
        <v>#DIV/0!</v>
      </c>
      <c r="Q165" t="s">
        <v>5227</v>
      </c>
      <c r="R165" t="s">
        <v>5231</v>
      </c>
      <c r="S165" s="10">
        <f t="shared" si="10"/>
        <v>42243.752939814811</v>
      </c>
      <c r="T165" s="10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2743</v>
      </c>
      <c r="D166">
        <v>120000</v>
      </c>
      <c r="E166">
        <v>640</v>
      </c>
      <c r="F166" t="s">
        <v>5158</v>
      </c>
      <c r="G166" t="s">
        <v>5161</v>
      </c>
      <c r="H166" t="s">
        <v>5183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5205</v>
      </c>
      <c r="O166">
        <f t="shared" si="8"/>
        <v>1</v>
      </c>
      <c r="P166">
        <f t="shared" si="9"/>
        <v>91</v>
      </c>
      <c r="Q166" t="s">
        <v>5227</v>
      </c>
      <c r="R166" t="s">
        <v>5231</v>
      </c>
      <c r="S166" s="10">
        <f t="shared" si="10"/>
        <v>41841.554409722223</v>
      </c>
      <c r="T166" s="10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2744</v>
      </c>
      <c r="D167">
        <v>17000</v>
      </c>
      <c r="E167">
        <v>0</v>
      </c>
      <c r="F167" t="s">
        <v>5158</v>
      </c>
      <c r="G167" t="s">
        <v>5162</v>
      </c>
      <c r="H167" t="s">
        <v>5184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5205</v>
      </c>
      <c r="O167">
        <f t="shared" si="8"/>
        <v>0</v>
      </c>
      <c r="P167" t="e">
        <f t="shared" si="9"/>
        <v>#DIV/0!</v>
      </c>
      <c r="Q167" t="s">
        <v>5227</v>
      </c>
      <c r="R167" t="s">
        <v>5231</v>
      </c>
      <c r="S167" s="10">
        <f t="shared" si="10"/>
        <v>42351.450509259252</v>
      </c>
      <c r="T167" s="10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2745</v>
      </c>
      <c r="D168">
        <v>5000</v>
      </c>
      <c r="E168">
        <v>3000</v>
      </c>
      <c r="F168" t="s">
        <v>5158</v>
      </c>
      <c r="G168" t="s">
        <v>5161</v>
      </c>
      <c r="H168" t="s">
        <v>5183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5205</v>
      </c>
      <c r="O168">
        <f t="shared" si="8"/>
        <v>60</v>
      </c>
      <c r="P168">
        <f t="shared" si="9"/>
        <v>3000</v>
      </c>
      <c r="Q168" t="s">
        <v>5227</v>
      </c>
      <c r="R168" t="s">
        <v>5231</v>
      </c>
      <c r="S168" s="10">
        <f t="shared" si="10"/>
        <v>42720.867615740739</v>
      </c>
      <c r="T168" s="10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2746</v>
      </c>
      <c r="D169">
        <v>110000</v>
      </c>
      <c r="E169">
        <v>11</v>
      </c>
      <c r="F169" t="s">
        <v>5158</v>
      </c>
      <c r="G169" t="s">
        <v>5161</v>
      </c>
      <c r="H169" t="s">
        <v>5183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5205</v>
      </c>
      <c r="O169">
        <f t="shared" si="8"/>
        <v>0</v>
      </c>
      <c r="P169">
        <f t="shared" si="9"/>
        <v>6</v>
      </c>
      <c r="Q169" t="s">
        <v>5227</v>
      </c>
      <c r="R169" t="s">
        <v>5231</v>
      </c>
      <c r="S169" s="10">
        <f t="shared" si="10"/>
        <v>42160.719155092585</v>
      </c>
      <c r="T169" s="10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2747</v>
      </c>
      <c r="D170">
        <v>8000</v>
      </c>
      <c r="E170">
        <v>325</v>
      </c>
      <c r="F170" t="s">
        <v>5158</v>
      </c>
      <c r="G170" t="s">
        <v>5161</v>
      </c>
      <c r="H170" t="s">
        <v>5183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5205</v>
      </c>
      <c r="O170">
        <f t="shared" si="8"/>
        <v>4</v>
      </c>
      <c r="P170">
        <f t="shared" si="9"/>
        <v>108</v>
      </c>
      <c r="Q170" t="s">
        <v>5227</v>
      </c>
      <c r="R170" t="s">
        <v>5231</v>
      </c>
      <c r="S170" s="10">
        <f t="shared" si="10"/>
        <v>42052.626967592594</v>
      </c>
      <c r="T170" s="10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2748</v>
      </c>
      <c r="D171">
        <v>2500</v>
      </c>
      <c r="E171">
        <v>560</v>
      </c>
      <c r="F171" t="s">
        <v>5158</v>
      </c>
      <c r="G171" t="s">
        <v>5162</v>
      </c>
      <c r="H171" t="s">
        <v>5184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5205</v>
      </c>
      <c r="O171">
        <f t="shared" si="8"/>
        <v>22</v>
      </c>
      <c r="P171">
        <f t="shared" si="9"/>
        <v>56</v>
      </c>
      <c r="Q171" t="s">
        <v>5227</v>
      </c>
      <c r="R171" t="s">
        <v>5231</v>
      </c>
      <c r="S171" s="10">
        <f t="shared" si="10"/>
        <v>41900.296979166662</v>
      </c>
      <c r="T171" s="10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2749</v>
      </c>
      <c r="D172">
        <v>10000</v>
      </c>
      <c r="E172">
        <v>325</v>
      </c>
      <c r="F172" t="s">
        <v>5158</v>
      </c>
      <c r="G172" t="s">
        <v>5161</v>
      </c>
      <c r="H172" t="s">
        <v>5183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5205</v>
      </c>
      <c r="O172">
        <f t="shared" si="8"/>
        <v>3</v>
      </c>
      <c r="P172">
        <f t="shared" si="9"/>
        <v>33</v>
      </c>
      <c r="Q172" t="s">
        <v>5227</v>
      </c>
      <c r="R172" t="s">
        <v>5231</v>
      </c>
      <c r="S172" s="10">
        <f t="shared" si="10"/>
        <v>42216.769479166665</v>
      </c>
      <c r="T172" s="10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2750</v>
      </c>
      <c r="D173">
        <v>50000</v>
      </c>
      <c r="E173">
        <v>1</v>
      </c>
      <c r="F173" t="s">
        <v>5158</v>
      </c>
      <c r="G173" t="s">
        <v>5161</v>
      </c>
      <c r="H173" t="s">
        <v>5183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5205</v>
      </c>
      <c r="O173">
        <f t="shared" si="8"/>
        <v>0</v>
      </c>
      <c r="P173">
        <f t="shared" si="9"/>
        <v>1</v>
      </c>
      <c r="Q173" t="s">
        <v>5227</v>
      </c>
      <c r="R173" t="s">
        <v>5231</v>
      </c>
      <c r="S173" s="10">
        <f t="shared" si="10"/>
        <v>42533.972384259258</v>
      </c>
      <c r="T173" s="10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2751</v>
      </c>
      <c r="D174">
        <v>95000</v>
      </c>
      <c r="E174">
        <v>0</v>
      </c>
      <c r="F174" t="s">
        <v>5158</v>
      </c>
      <c r="G174" t="s">
        <v>5161</v>
      </c>
      <c r="H174" t="s">
        <v>5183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5205</v>
      </c>
      <c r="O174">
        <f t="shared" si="8"/>
        <v>0</v>
      </c>
      <c r="P174" t="e">
        <f t="shared" si="9"/>
        <v>#DIV/0!</v>
      </c>
      <c r="Q174" t="s">
        <v>5227</v>
      </c>
      <c r="R174" t="s">
        <v>5231</v>
      </c>
      <c r="S174" s="10">
        <f t="shared" si="10"/>
        <v>42047.186608796292</v>
      </c>
      <c r="T174" s="10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2752</v>
      </c>
      <c r="D175">
        <v>1110</v>
      </c>
      <c r="E175">
        <v>0</v>
      </c>
      <c r="F175" t="s">
        <v>5158</v>
      </c>
      <c r="G175" t="s">
        <v>5162</v>
      </c>
      <c r="H175" t="s">
        <v>5184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5205</v>
      </c>
      <c r="O175">
        <f t="shared" si="8"/>
        <v>0</v>
      </c>
      <c r="P175" t="e">
        <f t="shared" si="9"/>
        <v>#DIV/0!</v>
      </c>
      <c r="Q175" t="s">
        <v>5227</v>
      </c>
      <c r="R175" t="s">
        <v>5231</v>
      </c>
      <c r="S175" s="10">
        <f t="shared" si="10"/>
        <v>42033.364675925921</v>
      </c>
      <c r="T175" s="10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2753</v>
      </c>
      <c r="D176">
        <v>6000</v>
      </c>
      <c r="E176">
        <v>0</v>
      </c>
      <c r="F176" t="s">
        <v>5158</v>
      </c>
      <c r="G176" t="s">
        <v>5170</v>
      </c>
      <c r="H176" t="s">
        <v>5186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5205</v>
      </c>
      <c r="O176">
        <f t="shared" si="8"/>
        <v>0</v>
      </c>
      <c r="P176" t="e">
        <f t="shared" si="9"/>
        <v>#DIV/0!</v>
      </c>
      <c r="Q176" t="s">
        <v>5227</v>
      </c>
      <c r="R176" t="s">
        <v>5231</v>
      </c>
      <c r="S176" s="10">
        <f t="shared" si="10"/>
        <v>42072.55064814815</v>
      </c>
      <c r="T176" s="10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2754</v>
      </c>
      <c r="D177">
        <v>20000</v>
      </c>
      <c r="E177">
        <v>1297</v>
      </c>
      <c r="F177" t="s">
        <v>5158</v>
      </c>
      <c r="G177" t="s">
        <v>5162</v>
      </c>
      <c r="H177" t="s">
        <v>5184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5205</v>
      </c>
      <c r="O177">
        <f t="shared" si="8"/>
        <v>6</v>
      </c>
      <c r="P177">
        <f t="shared" si="9"/>
        <v>50</v>
      </c>
      <c r="Q177" t="s">
        <v>5227</v>
      </c>
      <c r="R177" t="s">
        <v>5231</v>
      </c>
      <c r="S177" s="10">
        <f t="shared" si="10"/>
        <v>41855.569571759253</v>
      </c>
      <c r="T177" s="10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2755</v>
      </c>
      <c r="D178">
        <v>1500</v>
      </c>
      <c r="E178">
        <v>0</v>
      </c>
      <c r="F178" t="s">
        <v>5158</v>
      </c>
      <c r="G178" t="s">
        <v>5161</v>
      </c>
      <c r="H178" t="s">
        <v>5183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5205</v>
      </c>
      <c r="O178">
        <f t="shared" si="8"/>
        <v>0</v>
      </c>
      <c r="P178" t="e">
        <f t="shared" si="9"/>
        <v>#DIV/0!</v>
      </c>
      <c r="Q178" t="s">
        <v>5227</v>
      </c>
      <c r="R178" t="s">
        <v>5231</v>
      </c>
      <c r="S178" s="10">
        <f t="shared" si="10"/>
        <v>42191.615729166668</v>
      </c>
      <c r="T178" s="10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2756</v>
      </c>
      <c r="D179">
        <v>450</v>
      </c>
      <c r="E179">
        <v>180</v>
      </c>
      <c r="F179" t="s">
        <v>5158</v>
      </c>
      <c r="G179" t="s">
        <v>5161</v>
      </c>
      <c r="H179" t="s">
        <v>5183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5205</v>
      </c>
      <c r="O179">
        <f t="shared" si="8"/>
        <v>40</v>
      </c>
      <c r="P179">
        <f t="shared" si="9"/>
        <v>26</v>
      </c>
      <c r="Q179" t="s">
        <v>5227</v>
      </c>
      <c r="R179" t="s">
        <v>5231</v>
      </c>
      <c r="S179" s="10">
        <f t="shared" si="10"/>
        <v>42069.839421296296</v>
      </c>
      <c r="T179" s="10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2757</v>
      </c>
      <c r="D180">
        <v>500000</v>
      </c>
      <c r="E180">
        <v>0</v>
      </c>
      <c r="F180" t="s">
        <v>5158</v>
      </c>
      <c r="G180" t="s">
        <v>5164</v>
      </c>
      <c r="H180" t="s">
        <v>5186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5205</v>
      </c>
      <c r="O180">
        <f t="shared" si="8"/>
        <v>0</v>
      </c>
      <c r="P180" t="e">
        <f t="shared" si="9"/>
        <v>#DIV/0!</v>
      </c>
      <c r="Q180" t="s">
        <v>5227</v>
      </c>
      <c r="R180" t="s">
        <v>5231</v>
      </c>
      <c r="S180" s="10">
        <f t="shared" si="10"/>
        <v>42304.747048611105</v>
      </c>
      <c r="T180" s="10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2758</v>
      </c>
      <c r="D181">
        <v>1000</v>
      </c>
      <c r="E181">
        <v>200</v>
      </c>
      <c r="F181" t="s">
        <v>5158</v>
      </c>
      <c r="G181" t="s">
        <v>5161</v>
      </c>
      <c r="H181" t="s">
        <v>5183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5205</v>
      </c>
      <c r="O181">
        <f t="shared" si="8"/>
        <v>20</v>
      </c>
      <c r="P181">
        <f t="shared" si="9"/>
        <v>100</v>
      </c>
      <c r="Q181" t="s">
        <v>5227</v>
      </c>
      <c r="R181" t="s">
        <v>5231</v>
      </c>
      <c r="S181" s="10">
        <f t="shared" si="10"/>
        <v>42402.872164351851</v>
      </c>
      <c r="T181" s="10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2759</v>
      </c>
      <c r="D182">
        <v>1200</v>
      </c>
      <c r="E182">
        <v>401</v>
      </c>
      <c r="F182" t="s">
        <v>5158</v>
      </c>
      <c r="G182" t="s">
        <v>5162</v>
      </c>
      <c r="H182" t="s">
        <v>5184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5205</v>
      </c>
      <c r="O182">
        <f t="shared" si="8"/>
        <v>33</v>
      </c>
      <c r="P182">
        <f t="shared" si="9"/>
        <v>31</v>
      </c>
      <c r="Q182" t="s">
        <v>5227</v>
      </c>
      <c r="R182" t="s">
        <v>5231</v>
      </c>
      <c r="S182" s="10">
        <f t="shared" si="10"/>
        <v>42067.782905092587</v>
      </c>
      <c r="T182" s="10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2760</v>
      </c>
      <c r="D183">
        <v>3423</v>
      </c>
      <c r="E183">
        <v>722</v>
      </c>
      <c r="F183" t="s">
        <v>5158</v>
      </c>
      <c r="G183" t="s">
        <v>5162</v>
      </c>
      <c r="H183" t="s">
        <v>5184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5205</v>
      </c>
      <c r="O183">
        <f t="shared" si="8"/>
        <v>21</v>
      </c>
      <c r="P183">
        <f t="shared" si="9"/>
        <v>181</v>
      </c>
      <c r="Q183" t="s">
        <v>5227</v>
      </c>
      <c r="R183" t="s">
        <v>5231</v>
      </c>
      <c r="S183" s="10">
        <f t="shared" si="10"/>
        <v>42147.533506944441</v>
      </c>
      <c r="T183" s="10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2761</v>
      </c>
      <c r="D184">
        <v>1000</v>
      </c>
      <c r="E184">
        <v>0</v>
      </c>
      <c r="F184" t="s">
        <v>5158</v>
      </c>
      <c r="G184" t="s">
        <v>5161</v>
      </c>
      <c r="H184" t="s">
        <v>5183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5205</v>
      </c>
      <c r="O184">
        <f t="shared" si="8"/>
        <v>0</v>
      </c>
      <c r="P184" t="e">
        <f t="shared" si="9"/>
        <v>#DIV/0!</v>
      </c>
      <c r="Q184" t="s">
        <v>5227</v>
      </c>
      <c r="R184" t="s">
        <v>5231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2762</v>
      </c>
      <c r="D185">
        <v>12500</v>
      </c>
      <c r="E185">
        <v>4482</v>
      </c>
      <c r="F185" t="s">
        <v>5158</v>
      </c>
      <c r="G185" t="s">
        <v>5162</v>
      </c>
      <c r="H185" t="s">
        <v>5184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5205</v>
      </c>
      <c r="O185">
        <f t="shared" si="8"/>
        <v>36</v>
      </c>
      <c r="P185">
        <f t="shared" si="9"/>
        <v>374</v>
      </c>
      <c r="Q185" t="s">
        <v>5227</v>
      </c>
      <c r="R185" t="s">
        <v>5231</v>
      </c>
      <c r="S185" s="10">
        <f t="shared" si="10"/>
        <v>41939.601967592593</v>
      </c>
      <c r="T185" s="10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2763</v>
      </c>
      <c r="D186">
        <v>1500</v>
      </c>
      <c r="E186">
        <v>51</v>
      </c>
      <c r="F186" t="s">
        <v>5158</v>
      </c>
      <c r="G186" t="s">
        <v>5166</v>
      </c>
      <c r="H186" t="s">
        <v>5188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5205</v>
      </c>
      <c r="O186">
        <f t="shared" si="8"/>
        <v>3</v>
      </c>
      <c r="P186">
        <f t="shared" si="9"/>
        <v>26</v>
      </c>
      <c r="Q186" t="s">
        <v>5227</v>
      </c>
      <c r="R186" t="s">
        <v>5231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2764</v>
      </c>
      <c r="D187">
        <v>40000</v>
      </c>
      <c r="E187">
        <v>2200</v>
      </c>
      <c r="F187" t="s">
        <v>5158</v>
      </c>
      <c r="G187" t="s">
        <v>5171</v>
      </c>
      <c r="H187" t="s">
        <v>5191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5205</v>
      </c>
      <c r="O187">
        <f t="shared" si="8"/>
        <v>6</v>
      </c>
      <c r="P187">
        <f t="shared" si="9"/>
        <v>220</v>
      </c>
      <c r="Q187" t="s">
        <v>5227</v>
      </c>
      <c r="R187" t="s">
        <v>5231</v>
      </c>
      <c r="S187" s="10">
        <f t="shared" si="10"/>
        <v>42570.702997685185</v>
      </c>
      <c r="T187" s="10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2765</v>
      </c>
      <c r="D188">
        <v>5000</v>
      </c>
      <c r="E188">
        <v>0</v>
      </c>
      <c r="F188" t="s">
        <v>5158</v>
      </c>
      <c r="G188" t="s">
        <v>5161</v>
      </c>
      <c r="H188" t="s">
        <v>5183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5205</v>
      </c>
      <c r="O188">
        <f t="shared" si="8"/>
        <v>0</v>
      </c>
      <c r="P188" t="e">
        <f t="shared" si="9"/>
        <v>#DIV/0!</v>
      </c>
      <c r="Q188" t="s">
        <v>5227</v>
      </c>
      <c r="R188" t="s">
        <v>5231</v>
      </c>
      <c r="S188" s="10">
        <f t="shared" si="10"/>
        <v>42767.604560185187</v>
      </c>
      <c r="T188" s="10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2766</v>
      </c>
      <c r="D189">
        <v>5000</v>
      </c>
      <c r="E189">
        <v>800</v>
      </c>
      <c r="F189" t="s">
        <v>5158</v>
      </c>
      <c r="G189" t="s">
        <v>5161</v>
      </c>
      <c r="H189" t="s">
        <v>5183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5205</v>
      </c>
      <c r="O189">
        <f t="shared" si="8"/>
        <v>16</v>
      </c>
      <c r="P189">
        <f t="shared" si="9"/>
        <v>160</v>
      </c>
      <c r="Q189" t="s">
        <v>5227</v>
      </c>
      <c r="R189" t="s">
        <v>5231</v>
      </c>
      <c r="S189" s="10">
        <f t="shared" si="10"/>
        <v>42182.02612268518</v>
      </c>
      <c r="T189" s="10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2767</v>
      </c>
      <c r="D190">
        <v>1500</v>
      </c>
      <c r="E190">
        <v>0</v>
      </c>
      <c r="F190" t="s">
        <v>5158</v>
      </c>
      <c r="G190" t="s">
        <v>5161</v>
      </c>
      <c r="H190" t="s">
        <v>5183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5205</v>
      </c>
      <c r="O190">
        <f t="shared" si="8"/>
        <v>0</v>
      </c>
      <c r="P190" t="e">
        <f t="shared" si="9"/>
        <v>#DIV/0!</v>
      </c>
      <c r="Q190" t="s">
        <v>5227</v>
      </c>
      <c r="R190" t="s">
        <v>5231</v>
      </c>
      <c r="S190" s="10">
        <f t="shared" si="10"/>
        <v>41856.974710648145</v>
      </c>
      <c r="T190" s="10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2768</v>
      </c>
      <c r="D191">
        <v>500000</v>
      </c>
      <c r="E191">
        <v>345</v>
      </c>
      <c r="F191" t="s">
        <v>5158</v>
      </c>
      <c r="G191" t="s">
        <v>5161</v>
      </c>
      <c r="H191" t="s">
        <v>5183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5205</v>
      </c>
      <c r="O191">
        <f t="shared" si="8"/>
        <v>0</v>
      </c>
      <c r="P191">
        <f t="shared" si="9"/>
        <v>69</v>
      </c>
      <c r="Q191" t="s">
        <v>5227</v>
      </c>
      <c r="R191" t="s">
        <v>5231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2769</v>
      </c>
      <c r="D192">
        <v>12000</v>
      </c>
      <c r="E192">
        <v>50</v>
      </c>
      <c r="F192" t="s">
        <v>5158</v>
      </c>
      <c r="G192" t="s">
        <v>5161</v>
      </c>
      <c r="H192" t="s">
        <v>5183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5205</v>
      </c>
      <c r="O192">
        <f t="shared" si="8"/>
        <v>0</v>
      </c>
      <c r="P192">
        <f t="shared" si="9"/>
        <v>50</v>
      </c>
      <c r="Q192" t="s">
        <v>5227</v>
      </c>
      <c r="R192" t="s">
        <v>5231</v>
      </c>
      <c r="S192" s="10">
        <f t="shared" si="10"/>
        <v>42527.442662037036</v>
      </c>
      <c r="T192" s="10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2770</v>
      </c>
      <c r="D193">
        <v>5000</v>
      </c>
      <c r="E193">
        <v>250</v>
      </c>
      <c r="F193" t="s">
        <v>5158</v>
      </c>
      <c r="G193" t="s">
        <v>5163</v>
      </c>
      <c r="H193" t="s">
        <v>5185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5205</v>
      </c>
      <c r="O193">
        <f t="shared" si="8"/>
        <v>5</v>
      </c>
      <c r="P193">
        <f t="shared" si="9"/>
        <v>83</v>
      </c>
      <c r="Q193" t="s">
        <v>5227</v>
      </c>
      <c r="R193" t="s">
        <v>5231</v>
      </c>
      <c r="S193" s="10">
        <f t="shared" si="10"/>
        <v>42239.233078703699</v>
      </c>
      <c r="T193" s="10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2771</v>
      </c>
      <c r="D194">
        <v>1000000</v>
      </c>
      <c r="E194">
        <v>17</v>
      </c>
      <c r="F194" t="s">
        <v>5158</v>
      </c>
      <c r="G194" t="s">
        <v>5161</v>
      </c>
      <c r="H194" t="s">
        <v>5183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5205</v>
      </c>
      <c r="O194">
        <f t="shared" si="8"/>
        <v>0</v>
      </c>
      <c r="P194">
        <f t="shared" si="9"/>
        <v>6</v>
      </c>
      <c r="Q194" t="s">
        <v>5227</v>
      </c>
      <c r="R194" t="s">
        <v>5231</v>
      </c>
      <c r="S194" s="10">
        <f t="shared" si="10"/>
        <v>41899.583703703705</v>
      </c>
      <c r="T194" s="10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2772</v>
      </c>
      <c r="D195">
        <v>1000</v>
      </c>
      <c r="E195">
        <v>0</v>
      </c>
      <c r="F195" t="s">
        <v>5158</v>
      </c>
      <c r="G195" t="s">
        <v>5162</v>
      </c>
      <c r="H195" t="s">
        <v>5184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5205</v>
      </c>
      <c r="O195">
        <f t="shared" ref="O195:O258" si="12">ROUND((E195/D195)*100,0)</f>
        <v>0</v>
      </c>
      <c r="P195" t="e">
        <f t="shared" ref="P195:P258" si="13">ROUND(E195/L195,0)</f>
        <v>#DIV/0!</v>
      </c>
      <c r="Q195" t="s">
        <v>5227</v>
      </c>
      <c r="R195" t="s">
        <v>5231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2773</v>
      </c>
      <c r="D196">
        <v>2500</v>
      </c>
      <c r="E196">
        <v>3</v>
      </c>
      <c r="F196" t="s">
        <v>5158</v>
      </c>
      <c r="G196" t="s">
        <v>5162</v>
      </c>
      <c r="H196" t="s">
        <v>5184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5205</v>
      </c>
      <c r="O196">
        <f t="shared" si="12"/>
        <v>0</v>
      </c>
      <c r="P196">
        <f t="shared" si="13"/>
        <v>1</v>
      </c>
      <c r="Q196" t="s">
        <v>5227</v>
      </c>
      <c r="R196" t="s">
        <v>5231</v>
      </c>
      <c r="S196" s="10">
        <f t="shared" si="14"/>
        <v>42375.788553240738</v>
      </c>
      <c r="T196" s="10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2774</v>
      </c>
      <c r="D197">
        <v>2000000</v>
      </c>
      <c r="E197">
        <v>0</v>
      </c>
      <c r="F197" t="s">
        <v>5158</v>
      </c>
      <c r="G197" t="s">
        <v>5161</v>
      </c>
      <c r="H197" t="s">
        <v>5183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5205</v>
      </c>
      <c r="O197">
        <f t="shared" si="12"/>
        <v>0</v>
      </c>
      <c r="P197" t="e">
        <f t="shared" si="13"/>
        <v>#DIV/0!</v>
      </c>
      <c r="Q197" t="s">
        <v>5227</v>
      </c>
      <c r="R197" t="s">
        <v>5231</v>
      </c>
      <c r="S197" s="10">
        <f t="shared" si="14"/>
        <v>42135.462175925924</v>
      </c>
      <c r="T197" s="10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2775</v>
      </c>
      <c r="D198">
        <v>3500</v>
      </c>
      <c r="E198">
        <v>1465</v>
      </c>
      <c r="F198" t="s">
        <v>5158</v>
      </c>
      <c r="G198" t="s">
        <v>5162</v>
      </c>
      <c r="H198" t="s">
        <v>5184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5205</v>
      </c>
      <c r="O198">
        <f t="shared" si="12"/>
        <v>42</v>
      </c>
      <c r="P198">
        <f t="shared" si="13"/>
        <v>77</v>
      </c>
      <c r="Q198" t="s">
        <v>5227</v>
      </c>
      <c r="R198" t="s">
        <v>5231</v>
      </c>
      <c r="S198" s="10">
        <f t="shared" si="14"/>
        <v>42259.334467592591</v>
      </c>
      <c r="T198" s="10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2776</v>
      </c>
      <c r="D199">
        <v>2500</v>
      </c>
      <c r="E199">
        <v>262</v>
      </c>
      <c r="F199" t="s">
        <v>5158</v>
      </c>
      <c r="G199" t="s">
        <v>5162</v>
      </c>
      <c r="H199" t="s">
        <v>5184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5205</v>
      </c>
      <c r="O199">
        <f t="shared" si="12"/>
        <v>10</v>
      </c>
      <c r="P199">
        <f t="shared" si="13"/>
        <v>33</v>
      </c>
      <c r="Q199" t="s">
        <v>5227</v>
      </c>
      <c r="R199" t="s">
        <v>5231</v>
      </c>
      <c r="S199" s="10">
        <f t="shared" si="14"/>
        <v>42741.640046296299</v>
      </c>
      <c r="T199" s="10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2777</v>
      </c>
      <c r="D200">
        <v>25000</v>
      </c>
      <c r="E200">
        <v>279</v>
      </c>
      <c r="F200" t="s">
        <v>5158</v>
      </c>
      <c r="G200" t="s">
        <v>5161</v>
      </c>
      <c r="H200" t="s">
        <v>5183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5205</v>
      </c>
      <c r="O200">
        <f t="shared" si="12"/>
        <v>1</v>
      </c>
      <c r="P200">
        <f t="shared" si="13"/>
        <v>47</v>
      </c>
      <c r="Q200" t="s">
        <v>5227</v>
      </c>
      <c r="R200" t="s">
        <v>5231</v>
      </c>
      <c r="S200" s="10">
        <f t="shared" si="14"/>
        <v>41887.175023148149</v>
      </c>
      <c r="T200" s="10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2778</v>
      </c>
      <c r="D201">
        <v>10000</v>
      </c>
      <c r="E201">
        <v>0</v>
      </c>
      <c r="F201" t="s">
        <v>5158</v>
      </c>
      <c r="G201" t="s">
        <v>5161</v>
      </c>
      <c r="H201" t="s">
        <v>5183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5205</v>
      </c>
      <c r="O201">
        <f t="shared" si="12"/>
        <v>0</v>
      </c>
      <c r="P201" t="e">
        <f t="shared" si="13"/>
        <v>#DIV/0!</v>
      </c>
      <c r="Q201" t="s">
        <v>5227</v>
      </c>
      <c r="R201" t="s">
        <v>5231</v>
      </c>
      <c r="S201" s="10">
        <f t="shared" si="14"/>
        <v>42583.915532407402</v>
      </c>
      <c r="T201" s="10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2779</v>
      </c>
      <c r="D202">
        <v>6000</v>
      </c>
      <c r="E202">
        <v>1571.55</v>
      </c>
      <c r="F202" t="s">
        <v>5158</v>
      </c>
      <c r="G202" t="s">
        <v>5161</v>
      </c>
      <c r="H202" t="s">
        <v>5183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5205</v>
      </c>
      <c r="O202">
        <f t="shared" si="12"/>
        <v>26</v>
      </c>
      <c r="P202">
        <f t="shared" si="13"/>
        <v>87</v>
      </c>
      <c r="Q202" t="s">
        <v>5227</v>
      </c>
      <c r="R202" t="s">
        <v>5231</v>
      </c>
      <c r="S202" s="10">
        <f t="shared" si="14"/>
        <v>41866.875034722216</v>
      </c>
      <c r="T202" s="10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2780</v>
      </c>
      <c r="D203">
        <v>650</v>
      </c>
      <c r="E203">
        <v>380</v>
      </c>
      <c r="F203" t="s">
        <v>5158</v>
      </c>
      <c r="G203" t="s">
        <v>5161</v>
      </c>
      <c r="H203" t="s">
        <v>5183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5205</v>
      </c>
      <c r="O203">
        <f t="shared" si="12"/>
        <v>58</v>
      </c>
      <c r="P203">
        <f t="shared" si="13"/>
        <v>54</v>
      </c>
      <c r="Q203" t="s">
        <v>5227</v>
      </c>
      <c r="R203" t="s">
        <v>5231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2781</v>
      </c>
      <c r="D204">
        <v>6000</v>
      </c>
      <c r="E204">
        <v>0</v>
      </c>
      <c r="F204" t="s">
        <v>5158</v>
      </c>
      <c r="G204" t="s">
        <v>5161</v>
      </c>
      <c r="H204" t="s">
        <v>5183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5205</v>
      </c>
      <c r="O204">
        <f t="shared" si="12"/>
        <v>0</v>
      </c>
      <c r="P204" t="e">
        <f t="shared" si="13"/>
        <v>#DIV/0!</v>
      </c>
      <c r="Q204" t="s">
        <v>5227</v>
      </c>
      <c r="R204" t="s">
        <v>5231</v>
      </c>
      <c r="S204" s="10">
        <f t="shared" si="14"/>
        <v>42255.719490740739</v>
      </c>
      <c r="T204" s="10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2782</v>
      </c>
      <c r="D205">
        <v>2500</v>
      </c>
      <c r="E205">
        <v>746</v>
      </c>
      <c r="F205" t="s">
        <v>5158</v>
      </c>
      <c r="G205" t="s">
        <v>5162</v>
      </c>
      <c r="H205" t="s">
        <v>5184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5205</v>
      </c>
      <c r="O205">
        <f t="shared" si="12"/>
        <v>30</v>
      </c>
      <c r="P205">
        <f t="shared" si="13"/>
        <v>93</v>
      </c>
      <c r="Q205" t="s">
        <v>5227</v>
      </c>
      <c r="R205" t="s">
        <v>5231</v>
      </c>
      <c r="S205" s="10">
        <f t="shared" si="14"/>
        <v>41973.639629629623</v>
      </c>
      <c r="T205" s="10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2783</v>
      </c>
      <c r="D206">
        <v>300000</v>
      </c>
      <c r="E206">
        <v>152165</v>
      </c>
      <c r="F206" t="s">
        <v>5158</v>
      </c>
      <c r="G206" t="s">
        <v>5163</v>
      </c>
      <c r="H206" t="s">
        <v>5185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5205</v>
      </c>
      <c r="O206">
        <f t="shared" si="12"/>
        <v>51</v>
      </c>
      <c r="P206">
        <f t="shared" si="13"/>
        <v>118</v>
      </c>
      <c r="Q206" t="s">
        <v>5227</v>
      </c>
      <c r="R206" t="s">
        <v>5231</v>
      </c>
      <c r="S206" s="10">
        <f t="shared" si="14"/>
        <v>42556.375034722216</v>
      </c>
      <c r="T206" s="10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2784</v>
      </c>
      <c r="D207">
        <v>8000</v>
      </c>
      <c r="E207">
        <v>1300</v>
      </c>
      <c r="F207" t="s">
        <v>5158</v>
      </c>
      <c r="G207" t="s">
        <v>5161</v>
      </c>
      <c r="H207" t="s">
        <v>5183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5205</v>
      </c>
      <c r="O207">
        <f t="shared" si="12"/>
        <v>16</v>
      </c>
      <c r="P207">
        <f t="shared" si="13"/>
        <v>76</v>
      </c>
      <c r="Q207" t="s">
        <v>5227</v>
      </c>
      <c r="R207" t="s">
        <v>5231</v>
      </c>
      <c r="S207" s="10">
        <f t="shared" si="14"/>
        <v>42248.423865740733</v>
      </c>
      <c r="T207" s="10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2785</v>
      </c>
      <c r="D208">
        <v>12700</v>
      </c>
      <c r="E208">
        <v>0</v>
      </c>
      <c r="F208" t="s">
        <v>5158</v>
      </c>
      <c r="G208" t="s">
        <v>5161</v>
      </c>
      <c r="H208" t="s">
        <v>5183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5205</v>
      </c>
      <c r="O208">
        <f t="shared" si="12"/>
        <v>0</v>
      </c>
      <c r="P208" t="e">
        <f t="shared" si="13"/>
        <v>#DIV/0!</v>
      </c>
      <c r="Q208" t="s">
        <v>5227</v>
      </c>
      <c r="R208" t="s">
        <v>5231</v>
      </c>
      <c r="S208" s="10">
        <f t="shared" si="14"/>
        <v>42566.79609953703</v>
      </c>
      <c r="T208" s="10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2786</v>
      </c>
      <c r="D209">
        <v>14000</v>
      </c>
      <c r="E209">
        <v>2130</v>
      </c>
      <c r="F209" t="s">
        <v>5158</v>
      </c>
      <c r="G209" t="s">
        <v>5166</v>
      </c>
      <c r="H209" t="s">
        <v>5188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5205</v>
      </c>
      <c r="O209">
        <f t="shared" si="12"/>
        <v>15</v>
      </c>
      <c r="P209">
        <f t="shared" si="13"/>
        <v>164</v>
      </c>
      <c r="Q209" t="s">
        <v>5227</v>
      </c>
      <c r="R209" t="s">
        <v>5231</v>
      </c>
      <c r="S209" s="10">
        <f t="shared" si="14"/>
        <v>41977.988865740735</v>
      </c>
      <c r="T209" s="10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2787</v>
      </c>
      <c r="D210">
        <v>50000</v>
      </c>
      <c r="E210">
        <v>0</v>
      </c>
      <c r="F210" t="s">
        <v>5158</v>
      </c>
      <c r="G210" t="s">
        <v>5163</v>
      </c>
      <c r="H210" t="s">
        <v>5185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5205</v>
      </c>
      <c r="O210">
        <f t="shared" si="12"/>
        <v>0</v>
      </c>
      <c r="P210" t="e">
        <f t="shared" si="13"/>
        <v>#DIV/0!</v>
      </c>
      <c r="Q210" t="s">
        <v>5227</v>
      </c>
      <c r="R210" t="s">
        <v>5231</v>
      </c>
      <c r="S210" s="10">
        <f t="shared" si="14"/>
        <v>41959.16165509259</v>
      </c>
      <c r="T210" s="10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2788</v>
      </c>
      <c r="D211">
        <v>25000</v>
      </c>
      <c r="E211">
        <v>0</v>
      </c>
      <c r="F211" t="s">
        <v>5158</v>
      </c>
      <c r="G211" t="s">
        <v>5161</v>
      </c>
      <c r="H211" t="s">
        <v>5183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5205</v>
      </c>
      <c r="O211">
        <f t="shared" si="12"/>
        <v>0</v>
      </c>
      <c r="P211" t="e">
        <f t="shared" si="13"/>
        <v>#DIV/0!</v>
      </c>
      <c r="Q211" t="s">
        <v>5227</v>
      </c>
      <c r="R211" t="s">
        <v>5231</v>
      </c>
      <c r="S211" s="10">
        <f t="shared" si="14"/>
        <v>42165.714525462965</v>
      </c>
      <c r="T211" s="10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2789</v>
      </c>
      <c r="D212">
        <v>12000</v>
      </c>
      <c r="E212">
        <v>3030</v>
      </c>
      <c r="F212" t="s">
        <v>5158</v>
      </c>
      <c r="G212" t="s">
        <v>5161</v>
      </c>
      <c r="H212" t="s">
        <v>5183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5205</v>
      </c>
      <c r="O212">
        <f t="shared" si="12"/>
        <v>25</v>
      </c>
      <c r="P212">
        <f t="shared" si="13"/>
        <v>92</v>
      </c>
      <c r="Q212" t="s">
        <v>5227</v>
      </c>
      <c r="R212" t="s">
        <v>5231</v>
      </c>
      <c r="S212" s="10">
        <f t="shared" si="14"/>
        <v>42248.856388888882</v>
      </c>
      <c r="T212" s="10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2790</v>
      </c>
      <c r="D213">
        <v>5000</v>
      </c>
      <c r="E213">
        <v>2230</v>
      </c>
      <c r="F213" t="s">
        <v>5158</v>
      </c>
      <c r="G213" t="s">
        <v>5161</v>
      </c>
      <c r="H213" t="s">
        <v>5183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5205</v>
      </c>
      <c r="O213">
        <f t="shared" si="12"/>
        <v>45</v>
      </c>
      <c r="P213">
        <f t="shared" si="13"/>
        <v>186</v>
      </c>
      <c r="Q213" t="s">
        <v>5227</v>
      </c>
      <c r="R213" t="s">
        <v>5231</v>
      </c>
      <c r="S213" s="10">
        <f t="shared" si="14"/>
        <v>42235.951585648145</v>
      </c>
      <c r="T213" s="10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2791</v>
      </c>
      <c r="D214">
        <v>6300</v>
      </c>
      <c r="E214">
        <v>1</v>
      </c>
      <c r="F214" t="s">
        <v>5158</v>
      </c>
      <c r="G214" t="s">
        <v>5161</v>
      </c>
      <c r="H214" t="s">
        <v>5183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5205</v>
      </c>
      <c r="O214">
        <f t="shared" si="12"/>
        <v>0</v>
      </c>
      <c r="P214">
        <f t="shared" si="13"/>
        <v>1</v>
      </c>
      <c r="Q214" t="s">
        <v>5227</v>
      </c>
      <c r="R214" t="s">
        <v>5231</v>
      </c>
      <c r="S214" s="10">
        <f t="shared" si="14"/>
        <v>42416.672685185178</v>
      </c>
      <c r="T214" s="10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2792</v>
      </c>
      <c r="D215">
        <v>50000</v>
      </c>
      <c r="E215">
        <v>20</v>
      </c>
      <c r="F215" t="s">
        <v>5158</v>
      </c>
      <c r="G215" t="s">
        <v>5161</v>
      </c>
      <c r="H215" t="s">
        <v>5183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5205</v>
      </c>
      <c r="O215">
        <f t="shared" si="12"/>
        <v>0</v>
      </c>
      <c r="P215">
        <f t="shared" si="13"/>
        <v>20</v>
      </c>
      <c r="Q215" t="s">
        <v>5227</v>
      </c>
      <c r="R215" t="s">
        <v>5231</v>
      </c>
      <c r="S215" s="10">
        <f t="shared" si="14"/>
        <v>42202.385960648149</v>
      </c>
      <c r="T215" s="10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2793</v>
      </c>
      <c r="D216">
        <v>12500</v>
      </c>
      <c r="E216">
        <v>1</v>
      </c>
      <c r="F216" t="s">
        <v>5158</v>
      </c>
      <c r="G216" t="s">
        <v>5161</v>
      </c>
      <c r="H216" t="s">
        <v>5183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5205</v>
      </c>
      <c r="O216">
        <f t="shared" si="12"/>
        <v>0</v>
      </c>
      <c r="P216">
        <f t="shared" si="13"/>
        <v>1</v>
      </c>
      <c r="Q216" t="s">
        <v>5227</v>
      </c>
      <c r="R216" t="s">
        <v>5231</v>
      </c>
      <c r="S216" s="10">
        <f t="shared" si="14"/>
        <v>42009.432280092595</v>
      </c>
      <c r="T216" s="10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2794</v>
      </c>
      <c r="D217">
        <v>4400</v>
      </c>
      <c r="E217">
        <v>10</v>
      </c>
      <c r="F217" t="s">
        <v>5158</v>
      </c>
      <c r="G217" t="s">
        <v>5162</v>
      </c>
      <c r="H217" t="s">
        <v>5184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5205</v>
      </c>
      <c r="O217">
        <f t="shared" si="12"/>
        <v>0</v>
      </c>
      <c r="P217">
        <f t="shared" si="13"/>
        <v>10</v>
      </c>
      <c r="Q217" t="s">
        <v>5227</v>
      </c>
      <c r="R217" t="s">
        <v>5231</v>
      </c>
      <c r="S217" s="10">
        <f t="shared" si="14"/>
        <v>42375.021782407406</v>
      </c>
      <c r="T217" s="10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2795</v>
      </c>
      <c r="D218">
        <v>50000</v>
      </c>
      <c r="E218">
        <v>27849.22</v>
      </c>
      <c r="F218" t="s">
        <v>5158</v>
      </c>
      <c r="G218" t="s">
        <v>5161</v>
      </c>
      <c r="H218" t="s">
        <v>5183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5205</v>
      </c>
      <c r="O218">
        <f t="shared" si="12"/>
        <v>56</v>
      </c>
      <c r="P218">
        <f t="shared" si="13"/>
        <v>332</v>
      </c>
      <c r="Q218" t="s">
        <v>5227</v>
      </c>
      <c r="R218" t="s">
        <v>5231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2796</v>
      </c>
      <c r="D219">
        <v>100000</v>
      </c>
      <c r="E219">
        <v>11943</v>
      </c>
      <c r="F219" t="s">
        <v>5158</v>
      </c>
      <c r="G219" t="s">
        <v>5172</v>
      </c>
      <c r="H219" t="s">
        <v>5192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5205</v>
      </c>
      <c r="O219">
        <f t="shared" si="12"/>
        <v>12</v>
      </c>
      <c r="P219">
        <f t="shared" si="13"/>
        <v>314</v>
      </c>
      <c r="Q219" t="s">
        <v>5227</v>
      </c>
      <c r="R219" t="s">
        <v>5231</v>
      </c>
      <c r="S219" s="10">
        <f t="shared" si="14"/>
        <v>41970.432280092595</v>
      </c>
      <c r="T219" s="10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2797</v>
      </c>
      <c r="D220">
        <v>5000</v>
      </c>
      <c r="E220">
        <v>100</v>
      </c>
      <c r="F220" t="s">
        <v>5158</v>
      </c>
      <c r="G220" t="s">
        <v>5161</v>
      </c>
      <c r="H220" t="s">
        <v>5183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5205</v>
      </c>
      <c r="O220">
        <f t="shared" si="12"/>
        <v>2</v>
      </c>
      <c r="P220">
        <f t="shared" si="13"/>
        <v>100</v>
      </c>
      <c r="Q220" t="s">
        <v>5227</v>
      </c>
      <c r="R220" t="s">
        <v>5231</v>
      </c>
      <c r="S220" s="10">
        <f t="shared" si="14"/>
        <v>42079.420011574075</v>
      </c>
      <c r="T220" s="10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2798</v>
      </c>
      <c r="D221">
        <v>50000</v>
      </c>
      <c r="E221">
        <v>8815</v>
      </c>
      <c r="F221" t="s">
        <v>5158</v>
      </c>
      <c r="G221" t="s">
        <v>5161</v>
      </c>
      <c r="H221" t="s">
        <v>5183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5205</v>
      </c>
      <c r="O221">
        <f t="shared" si="12"/>
        <v>18</v>
      </c>
      <c r="P221">
        <f t="shared" si="13"/>
        <v>116</v>
      </c>
      <c r="Q221" t="s">
        <v>5227</v>
      </c>
      <c r="R221" t="s">
        <v>5231</v>
      </c>
      <c r="S221" s="10">
        <f t="shared" si="14"/>
        <v>42429.118344907409</v>
      </c>
      <c r="T221" s="10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2799</v>
      </c>
      <c r="D222">
        <v>50000</v>
      </c>
      <c r="E222">
        <v>360</v>
      </c>
      <c r="F222" t="s">
        <v>5158</v>
      </c>
      <c r="G222" t="s">
        <v>5161</v>
      </c>
      <c r="H222" t="s">
        <v>5183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5205</v>
      </c>
      <c r="O222">
        <f t="shared" si="12"/>
        <v>1</v>
      </c>
      <c r="P222">
        <f t="shared" si="13"/>
        <v>120</v>
      </c>
      <c r="Q222" t="s">
        <v>5227</v>
      </c>
      <c r="R222" t="s">
        <v>5231</v>
      </c>
      <c r="S222" s="10">
        <f t="shared" si="14"/>
        <v>42195.435532407406</v>
      </c>
      <c r="T222" s="10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2800</v>
      </c>
      <c r="D223">
        <v>50000</v>
      </c>
      <c r="E223">
        <v>0</v>
      </c>
      <c r="F223" t="s">
        <v>5158</v>
      </c>
      <c r="G223" t="s">
        <v>5161</v>
      </c>
      <c r="H223" t="s">
        <v>5183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5205</v>
      </c>
      <c r="O223">
        <f t="shared" si="12"/>
        <v>0</v>
      </c>
      <c r="P223" t="e">
        <f t="shared" si="13"/>
        <v>#DIV/0!</v>
      </c>
      <c r="Q223" t="s">
        <v>5227</v>
      </c>
      <c r="R223" t="s">
        <v>5231</v>
      </c>
      <c r="S223" s="10">
        <f t="shared" si="14"/>
        <v>42031.629212962966</v>
      </c>
      <c r="T223" s="10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2801</v>
      </c>
      <c r="D224">
        <v>1000</v>
      </c>
      <c r="E224">
        <v>130</v>
      </c>
      <c r="F224" t="s">
        <v>5158</v>
      </c>
      <c r="G224" t="s">
        <v>5161</v>
      </c>
      <c r="H224" t="s">
        <v>5183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5205</v>
      </c>
      <c r="O224">
        <f t="shared" si="12"/>
        <v>13</v>
      </c>
      <c r="P224">
        <f t="shared" si="13"/>
        <v>65</v>
      </c>
      <c r="Q224" t="s">
        <v>5227</v>
      </c>
      <c r="R224" t="s">
        <v>5231</v>
      </c>
      <c r="S224" s="10">
        <f t="shared" si="14"/>
        <v>42031.561550925922</v>
      </c>
      <c r="T224" s="10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2802</v>
      </c>
      <c r="D225">
        <v>1500000</v>
      </c>
      <c r="E225">
        <v>0</v>
      </c>
      <c r="F225" t="s">
        <v>5158</v>
      </c>
      <c r="G225" t="s">
        <v>5161</v>
      </c>
      <c r="H225" t="s">
        <v>5183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5205</v>
      </c>
      <c r="O225">
        <f t="shared" si="12"/>
        <v>0</v>
      </c>
      <c r="P225" t="e">
        <f t="shared" si="13"/>
        <v>#DIV/0!</v>
      </c>
      <c r="Q225" t="s">
        <v>5227</v>
      </c>
      <c r="R225" t="s">
        <v>5231</v>
      </c>
      <c r="S225" s="10">
        <f t="shared" si="14"/>
        <v>42481.839699074073</v>
      </c>
      <c r="T225" s="10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2803</v>
      </c>
      <c r="D226">
        <v>6000000</v>
      </c>
      <c r="E226">
        <v>0</v>
      </c>
      <c r="F226" t="s">
        <v>5158</v>
      </c>
      <c r="G226" t="s">
        <v>5163</v>
      </c>
      <c r="H226" t="s">
        <v>5185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5205</v>
      </c>
      <c r="O226">
        <f t="shared" si="12"/>
        <v>0</v>
      </c>
      <c r="P226" t="e">
        <f t="shared" si="13"/>
        <v>#DIV/0!</v>
      </c>
      <c r="Q226" t="s">
        <v>5227</v>
      </c>
      <c r="R226" t="s">
        <v>5231</v>
      </c>
      <c r="S226" s="10">
        <f t="shared" si="14"/>
        <v>42135.026921296296</v>
      </c>
      <c r="T226" s="10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2804</v>
      </c>
      <c r="D227">
        <v>200</v>
      </c>
      <c r="E227">
        <v>0</v>
      </c>
      <c r="F227" t="s">
        <v>5158</v>
      </c>
      <c r="G227" t="s">
        <v>5161</v>
      </c>
      <c r="H227" t="s">
        <v>5183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5205</v>
      </c>
      <c r="O227">
        <f t="shared" si="12"/>
        <v>0</v>
      </c>
      <c r="P227" t="e">
        <f t="shared" si="13"/>
        <v>#DIV/0!</v>
      </c>
      <c r="Q227" t="s">
        <v>5227</v>
      </c>
      <c r="R227" t="s">
        <v>5231</v>
      </c>
      <c r="S227" s="10">
        <f t="shared" si="14"/>
        <v>42438.752939814811</v>
      </c>
      <c r="T227" s="10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2805</v>
      </c>
      <c r="D228">
        <v>29000</v>
      </c>
      <c r="E228">
        <v>250</v>
      </c>
      <c r="F228" t="s">
        <v>5158</v>
      </c>
      <c r="G228" t="s">
        <v>5162</v>
      </c>
      <c r="H228" t="s">
        <v>5184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5205</v>
      </c>
      <c r="O228">
        <f t="shared" si="12"/>
        <v>1</v>
      </c>
      <c r="P228">
        <f t="shared" si="13"/>
        <v>125</v>
      </c>
      <c r="Q228" t="s">
        <v>5227</v>
      </c>
      <c r="R228" t="s">
        <v>5231</v>
      </c>
      <c r="S228" s="10">
        <f t="shared" si="14"/>
        <v>42106.457685185182</v>
      </c>
      <c r="T228" s="10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2806</v>
      </c>
      <c r="D229">
        <v>28000</v>
      </c>
      <c r="E229">
        <v>0</v>
      </c>
      <c r="F229" t="s">
        <v>5158</v>
      </c>
      <c r="G229" t="s">
        <v>5161</v>
      </c>
      <c r="H229" t="s">
        <v>5183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5205</v>
      </c>
      <c r="O229">
        <f t="shared" si="12"/>
        <v>0</v>
      </c>
      <c r="P229" t="e">
        <f t="shared" si="13"/>
        <v>#DIV/0!</v>
      </c>
      <c r="Q229" t="s">
        <v>5227</v>
      </c>
      <c r="R229" t="s">
        <v>5231</v>
      </c>
      <c r="S229" s="10">
        <f t="shared" si="14"/>
        <v>42164.685659722221</v>
      </c>
      <c r="T229" s="10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2807</v>
      </c>
      <c r="D230">
        <v>8000</v>
      </c>
      <c r="E230">
        <v>0</v>
      </c>
      <c r="F230" t="s">
        <v>5158</v>
      </c>
      <c r="G230" t="s">
        <v>5162</v>
      </c>
      <c r="H230" t="s">
        <v>5184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5205</v>
      </c>
      <c r="O230">
        <f t="shared" si="12"/>
        <v>0</v>
      </c>
      <c r="P230" t="e">
        <f t="shared" si="13"/>
        <v>#DIV/0!</v>
      </c>
      <c r="Q230" t="s">
        <v>5227</v>
      </c>
      <c r="R230" t="s">
        <v>5231</v>
      </c>
      <c r="S230" s="10">
        <f t="shared" si="14"/>
        <v>42096.478067129625</v>
      </c>
      <c r="T230" s="10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2808</v>
      </c>
      <c r="D231">
        <v>3000</v>
      </c>
      <c r="E231">
        <v>0</v>
      </c>
      <c r="F231" t="s">
        <v>5158</v>
      </c>
      <c r="G231" t="s">
        <v>5173</v>
      </c>
      <c r="H231" t="s">
        <v>5186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5205</v>
      </c>
      <c r="O231">
        <f t="shared" si="12"/>
        <v>0</v>
      </c>
      <c r="P231" t="e">
        <f t="shared" si="13"/>
        <v>#DIV/0!</v>
      </c>
      <c r="Q231" t="s">
        <v>5227</v>
      </c>
      <c r="R231" t="s">
        <v>5231</v>
      </c>
      <c r="S231" s="10">
        <f t="shared" si="14"/>
        <v>42383.725659722222</v>
      </c>
      <c r="T231" s="10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2809</v>
      </c>
      <c r="D232">
        <v>15000</v>
      </c>
      <c r="E232">
        <v>60</v>
      </c>
      <c r="F232" t="s">
        <v>5158</v>
      </c>
      <c r="G232" t="s">
        <v>5161</v>
      </c>
      <c r="H232" t="s">
        <v>5183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5205</v>
      </c>
      <c r="O232">
        <f t="shared" si="12"/>
        <v>0</v>
      </c>
      <c r="P232">
        <f t="shared" si="13"/>
        <v>30</v>
      </c>
      <c r="Q232" t="s">
        <v>5227</v>
      </c>
      <c r="R232" t="s">
        <v>5231</v>
      </c>
      <c r="S232" s="10">
        <f t="shared" si="14"/>
        <v>42129.568877314814</v>
      </c>
      <c r="T232" s="10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2810</v>
      </c>
      <c r="D233">
        <v>1500000</v>
      </c>
      <c r="E233">
        <v>0</v>
      </c>
      <c r="F233" t="s">
        <v>5158</v>
      </c>
      <c r="G233" t="s">
        <v>5161</v>
      </c>
      <c r="H233" t="s">
        <v>5183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5205</v>
      </c>
      <c r="O233">
        <f t="shared" si="12"/>
        <v>0</v>
      </c>
      <c r="P233" t="e">
        <f t="shared" si="13"/>
        <v>#DIV/0!</v>
      </c>
      <c r="Q233" t="s">
        <v>5227</v>
      </c>
      <c r="R233" t="s">
        <v>5231</v>
      </c>
      <c r="S233" s="10">
        <f t="shared" si="14"/>
        <v>42341.75059027777</v>
      </c>
      <c r="T233" s="10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2811</v>
      </c>
      <c r="D234">
        <v>4000</v>
      </c>
      <c r="E234">
        <v>110</v>
      </c>
      <c r="F234" t="s">
        <v>5158</v>
      </c>
      <c r="G234" t="s">
        <v>5162</v>
      </c>
      <c r="H234" t="s">
        <v>5184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5205</v>
      </c>
      <c r="O234">
        <f t="shared" si="12"/>
        <v>3</v>
      </c>
      <c r="P234">
        <f t="shared" si="13"/>
        <v>16</v>
      </c>
      <c r="Q234" t="s">
        <v>5227</v>
      </c>
      <c r="R234" t="s">
        <v>5231</v>
      </c>
      <c r="S234" s="10">
        <f t="shared" si="14"/>
        <v>42032.617430555554</v>
      </c>
      <c r="T234" s="10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2812</v>
      </c>
      <c r="D235">
        <v>350000</v>
      </c>
      <c r="E235">
        <v>0</v>
      </c>
      <c r="F235" t="s">
        <v>5158</v>
      </c>
      <c r="G235" t="s">
        <v>5161</v>
      </c>
      <c r="H235" t="s">
        <v>5183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5205</v>
      </c>
      <c r="O235">
        <f t="shared" si="12"/>
        <v>0</v>
      </c>
      <c r="P235" t="e">
        <f t="shared" si="13"/>
        <v>#DIV/0!</v>
      </c>
      <c r="Q235" t="s">
        <v>5227</v>
      </c>
      <c r="R235" t="s">
        <v>5231</v>
      </c>
      <c r="S235" s="10">
        <f t="shared" si="14"/>
        <v>42612.703379629624</v>
      </c>
      <c r="T235" s="10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2813</v>
      </c>
      <c r="D236">
        <v>1000</v>
      </c>
      <c r="E236">
        <v>401</v>
      </c>
      <c r="F236" t="s">
        <v>5158</v>
      </c>
      <c r="G236" t="s">
        <v>5161</v>
      </c>
      <c r="H236" t="s">
        <v>5183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5205</v>
      </c>
      <c r="O236">
        <f t="shared" si="12"/>
        <v>40</v>
      </c>
      <c r="P236">
        <f t="shared" si="13"/>
        <v>80</v>
      </c>
      <c r="Q236" t="s">
        <v>5227</v>
      </c>
      <c r="R236" t="s">
        <v>5231</v>
      </c>
      <c r="S236" s="10">
        <f t="shared" si="14"/>
        <v>42135.82707175926</v>
      </c>
      <c r="T236" s="10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2814</v>
      </c>
      <c r="D237">
        <v>10000</v>
      </c>
      <c r="E237">
        <v>0</v>
      </c>
      <c r="F237" t="s">
        <v>5158</v>
      </c>
      <c r="G237" t="s">
        <v>5161</v>
      </c>
      <c r="H237" t="s">
        <v>5183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5205</v>
      </c>
      <c r="O237">
        <f t="shared" si="12"/>
        <v>0</v>
      </c>
      <c r="P237" t="e">
        <f t="shared" si="13"/>
        <v>#DIV/0!</v>
      </c>
      <c r="Q237" t="s">
        <v>5227</v>
      </c>
      <c r="R237" t="s">
        <v>5231</v>
      </c>
      <c r="S237" s="10">
        <f t="shared" si="14"/>
        <v>42164.700196759259</v>
      </c>
      <c r="T237" s="10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2815</v>
      </c>
      <c r="D238">
        <v>150000</v>
      </c>
      <c r="E238">
        <v>0</v>
      </c>
      <c r="F238" t="s">
        <v>5158</v>
      </c>
      <c r="G238" t="s">
        <v>5161</v>
      </c>
      <c r="H238" t="s">
        <v>5183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5205</v>
      </c>
      <c r="O238">
        <f t="shared" si="12"/>
        <v>0</v>
      </c>
      <c r="P238" t="e">
        <f t="shared" si="13"/>
        <v>#DIV/0!</v>
      </c>
      <c r="Q238" t="s">
        <v>5227</v>
      </c>
      <c r="R238" t="s">
        <v>5231</v>
      </c>
      <c r="S238" s="10">
        <f t="shared" si="14"/>
        <v>42320.876145833332</v>
      </c>
      <c r="T238" s="10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2816</v>
      </c>
      <c r="D239">
        <v>15000</v>
      </c>
      <c r="E239">
        <v>50</v>
      </c>
      <c r="F239" t="s">
        <v>5158</v>
      </c>
      <c r="G239" t="s">
        <v>5161</v>
      </c>
      <c r="H239" t="s">
        <v>5183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5205</v>
      </c>
      <c r="O239">
        <f t="shared" si="12"/>
        <v>0</v>
      </c>
      <c r="P239">
        <f t="shared" si="13"/>
        <v>50</v>
      </c>
      <c r="Q239" t="s">
        <v>5227</v>
      </c>
      <c r="R239" t="s">
        <v>5231</v>
      </c>
      <c r="S239" s="10">
        <f t="shared" si="14"/>
        <v>42377.368854166663</v>
      </c>
      <c r="T239" s="10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2817</v>
      </c>
      <c r="D240">
        <v>26000</v>
      </c>
      <c r="E240">
        <v>0</v>
      </c>
      <c r="F240" t="s">
        <v>5158</v>
      </c>
      <c r="G240" t="s">
        <v>5161</v>
      </c>
      <c r="H240" t="s">
        <v>5183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5205</v>
      </c>
      <c r="O240">
        <f t="shared" si="12"/>
        <v>0</v>
      </c>
      <c r="P240" t="e">
        <f t="shared" si="13"/>
        <v>#DIV/0!</v>
      </c>
      <c r="Q240" t="s">
        <v>5227</v>
      </c>
      <c r="R240" t="s">
        <v>5231</v>
      </c>
      <c r="S240" s="10">
        <f t="shared" si="14"/>
        <v>42713.754166666666</v>
      </c>
      <c r="T240" s="10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2818</v>
      </c>
      <c r="D241">
        <v>1000</v>
      </c>
      <c r="E241">
        <v>250</v>
      </c>
      <c r="F241" t="s">
        <v>5158</v>
      </c>
      <c r="G241" t="s">
        <v>5163</v>
      </c>
      <c r="H241" t="s">
        <v>5185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5205</v>
      </c>
      <c r="O241">
        <f t="shared" si="12"/>
        <v>25</v>
      </c>
      <c r="P241">
        <f t="shared" si="13"/>
        <v>50</v>
      </c>
      <c r="Q241" t="s">
        <v>5227</v>
      </c>
      <c r="R241" t="s">
        <v>5231</v>
      </c>
      <c r="S241" s="10">
        <f t="shared" si="14"/>
        <v>42296.901967592588</v>
      </c>
      <c r="T241" s="10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2819</v>
      </c>
      <c r="D242">
        <v>15000</v>
      </c>
      <c r="E242">
        <v>16145.12</v>
      </c>
      <c r="F242" t="s">
        <v>5156</v>
      </c>
      <c r="G242" t="s">
        <v>5161</v>
      </c>
      <c r="H242" t="s">
        <v>5183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5206</v>
      </c>
      <c r="O242">
        <f t="shared" si="12"/>
        <v>108</v>
      </c>
      <c r="P242">
        <f t="shared" si="13"/>
        <v>118</v>
      </c>
      <c r="Q242" t="s">
        <v>5227</v>
      </c>
      <c r="R242" t="s">
        <v>5232</v>
      </c>
      <c r="S242" s="10">
        <f t="shared" si="14"/>
        <v>41354.500127314815</v>
      </c>
      <c r="T242" s="10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2820</v>
      </c>
      <c r="D243">
        <v>36400</v>
      </c>
      <c r="E243">
        <v>41000</v>
      </c>
      <c r="F243" t="s">
        <v>5156</v>
      </c>
      <c r="G243" t="s">
        <v>5161</v>
      </c>
      <c r="H243" t="s">
        <v>5183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5206</v>
      </c>
      <c r="O243">
        <f t="shared" si="12"/>
        <v>113</v>
      </c>
      <c r="P243">
        <f t="shared" si="13"/>
        <v>109</v>
      </c>
      <c r="Q243" t="s">
        <v>5227</v>
      </c>
      <c r="R243" t="s">
        <v>5232</v>
      </c>
      <c r="S243" s="10">
        <f t="shared" si="14"/>
        <v>41949.489629629628</v>
      </c>
      <c r="T243" s="10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2821</v>
      </c>
      <c r="D244">
        <v>13000</v>
      </c>
      <c r="E244">
        <v>14750</v>
      </c>
      <c r="F244" t="s">
        <v>5156</v>
      </c>
      <c r="G244" t="s">
        <v>5161</v>
      </c>
      <c r="H244" t="s">
        <v>5183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5206</v>
      </c>
      <c r="O244">
        <f t="shared" si="12"/>
        <v>113</v>
      </c>
      <c r="P244">
        <f t="shared" si="13"/>
        <v>73</v>
      </c>
      <c r="Q244" t="s">
        <v>5227</v>
      </c>
      <c r="R244" t="s">
        <v>5232</v>
      </c>
      <c r="S244" s="10">
        <f t="shared" si="14"/>
        <v>40862.28460648148</v>
      </c>
      <c r="T244" s="10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2822</v>
      </c>
      <c r="D245">
        <v>25000</v>
      </c>
      <c r="E245">
        <v>25648</v>
      </c>
      <c r="F245" t="s">
        <v>5156</v>
      </c>
      <c r="G245" t="s">
        <v>5161</v>
      </c>
      <c r="H245" t="s">
        <v>5183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5206</v>
      </c>
      <c r="O245">
        <f t="shared" si="12"/>
        <v>103</v>
      </c>
      <c r="P245">
        <f t="shared" si="13"/>
        <v>78</v>
      </c>
      <c r="Q245" t="s">
        <v>5227</v>
      </c>
      <c r="R245" t="s">
        <v>5232</v>
      </c>
      <c r="S245" s="10">
        <f t="shared" si="14"/>
        <v>41661.839166666665</v>
      </c>
      <c r="T245" s="10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2823</v>
      </c>
      <c r="D246">
        <v>3500</v>
      </c>
      <c r="E246">
        <v>3981.5</v>
      </c>
      <c r="F246" t="s">
        <v>5156</v>
      </c>
      <c r="G246" t="s">
        <v>5161</v>
      </c>
      <c r="H246" t="s">
        <v>5183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5206</v>
      </c>
      <c r="O246">
        <f t="shared" si="12"/>
        <v>114</v>
      </c>
      <c r="P246">
        <f t="shared" si="13"/>
        <v>47</v>
      </c>
      <c r="Q246" t="s">
        <v>5227</v>
      </c>
      <c r="R246" t="s">
        <v>5232</v>
      </c>
      <c r="S246" s="10">
        <f t="shared" si="14"/>
        <v>40213.115266203698</v>
      </c>
      <c r="T246" s="10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2824</v>
      </c>
      <c r="D247">
        <v>5000</v>
      </c>
      <c r="E247">
        <v>5186</v>
      </c>
      <c r="F247" t="s">
        <v>5156</v>
      </c>
      <c r="G247" t="s">
        <v>5161</v>
      </c>
      <c r="H247" t="s">
        <v>5183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5206</v>
      </c>
      <c r="O247">
        <f t="shared" si="12"/>
        <v>104</v>
      </c>
      <c r="P247">
        <f t="shared" si="13"/>
        <v>54</v>
      </c>
      <c r="Q247" t="s">
        <v>5227</v>
      </c>
      <c r="R247" t="s">
        <v>5232</v>
      </c>
      <c r="S247" s="10">
        <f t="shared" si="14"/>
        <v>41106.844733796293</v>
      </c>
      <c r="T247" s="10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2825</v>
      </c>
      <c r="D248">
        <v>5000</v>
      </c>
      <c r="E248">
        <v>15273</v>
      </c>
      <c r="F248" t="s">
        <v>5156</v>
      </c>
      <c r="G248" t="s">
        <v>5161</v>
      </c>
      <c r="H248" t="s">
        <v>5183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5206</v>
      </c>
      <c r="O248">
        <f t="shared" si="12"/>
        <v>305</v>
      </c>
      <c r="P248">
        <f t="shared" si="13"/>
        <v>68</v>
      </c>
      <c r="Q248" t="s">
        <v>5227</v>
      </c>
      <c r="R248" t="s">
        <v>5232</v>
      </c>
      <c r="S248" s="10">
        <f t="shared" si="14"/>
        <v>40480.155150462961</v>
      </c>
      <c r="T248" s="10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2826</v>
      </c>
      <c r="D249">
        <v>5000</v>
      </c>
      <c r="E249">
        <v>6705</v>
      </c>
      <c r="F249" t="s">
        <v>5156</v>
      </c>
      <c r="G249" t="s">
        <v>5161</v>
      </c>
      <c r="H249" t="s">
        <v>5183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5206</v>
      </c>
      <c r="O249">
        <f t="shared" si="12"/>
        <v>134</v>
      </c>
      <c r="P249">
        <f t="shared" si="13"/>
        <v>108</v>
      </c>
      <c r="Q249" t="s">
        <v>5227</v>
      </c>
      <c r="R249" t="s">
        <v>5232</v>
      </c>
      <c r="S249" s="10">
        <f t="shared" si="14"/>
        <v>40430.395995370367</v>
      </c>
      <c r="T249" s="10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2827</v>
      </c>
      <c r="D250">
        <v>85000</v>
      </c>
      <c r="E250">
        <v>86133</v>
      </c>
      <c r="F250" t="s">
        <v>5156</v>
      </c>
      <c r="G250" t="s">
        <v>5161</v>
      </c>
      <c r="H250" t="s">
        <v>5183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5206</v>
      </c>
      <c r="O250">
        <f t="shared" si="12"/>
        <v>101</v>
      </c>
      <c r="P250">
        <f t="shared" si="13"/>
        <v>590</v>
      </c>
      <c r="Q250" t="s">
        <v>5227</v>
      </c>
      <c r="R250" t="s">
        <v>5232</v>
      </c>
      <c r="S250" s="10">
        <f t="shared" si="14"/>
        <v>40870.566076388888</v>
      </c>
      <c r="T250" s="10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2828</v>
      </c>
      <c r="D251">
        <v>10000</v>
      </c>
      <c r="E251">
        <v>11292</v>
      </c>
      <c r="F251" t="s">
        <v>5156</v>
      </c>
      <c r="G251" t="s">
        <v>5161</v>
      </c>
      <c r="H251" t="s">
        <v>5183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5206</v>
      </c>
      <c r="O251">
        <f t="shared" si="12"/>
        <v>113</v>
      </c>
      <c r="P251">
        <f t="shared" si="13"/>
        <v>48</v>
      </c>
      <c r="Q251" t="s">
        <v>5227</v>
      </c>
      <c r="R251" t="s">
        <v>5232</v>
      </c>
      <c r="S251" s="10">
        <f t="shared" si="14"/>
        <v>40332.715509259258</v>
      </c>
      <c r="T251" s="10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2829</v>
      </c>
      <c r="D252">
        <v>30000</v>
      </c>
      <c r="E252">
        <v>31675</v>
      </c>
      <c r="F252" t="s">
        <v>5156</v>
      </c>
      <c r="G252" t="s">
        <v>5161</v>
      </c>
      <c r="H252" t="s">
        <v>5183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5206</v>
      </c>
      <c r="O252">
        <f t="shared" si="12"/>
        <v>106</v>
      </c>
      <c r="P252">
        <f t="shared" si="13"/>
        <v>72</v>
      </c>
      <c r="Q252" t="s">
        <v>5227</v>
      </c>
      <c r="R252" t="s">
        <v>5232</v>
      </c>
      <c r="S252" s="10">
        <f t="shared" si="14"/>
        <v>41401.357534722221</v>
      </c>
      <c r="T252" s="10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2830</v>
      </c>
      <c r="D253">
        <v>3500</v>
      </c>
      <c r="E253">
        <v>4395</v>
      </c>
      <c r="F253" t="s">
        <v>5156</v>
      </c>
      <c r="G253" t="s">
        <v>5161</v>
      </c>
      <c r="H253" t="s">
        <v>5183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5206</v>
      </c>
      <c r="O253">
        <f t="shared" si="12"/>
        <v>126</v>
      </c>
      <c r="P253">
        <f t="shared" si="13"/>
        <v>57</v>
      </c>
      <c r="Q253" t="s">
        <v>5227</v>
      </c>
      <c r="R253" t="s">
        <v>5232</v>
      </c>
      <c r="S253" s="10">
        <f t="shared" si="14"/>
        <v>41013.579236111109</v>
      </c>
      <c r="T253" s="10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2831</v>
      </c>
      <c r="D254">
        <v>5000</v>
      </c>
      <c r="E254">
        <v>9228</v>
      </c>
      <c r="F254" t="s">
        <v>5156</v>
      </c>
      <c r="G254" t="s">
        <v>5161</v>
      </c>
      <c r="H254" t="s">
        <v>5183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5206</v>
      </c>
      <c r="O254">
        <f t="shared" si="12"/>
        <v>185</v>
      </c>
      <c r="P254">
        <f t="shared" si="13"/>
        <v>85</v>
      </c>
      <c r="Q254" t="s">
        <v>5227</v>
      </c>
      <c r="R254" t="s">
        <v>5232</v>
      </c>
      <c r="S254" s="10">
        <f t="shared" si="14"/>
        <v>40266.454374999994</v>
      </c>
      <c r="T254" s="10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2832</v>
      </c>
      <c r="D255">
        <v>1500</v>
      </c>
      <c r="E255">
        <v>1511</v>
      </c>
      <c r="F255" t="s">
        <v>5156</v>
      </c>
      <c r="G255" t="s">
        <v>5161</v>
      </c>
      <c r="H255" t="s">
        <v>5183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5206</v>
      </c>
      <c r="O255">
        <f t="shared" si="12"/>
        <v>101</v>
      </c>
      <c r="P255">
        <f t="shared" si="13"/>
        <v>216</v>
      </c>
      <c r="Q255" t="s">
        <v>5227</v>
      </c>
      <c r="R255" t="s">
        <v>5232</v>
      </c>
      <c r="S255" s="10">
        <f t="shared" si="14"/>
        <v>40924.44253472222</v>
      </c>
      <c r="T255" s="10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2833</v>
      </c>
      <c r="D256">
        <v>24000</v>
      </c>
      <c r="E256">
        <v>28067.34</v>
      </c>
      <c r="F256" t="s">
        <v>5156</v>
      </c>
      <c r="G256" t="s">
        <v>5161</v>
      </c>
      <c r="H256" t="s">
        <v>5183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5206</v>
      </c>
      <c r="O256">
        <f t="shared" si="12"/>
        <v>117</v>
      </c>
      <c r="P256">
        <f t="shared" si="13"/>
        <v>89</v>
      </c>
      <c r="Q256" t="s">
        <v>5227</v>
      </c>
      <c r="R256" t="s">
        <v>5232</v>
      </c>
      <c r="S256" s="10">
        <f t="shared" si="14"/>
        <v>42263.744328703702</v>
      </c>
      <c r="T256" s="10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2834</v>
      </c>
      <c r="D257">
        <v>8000</v>
      </c>
      <c r="E257">
        <v>8538.66</v>
      </c>
      <c r="F257" t="s">
        <v>5156</v>
      </c>
      <c r="G257" t="s">
        <v>5161</v>
      </c>
      <c r="H257" t="s">
        <v>5183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5206</v>
      </c>
      <c r="O257">
        <f t="shared" si="12"/>
        <v>107</v>
      </c>
      <c r="P257">
        <f t="shared" si="13"/>
        <v>45</v>
      </c>
      <c r="Q257" t="s">
        <v>5227</v>
      </c>
      <c r="R257" t="s">
        <v>5232</v>
      </c>
      <c r="S257" s="10">
        <f t="shared" si="14"/>
        <v>40588.318078703705</v>
      </c>
      <c r="T257" s="10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2835</v>
      </c>
      <c r="D258">
        <v>13000</v>
      </c>
      <c r="E258">
        <v>18083</v>
      </c>
      <c r="F258" t="s">
        <v>5156</v>
      </c>
      <c r="G258" t="s">
        <v>5161</v>
      </c>
      <c r="H258" t="s">
        <v>5183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5206</v>
      </c>
      <c r="O258">
        <f t="shared" si="12"/>
        <v>139</v>
      </c>
      <c r="P258">
        <f t="shared" si="13"/>
        <v>66</v>
      </c>
      <c r="Q258" t="s">
        <v>5227</v>
      </c>
      <c r="R258" t="s">
        <v>5232</v>
      </c>
      <c r="S258" s="10">
        <f t="shared" si="14"/>
        <v>41319.560960648145</v>
      </c>
      <c r="T258" s="10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2836</v>
      </c>
      <c r="D259">
        <v>35000</v>
      </c>
      <c r="E259">
        <v>37354.269999999997</v>
      </c>
      <c r="F259" t="s">
        <v>5156</v>
      </c>
      <c r="G259" t="s">
        <v>5161</v>
      </c>
      <c r="H259" t="s">
        <v>5183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5206</v>
      </c>
      <c r="O259">
        <f t="shared" ref="O259:O322" si="16">ROUND((E259/D259)*100,0)</f>
        <v>107</v>
      </c>
      <c r="P259">
        <f t="shared" ref="P259:P322" si="17">ROUND(E259/L259,0)</f>
        <v>67</v>
      </c>
      <c r="Q259" t="s">
        <v>5227</v>
      </c>
      <c r="R259" t="s">
        <v>5232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2837</v>
      </c>
      <c r="D260">
        <v>30000</v>
      </c>
      <c r="E260">
        <v>57342</v>
      </c>
      <c r="F260" t="s">
        <v>5156</v>
      </c>
      <c r="G260" t="s">
        <v>5161</v>
      </c>
      <c r="H260" t="s">
        <v>5183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5206</v>
      </c>
      <c r="O260">
        <f t="shared" si="16"/>
        <v>191</v>
      </c>
      <c r="P260">
        <f t="shared" si="17"/>
        <v>83</v>
      </c>
      <c r="Q260" t="s">
        <v>5227</v>
      </c>
      <c r="R260" t="s">
        <v>5232</v>
      </c>
      <c r="S260" s="10">
        <f t="shared" si="18"/>
        <v>40681.843356481477</v>
      </c>
      <c r="T260" s="10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2838</v>
      </c>
      <c r="D261">
        <v>75000</v>
      </c>
      <c r="E261">
        <v>98953.42</v>
      </c>
      <c r="F261" t="s">
        <v>5156</v>
      </c>
      <c r="G261" t="s">
        <v>5161</v>
      </c>
      <c r="H261" t="s">
        <v>5183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5206</v>
      </c>
      <c r="O261">
        <f t="shared" si="16"/>
        <v>132</v>
      </c>
      <c r="P261">
        <f t="shared" si="17"/>
        <v>105</v>
      </c>
      <c r="Q261" t="s">
        <v>5227</v>
      </c>
      <c r="R261" t="s">
        <v>5232</v>
      </c>
      <c r="S261" s="10">
        <f t="shared" si="18"/>
        <v>42072.529733796291</v>
      </c>
      <c r="T261" s="10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2839</v>
      </c>
      <c r="D262">
        <v>10000</v>
      </c>
      <c r="E262">
        <v>10640</v>
      </c>
      <c r="F262" t="s">
        <v>5156</v>
      </c>
      <c r="G262" t="s">
        <v>5161</v>
      </c>
      <c r="H262" t="s">
        <v>5183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5206</v>
      </c>
      <c r="O262">
        <f t="shared" si="16"/>
        <v>106</v>
      </c>
      <c r="P262">
        <f t="shared" si="17"/>
        <v>121</v>
      </c>
      <c r="Q262" t="s">
        <v>5227</v>
      </c>
      <c r="R262" t="s">
        <v>5232</v>
      </c>
      <c r="S262" s="10">
        <f t="shared" si="18"/>
        <v>40330.547210648147</v>
      </c>
      <c r="T262" s="10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2840</v>
      </c>
      <c r="D263">
        <v>20000</v>
      </c>
      <c r="E263">
        <v>21480</v>
      </c>
      <c r="F263" t="s">
        <v>5156</v>
      </c>
      <c r="G263" t="s">
        <v>5161</v>
      </c>
      <c r="H263" t="s">
        <v>5183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5206</v>
      </c>
      <c r="O263">
        <f t="shared" si="16"/>
        <v>107</v>
      </c>
      <c r="P263">
        <f t="shared" si="17"/>
        <v>98</v>
      </c>
      <c r="Q263" t="s">
        <v>5227</v>
      </c>
      <c r="R263" t="s">
        <v>5232</v>
      </c>
      <c r="S263" s="10">
        <f t="shared" si="18"/>
        <v>41017.677129629628</v>
      </c>
      <c r="T263" s="10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2841</v>
      </c>
      <c r="D264">
        <v>2500</v>
      </c>
      <c r="E264">
        <v>6000</v>
      </c>
      <c r="F264" t="s">
        <v>5156</v>
      </c>
      <c r="G264" t="s">
        <v>5161</v>
      </c>
      <c r="H264" t="s">
        <v>5183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5206</v>
      </c>
      <c r="O264">
        <f t="shared" si="16"/>
        <v>240</v>
      </c>
      <c r="P264">
        <f t="shared" si="17"/>
        <v>41</v>
      </c>
      <c r="Q264" t="s">
        <v>5227</v>
      </c>
      <c r="R264" t="s">
        <v>5232</v>
      </c>
      <c r="S264" s="10">
        <f t="shared" si="18"/>
        <v>40555.039675925924</v>
      </c>
      <c r="T264" s="10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2842</v>
      </c>
      <c r="D265">
        <v>25000</v>
      </c>
      <c r="E265">
        <v>29520.27</v>
      </c>
      <c r="F265" t="s">
        <v>5156</v>
      </c>
      <c r="G265" t="s">
        <v>5161</v>
      </c>
      <c r="H265" t="s">
        <v>5183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5206</v>
      </c>
      <c r="O265">
        <f t="shared" si="16"/>
        <v>118</v>
      </c>
      <c r="P265">
        <f t="shared" si="17"/>
        <v>31</v>
      </c>
      <c r="Q265" t="s">
        <v>5227</v>
      </c>
      <c r="R265" t="s">
        <v>5232</v>
      </c>
      <c r="S265" s="10">
        <f t="shared" si="18"/>
        <v>41149.746458333328</v>
      </c>
      <c r="T265" s="10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2843</v>
      </c>
      <c r="D266">
        <v>5000</v>
      </c>
      <c r="E266">
        <v>5910</v>
      </c>
      <c r="F266" t="s">
        <v>5156</v>
      </c>
      <c r="G266" t="s">
        <v>5161</v>
      </c>
      <c r="H266" t="s">
        <v>5183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5206</v>
      </c>
      <c r="O266">
        <f t="shared" si="16"/>
        <v>118</v>
      </c>
      <c r="P266">
        <f t="shared" si="17"/>
        <v>65</v>
      </c>
      <c r="Q266" t="s">
        <v>5227</v>
      </c>
      <c r="R266" t="s">
        <v>5232</v>
      </c>
      <c r="S266" s="10">
        <f t="shared" si="18"/>
        <v>41010.411979166667</v>
      </c>
      <c r="T266" s="10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2844</v>
      </c>
      <c r="D267">
        <v>5000</v>
      </c>
      <c r="E267">
        <v>5555</v>
      </c>
      <c r="F267" t="s">
        <v>5156</v>
      </c>
      <c r="G267" t="s">
        <v>5161</v>
      </c>
      <c r="H267" t="s">
        <v>5183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5206</v>
      </c>
      <c r="O267">
        <f t="shared" si="16"/>
        <v>111</v>
      </c>
      <c r="P267">
        <f t="shared" si="17"/>
        <v>96</v>
      </c>
      <c r="Q267" t="s">
        <v>5227</v>
      </c>
      <c r="R267" t="s">
        <v>5232</v>
      </c>
      <c r="S267" s="10">
        <f t="shared" si="18"/>
        <v>40267.03738425926</v>
      </c>
      <c r="T267" s="10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2845</v>
      </c>
      <c r="D268">
        <v>1000</v>
      </c>
      <c r="E268">
        <v>1455</v>
      </c>
      <c r="F268" t="s">
        <v>5156</v>
      </c>
      <c r="G268" t="s">
        <v>5161</v>
      </c>
      <c r="H268" t="s">
        <v>5183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5206</v>
      </c>
      <c r="O268">
        <f t="shared" si="16"/>
        <v>146</v>
      </c>
      <c r="P268">
        <f t="shared" si="17"/>
        <v>40</v>
      </c>
      <c r="Q268" t="s">
        <v>5227</v>
      </c>
      <c r="R268" t="s">
        <v>5232</v>
      </c>
      <c r="S268" s="10">
        <f t="shared" si="18"/>
        <v>40204.966516203705</v>
      </c>
      <c r="T268" s="10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2846</v>
      </c>
      <c r="D269">
        <v>9850</v>
      </c>
      <c r="E269">
        <v>12965.44</v>
      </c>
      <c r="F269" t="s">
        <v>5156</v>
      </c>
      <c r="G269" t="s">
        <v>5162</v>
      </c>
      <c r="H269" t="s">
        <v>5184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5206</v>
      </c>
      <c r="O269">
        <f t="shared" si="16"/>
        <v>132</v>
      </c>
      <c r="P269">
        <f t="shared" si="17"/>
        <v>79</v>
      </c>
      <c r="Q269" t="s">
        <v>5227</v>
      </c>
      <c r="R269" t="s">
        <v>5232</v>
      </c>
      <c r="S269" s="10">
        <f t="shared" si="18"/>
        <v>41785.244201388887</v>
      </c>
      <c r="T269" s="10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2847</v>
      </c>
      <c r="D270">
        <v>5000</v>
      </c>
      <c r="E270">
        <v>5570</v>
      </c>
      <c r="F270" t="s">
        <v>5156</v>
      </c>
      <c r="G270" t="s">
        <v>5161</v>
      </c>
      <c r="H270" t="s">
        <v>5183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5206</v>
      </c>
      <c r="O270">
        <f t="shared" si="16"/>
        <v>111</v>
      </c>
      <c r="P270">
        <f t="shared" si="17"/>
        <v>50</v>
      </c>
      <c r="Q270" t="s">
        <v>5227</v>
      </c>
      <c r="R270" t="s">
        <v>5232</v>
      </c>
      <c r="S270" s="10">
        <f t="shared" si="18"/>
        <v>40808.944189814814</v>
      </c>
      <c r="T270" s="10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2848</v>
      </c>
      <c r="D271">
        <v>100000</v>
      </c>
      <c r="E271">
        <v>147233.76999999999</v>
      </c>
      <c r="F271" t="s">
        <v>5156</v>
      </c>
      <c r="G271" t="s">
        <v>5163</v>
      </c>
      <c r="H271" t="s">
        <v>5185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5206</v>
      </c>
      <c r="O271">
        <f t="shared" si="16"/>
        <v>147</v>
      </c>
      <c r="P271">
        <f t="shared" si="17"/>
        <v>92</v>
      </c>
      <c r="Q271" t="s">
        <v>5227</v>
      </c>
      <c r="R271" t="s">
        <v>5232</v>
      </c>
      <c r="S271" s="10">
        <f t="shared" si="18"/>
        <v>42757.988680555551</v>
      </c>
      <c r="T271" s="10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2849</v>
      </c>
      <c r="D272">
        <v>2300</v>
      </c>
      <c r="E272">
        <v>3510</v>
      </c>
      <c r="F272" t="s">
        <v>5156</v>
      </c>
      <c r="G272" t="s">
        <v>5161</v>
      </c>
      <c r="H272" t="s">
        <v>5183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5206</v>
      </c>
      <c r="O272">
        <f t="shared" si="16"/>
        <v>153</v>
      </c>
      <c r="P272">
        <f t="shared" si="17"/>
        <v>58</v>
      </c>
      <c r="Q272" t="s">
        <v>5227</v>
      </c>
      <c r="R272" t="s">
        <v>5232</v>
      </c>
      <c r="S272" s="10">
        <f t="shared" si="18"/>
        <v>40637.658217592594</v>
      </c>
      <c r="T272" s="10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2850</v>
      </c>
      <c r="D273">
        <v>30000</v>
      </c>
      <c r="E273">
        <v>31404</v>
      </c>
      <c r="F273" t="s">
        <v>5156</v>
      </c>
      <c r="G273" t="s">
        <v>5161</v>
      </c>
      <c r="H273" t="s">
        <v>5183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5206</v>
      </c>
      <c r="O273">
        <f t="shared" si="16"/>
        <v>105</v>
      </c>
      <c r="P273">
        <f t="shared" si="17"/>
        <v>109</v>
      </c>
      <c r="Q273" t="s">
        <v>5227</v>
      </c>
      <c r="R273" t="s">
        <v>5232</v>
      </c>
      <c r="S273" s="10">
        <f t="shared" si="18"/>
        <v>41611.891909722217</v>
      </c>
      <c r="T273" s="10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2851</v>
      </c>
      <c r="D274">
        <v>3000</v>
      </c>
      <c r="E274">
        <v>5323.01</v>
      </c>
      <c r="F274" t="s">
        <v>5156</v>
      </c>
      <c r="G274" t="s">
        <v>5161</v>
      </c>
      <c r="H274" t="s">
        <v>5183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5206</v>
      </c>
      <c r="O274">
        <f t="shared" si="16"/>
        <v>177</v>
      </c>
      <c r="P274">
        <f t="shared" si="17"/>
        <v>82</v>
      </c>
      <c r="Q274" t="s">
        <v>5227</v>
      </c>
      <c r="R274" t="s">
        <v>5232</v>
      </c>
      <c r="S274" s="10">
        <f t="shared" si="18"/>
        <v>40235.692025462959</v>
      </c>
      <c r="T274" s="10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2852</v>
      </c>
      <c r="D275">
        <v>5000</v>
      </c>
      <c r="E275">
        <v>5388.79</v>
      </c>
      <c r="F275" t="s">
        <v>5156</v>
      </c>
      <c r="G275" t="s">
        <v>5161</v>
      </c>
      <c r="H275" t="s">
        <v>5183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5206</v>
      </c>
      <c r="O275">
        <f t="shared" si="16"/>
        <v>108</v>
      </c>
      <c r="P275">
        <f t="shared" si="17"/>
        <v>46</v>
      </c>
      <c r="Q275" t="s">
        <v>5227</v>
      </c>
      <c r="R275" t="s">
        <v>5232</v>
      </c>
      <c r="S275" s="10">
        <f t="shared" si="18"/>
        <v>40697.29011574074</v>
      </c>
      <c r="T275" s="10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2853</v>
      </c>
      <c r="D276">
        <v>4000</v>
      </c>
      <c r="E276">
        <v>6240</v>
      </c>
      <c r="F276" t="s">
        <v>5156</v>
      </c>
      <c r="G276" t="s">
        <v>5161</v>
      </c>
      <c r="H276" t="s">
        <v>5183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5206</v>
      </c>
      <c r="O276">
        <f t="shared" si="16"/>
        <v>156</v>
      </c>
      <c r="P276">
        <f t="shared" si="17"/>
        <v>55</v>
      </c>
      <c r="Q276" t="s">
        <v>5227</v>
      </c>
      <c r="R276" t="s">
        <v>5232</v>
      </c>
      <c r="S276" s="10">
        <f t="shared" si="18"/>
        <v>40969.704039351847</v>
      </c>
      <c r="T276" s="10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2854</v>
      </c>
      <c r="D277">
        <v>20000</v>
      </c>
      <c r="E277">
        <v>21679</v>
      </c>
      <c r="F277" t="s">
        <v>5156</v>
      </c>
      <c r="G277" t="s">
        <v>5161</v>
      </c>
      <c r="H277" t="s">
        <v>5183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5206</v>
      </c>
      <c r="O277">
        <f t="shared" si="16"/>
        <v>108</v>
      </c>
      <c r="P277">
        <f t="shared" si="17"/>
        <v>65</v>
      </c>
      <c r="Q277" t="s">
        <v>5227</v>
      </c>
      <c r="R277" t="s">
        <v>5232</v>
      </c>
      <c r="S277" s="10">
        <f t="shared" si="18"/>
        <v>41192.823680555557</v>
      </c>
      <c r="T277" s="10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2855</v>
      </c>
      <c r="D278">
        <v>4000</v>
      </c>
      <c r="E278">
        <v>5904</v>
      </c>
      <c r="F278" t="s">
        <v>5156</v>
      </c>
      <c r="G278" t="s">
        <v>5161</v>
      </c>
      <c r="H278" t="s">
        <v>5183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5206</v>
      </c>
      <c r="O278">
        <f t="shared" si="16"/>
        <v>148</v>
      </c>
      <c r="P278">
        <f t="shared" si="17"/>
        <v>95</v>
      </c>
      <c r="Q278" t="s">
        <v>5227</v>
      </c>
      <c r="R278" t="s">
        <v>5232</v>
      </c>
      <c r="S278" s="10">
        <f t="shared" si="18"/>
        <v>40966.873541666668</v>
      </c>
      <c r="T278" s="10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2856</v>
      </c>
      <c r="D279">
        <v>65000</v>
      </c>
      <c r="E279">
        <v>71748</v>
      </c>
      <c r="F279" t="s">
        <v>5156</v>
      </c>
      <c r="G279" t="s">
        <v>5161</v>
      </c>
      <c r="H279" t="s">
        <v>5183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5206</v>
      </c>
      <c r="O279">
        <f t="shared" si="16"/>
        <v>110</v>
      </c>
      <c r="P279">
        <f t="shared" si="17"/>
        <v>75</v>
      </c>
      <c r="Q279" t="s">
        <v>5227</v>
      </c>
      <c r="R279" t="s">
        <v>5232</v>
      </c>
      <c r="S279" s="10">
        <f t="shared" si="18"/>
        <v>42117.68309027778</v>
      </c>
      <c r="T279" s="10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2857</v>
      </c>
      <c r="D280">
        <v>27000</v>
      </c>
      <c r="E280">
        <v>40594</v>
      </c>
      <c r="F280" t="s">
        <v>5156</v>
      </c>
      <c r="G280" t="s">
        <v>5161</v>
      </c>
      <c r="H280" t="s">
        <v>5183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5206</v>
      </c>
      <c r="O280">
        <f t="shared" si="16"/>
        <v>150</v>
      </c>
      <c r="P280">
        <f t="shared" si="17"/>
        <v>98</v>
      </c>
      <c r="Q280" t="s">
        <v>5227</v>
      </c>
      <c r="R280" t="s">
        <v>5232</v>
      </c>
      <c r="S280" s="10">
        <f t="shared" si="18"/>
        <v>41163.832627314812</v>
      </c>
      <c r="T280" s="10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2858</v>
      </c>
      <c r="D281">
        <v>17000</v>
      </c>
      <c r="E281">
        <v>26744.11</v>
      </c>
      <c r="F281" t="s">
        <v>5156</v>
      </c>
      <c r="G281" t="s">
        <v>5161</v>
      </c>
      <c r="H281" t="s">
        <v>5183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5206</v>
      </c>
      <c r="O281">
        <f t="shared" si="16"/>
        <v>157</v>
      </c>
      <c r="P281">
        <f t="shared" si="17"/>
        <v>88</v>
      </c>
      <c r="Q281" t="s">
        <v>5227</v>
      </c>
      <c r="R281" t="s">
        <v>5232</v>
      </c>
      <c r="S281" s="10">
        <f t="shared" si="18"/>
        <v>42759.035833333335</v>
      </c>
      <c r="T281" s="10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2859</v>
      </c>
      <c r="D282">
        <v>75000</v>
      </c>
      <c r="E282">
        <v>117108</v>
      </c>
      <c r="F282" t="s">
        <v>5156</v>
      </c>
      <c r="G282" t="s">
        <v>5161</v>
      </c>
      <c r="H282" t="s">
        <v>5183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5206</v>
      </c>
      <c r="O282">
        <f t="shared" si="16"/>
        <v>156</v>
      </c>
      <c r="P282">
        <f t="shared" si="17"/>
        <v>55</v>
      </c>
      <c r="Q282" t="s">
        <v>5227</v>
      </c>
      <c r="R282" t="s">
        <v>5232</v>
      </c>
      <c r="S282" s="10">
        <f t="shared" si="18"/>
        <v>41744.382349537038</v>
      </c>
      <c r="T282" s="10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2860</v>
      </c>
      <c r="D283">
        <v>5500</v>
      </c>
      <c r="E283">
        <v>6632.32</v>
      </c>
      <c r="F283" t="s">
        <v>5156</v>
      </c>
      <c r="G283" t="s">
        <v>5161</v>
      </c>
      <c r="H283" t="s">
        <v>5183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5206</v>
      </c>
      <c r="O283">
        <f t="shared" si="16"/>
        <v>121</v>
      </c>
      <c r="P283">
        <f t="shared" si="17"/>
        <v>84</v>
      </c>
      <c r="Q283" t="s">
        <v>5227</v>
      </c>
      <c r="R283" t="s">
        <v>5232</v>
      </c>
      <c r="S283" s="10">
        <f t="shared" si="18"/>
        <v>39949.955011574071</v>
      </c>
      <c r="T283" s="10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2861</v>
      </c>
      <c r="D284">
        <v>45000</v>
      </c>
      <c r="E284">
        <v>45535</v>
      </c>
      <c r="F284" t="s">
        <v>5156</v>
      </c>
      <c r="G284" t="s">
        <v>5161</v>
      </c>
      <c r="H284" t="s">
        <v>5183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5206</v>
      </c>
      <c r="O284">
        <f t="shared" si="16"/>
        <v>101</v>
      </c>
      <c r="P284">
        <f t="shared" si="17"/>
        <v>254</v>
      </c>
      <c r="Q284" t="s">
        <v>5227</v>
      </c>
      <c r="R284" t="s">
        <v>5232</v>
      </c>
      <c r="S284" s="10">
        <f t="shared" si="18"/>
        <v>40194.711712962962</v>
      </c>
      <c r="T284" s="10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2862</v>
      </c>
      <c r="D285">
        <v>18000</v>
      </c>
      <c r="E285">
        <v>20569.05</v>
      </c>
      <c r="F285" t="s">
        <v>5156</v>
      </c>
      <c r="G285" t="s">
        <v>5161</v>
      </c>
      <c r="H285" t="s">
        <v>5183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5206</v>
      </c>
      <c r="O285">
        <f t="shared" si="16"/>
        <v>114</v>
      </c>
      <c r="P285">
        <f t="shared" si="17"/>
        <v>102</v>
      </c>
      <c r="Q285" t="s">
        <v>5227</v>
      </c>
      <c r="R285" t="s">
        <v>5232</v>
      </c>
      <c r="S285" s="10">
        <f t="shared" si="18"/>
        <v>40675.501666666663</v>
      </c>
      <c r="T285" s="10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2863</v>
      </c>
      <c r="D286">
        <v>40000</v>
      </c>
      <c r="E286">
        <v>41850.46</v>
      </c>
      <c r="F286" t="s">
        <v>5156</v>
      </c>
      <c r="G286" t="s">
        <v>5161</v>
      </c>
      <c r="H286" t="s">
        <v>5183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5206</v>
      </c>
      <c r="O286">
        <f t="shared" si="16"/>
        <v>105</v>
      </c>
      <c r="P286">
        <f t="shared" si="17"/>
        <v>55</v>
      </c>
      <c r="Q286" t="s">
        <v>5227</v>
      </c>
      <c r="R286" t="s">
        <v>5232</v>
      </c>
      <c r="S286" s="10">
        <f t="shared" si="18"/>
        <v>40904.529861111107</v>
      </c>
      <c r="T286" s="10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2864</v>
      </c>
      <c r="D287">
        <v>14000</v>
      </c>
      <c r="E287">
        <v>32035.51</v>
      </c>
      <c r="F287" t="s">
        <v>5156</v>
      </c>
      <c r="G287" t="s">
        <v>5161</v>
      </c>
      <c r="H287" t="s">
        <v>5183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5206</v>
      </c>
      <c r="O287">
        <f t="shared" si="16"/>
        <v>229</v>
      </c>
      <c r="P287">
        <f t="shared" si="17"/>
        <v>57</v>
      </c>
      <c r="Q287" t="s">
        <v>5227</v>
      </c>
      <c r="R287" t="s">
        <v>5232</v>
      </c>
      <c r="S287" s="10">
        <f t="shared" si="18"/>
        <v>41506.547777777778</v>
      </c>
      <c r="T287" s="10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2865</v>
      </c>
      <c r="D288">
        <v>15000</v>
      </c>
      <c r="E288">
        <v>16373</v>
      </c>
      <c r="F288" t="s">
        <v>5156</v>
      </c>
      <c r="G288" t="s">
        <v>5161</v>
      </c>
      <c r="H288" t="s">
        <v>5183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5206</v>
      </c>
      <c r="O288">
        <f t="shared" si="16"/>
        <v>109</v>
      </c>
      <c r="P288">
        <f t="shared" si="17"/>
        <v>121</v>
      </c>
      <c r="Q288" t="s">
        <v>5227</v>
      </c>
      <c r="R288" t="s">
        <v>5232</v>
      </c>
      <c r="S288" s="10">
        <f t="shared" si="18"/>
        <v>41313.607916666668</v>
      </c>
      <c r="T288" s="10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2866</v>
      </c>
      <c r="D289">
        <v>15000</v>
      </c>
      <c r="E289">
        <v>26445</v>
      </c>
      <c r="F289" t="s">
        <v>5156</v>
      </c>
      <c r="G289" t="s">
        <v>5161</v>
      </c>
      <c r="H289" t="s">
        <v>5183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5206</v>
      </c>
      <c r="O289">
        <f t="shared" si="16"/>
        <v>176</v>
      </c>
      <c r="P289">
        <f t="shared" si="17"/>
        <v>91</v>
      </c>
      <c r="Q289" t="s">
        <v>5227</v>
      </c>
      <c r="R289" t="s">
        <v>5232</v>
      </c>
      <c r="S289" s="10">
        <f t="shared" si="18"/>
        <v>41184.069652777776</v>
      </c>
      <c r="T289" s="10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2867</v>
      </c>
      <c r="D290">
        <v>50000</v>
      </c>
      <c r="E290">
        <v>51605.31</v>
      </c>
      <c r="F290" t="s">
        <v>5156</v>
      </c>
      <c r="G290" t="s">
        <v>5161</v>
      </c>
      <c r="H290" t="s">
        <v>5183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5206</v>
      </c>
      <c r="O290">
        <f t="shared" si="16"/>
        <v>103</v>
      </c>
      <c r="P290">
        <f t="shared" si="17"/>
        <v>115</v>
      </c>
      <c r="Q290" t="s">
        <v>5227</v>
      </c>
      <c r="R290" t="s">
        <v>5232</v>
      </c>
      <c r="S290" s="10">
        <f t="shared" si="18"/>
        <v>41050.960567129623</v>
      </c>
      <c r="T290" s="10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2868</v>
      </c>
      <c r="D291">
        <v>15000</v>
      </c>
      <c r="E291">
        <v>15723</v>
      </c>
      <c r="F291" t="s">
        <v>5156</v>
      </c>
      <c r="G291" t="s">
        <v>5162</v>
      </c>
      <c r="H291" t="s">
        <v>5184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5206</v>
      </c>
      <c r="O291">
        <f t="shared" si="16"/>
        <v>105</v>
      </c>
      <c r="P291">
        <f t="shared" si="17"/>
        <v>68</v>
      </c>
      <c r="Q291" t="s">
        <v>5227</v>
      </c>
      <c r="R291" t="s">
        <v>5232</v>
      </c>
      <c r="S291" s="10">
        <f t="shared" si="18"/>
        <v>41550.248078703698</v>
      </c>
      <c r="T291" s="10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2869</v>
      </c>
      <c r="D292">
        <v>4500</v>
      </c>
      <c r="E292">
        <v>4800.8</v>
      </c>
      <c r="F292" t="s">
        <v>5156</v>
      </c>
      <c r="G292" t="s">
        <v>5161</v>
      </c>
      <c r="H292" t="s">
        <v>5183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5206</v>
      </c>
      <c r="O292">
        <f t="shared" si="16"/>
        <v>107</v>
      </c>
      <c r="P292">
        <f t="shared" si="17"/>
        <v>29</v>
      </c>
      <c r="Q292" t="s">
        <v>5227</v>
      </c>
      <c r="R292" t="s">
        <v>5232</v>
      </c>
      <c r="S292" s="10">
        <f t="shared" si="18"/>
        <v>40526.160844907405</v>
      </c>
      <c r="T292" s="10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2870</v>
      </c>
      <c r="D293">
        <v>5000</v>
      </c>
      <c r="E293">
        <v>6001</v>
      </c>
      <c r="F293" t="s">
        <v>5156</v>
      </c>
      <c r="G293" t="s">
        <v>5161</v>
      </c>
      <c r="H293" t="s">
        <v>5183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5206</v>
      </c>
      <c r="O293">
        <f t="shared" si="16"/>
        <v>120</v>
      </c>
      <c r="P293">
        <f t="shared" si="17"/>
        <v>47</v>
      </c>
      <c r="Q293" t="s">
        <v>5227</v>
      </c>
      <c r="R293" t="s">
        <v>5232</v>
      </c>
      <c r="S293" s="10">
        <f t="shared" si="18"/>
        <v>41376.560717592591</v>
      </c>
      <c r="T293" s="10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2871</v>
      </c>
      <c r="D294">
        <v>75000</v>
      </c>
      <c r="E294">
        <v>76130.2</v>
      </c>
      <c r="F294" t="s">
        <v>5156</v>
      </c>
      <c r="G294" t="s">
        <v>5161</v>
      </c>
      <c r="H294" t="s">
        <v>5183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5206</v>
      </c>
      <c r="O294">
        <f t="shared" si="16"/>
        <v>102</v>
      </c>
      <c r="P294">
        <f t="shared" si="17"/>
        <v>154</v>
      </c>
      <c r="Q294" t="s">
        <v>5227</v>
      </c>
      <c r="R294" t="s">
        <v>5232</v>
      </c>
      <c r="S294" s="10">
        <f t="shared" si="18"/>
        <v>40812.594895833332</v>
      </c>
      <c r="T294" s="10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2872</v>
      </c>
      <c r="D295">
        <v>26000</v>
      </c>
      <c r="E295">
        <v>26360</v>
      </c>
      <c r="F295" t="s">
        <v>5156</v>
      </c>
      <c r="G295" t="s">
        <v>5161</v>
      </c>
      <c r="H295" t="s">
        <v>5183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5206</v>
      </c>
      <c r="O295">
        <f t="shared" si="16"/>
        <v>101</v>
      </c>
      <c r="P295">
        <f t="shared" si="17"/>
        <v>201</v>
      </c>
      <c r="Q295" t="s">
        <v>5227</v>
      </c>
      <c r="R295" t="s">
        <v>5232</v>
      </c>
      <c r="S295" s="10">
        <f t="shared" si="18"/>
        <v>41719.459652777776</v>
      </c>
      <c r="T295" s="10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2873</v>
      </c>
      <c r="D296">
        <v>5000</v>
      </c>
      <c r="E296">
        <v>5000</v>
      </c>
      <c r="F296" t="s">
        <v>5156</v>
      </c>
      <c r="G296" t="s">
        <v>5161</v>
      </c>
      <c r="H296" t="s">
        <v>5183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5206</v>
      </c>
      <c r="O296">
        <f t="shared" si="16"/>
        <v>100</v>
      </c>
      <c r="P296">
        <f t="shared" si="17"/>
        <v>100</v>
      </c>
      <c r="Q296" t="s">
        <v>5227</v>
      </c>
      <c r="R296" t="s">
        <v>5232</v>
      </c>
      <c r="S296" s="10">
        <f t="shared" si="18"/>
        <v>40342.876087962963</v>
      </c>
      <c r="T296" s="10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2874</v>
      </c>
      <c r="D297">
        <v>50000</v>
      </c>
      <c r="E297">
        <v>66554.559999999998</v>
      </c>
      <c r="F297" t="s">
        <v>5156</v>
      </c>
      <c r="G297" t="s">
        <v>5161</v>
      </c>
      <c r="H297" t="s">
        <v>5183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5206</v>
      </c>
      <c r="O297">
        <f t="shared" si="16"/>
        <v>133</v>
      </c>
      <c r="P297">
        <f t="shared" si="17"/>
        <v>100</v>
      </c>
      <c r="Q297" t="s">
        <v>5227</v>
      </c>
      <c r="R297" t="s">
        <v>5232</v>
      </c>
      <c r="S297" s="10">
        <f t="shared" si="18"/>
        <v>41518.796400462961</v>
      </c>
      <c r="T297" s="10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2875</v>
      </c>
      <c r="D298">
        <v>25000</v>
      </c>
      <c r="E298">
        <v>29681.55</v>
      </c>
      <c r="F298" t="s">
        <v>5156</v>
      </c>
      <c r="G298" t="s">
        <v>5161</v>
      </c>
      <c r="H298" t="s">
        <v>5183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5206</v>
      </c>
      <c r="O298">
        <f t="shared" si="16"/>
        <v>119</v>
      </c>
      <c r="P298">
        <f t="shared" si="17"/>
        <v>230</v>
      </c>
      <c r="Q298" t="s">
        <v>5227</v>
      </c>
      <c r="R298" t="s">
        <v>5232</v>
      </c>
      <c r="S298" s="10">
        <f t="shared" si="18"/>
        <v>41134.267164351848</v>
      </c>
      <c r="T298" s="10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2876</v>
      </c>
      <c r="D299">
        <v>20000</v>
      </c>
      <c r="E299">
        <v>20128</v>
      </c>
      <c r="F299" t="s">
        <v>5156</v>
      </c>
      <c r="G299" t="s">
        <v>5161</v>
      </c>
      <c r="H299" t="s">
        <v>5183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5206</v>
      </c>
      <c r="O299">
        <f t="shared" si="16"/>
        <v>101</v>
      </c>
      <c r="P299">
        <f t="shared" si="17"/>
        <v>142</v>
      </c>
      <c r="Q299" t="s">
        <v>5227</v>
      </c>
      <c r="R299" t="s">
        <v>5232</v>
      </c>
      <c r="S299" s="10">
        <f t="shared" si="18"/>
        <v>42089.519687499997</v>
      </c>
      <c r="T299" s="10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2877</v>
      </c>
      <c r="D300">
        <v>126000</v>
      </c>
      <c r="E300">
        <v>137254.84</v>
      </c>
      <c r="F300" t="s">
        <v>5156</v>
      </c>
      <c r="G300" t="s">
        <v>5161</v>
      </c>
      <c r="H300" t="s">
        <v>5183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5206</v>
      </c>
      <c r="O300">
        <f t="shared" si="16"/>
        <v>109</v>
      </c>
      <c r="P300">
        <f t="shared" si="17"/>
        <v>56</v>
      </c>
      <c r="Q300" t="s">
        <v>5227</v>
      </c>
      <c r="R300" t="s">
        <v>5232</v>
      </c>
      <c r="S300" s="10">
        <f t="shared" si="18"/>
        <v>41709.255185185182</v>
      </c>
      <c r="T300" s="10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2878</v>
      </c>
      <c r="D301">
        <v>10000</v>
      </c>
      <c r="E301">
        <v>17895.25</v>
      </c>
      <c r="F301" t="s">
        <v>5156</v>
      </c>
      <c r="G301" t="s">
        <v>5161</v>
      </c>
      <c r="H301" t="s">
        <v>5183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5206</v>
      </c>
      <c r="O301">
        <f t="shared" si="16"/>
        <v>179</v>
      </c>
      <c r="P301">
        <f t="shared" si="17"/>
        <v>73</v>
      </c>
      <c r="Q301" t="s">
        <v>5227</v>
      </c>
      <c r="R301" t="s">
        <v>5232</v>
      </c>
      <c r="S301" s="10">
        <f t="shared" si="18"/>
        <v>40469.016898148147</v>
      </c>
      <c r="T301" s="10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2879</v>
      </c>
      <c r="D302">
        <v>25000</v>
      </c>
      <c r="E302">
        <v>25430.66</v>
      </c>
      <c r="F302" t="s">
        <v>5156</v>
      </c>
      <c r="G302" t="s">
        <v>5161</v>
      </c>
      <c r="H302" t="s">
        <v>5183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5206</v>
      </c>
      <c r="O302">
        <f t="shared" si="16"/>
        <v>102</v>
      </c>
      <c r="P302">
        <f t="shared" si="17"/>
        <v>85</v>
      </c>
      <c r="Q302" t="s">
        <v>5227</v>
      </c>
      <c r="R302" t="s">
        <v>5232</v>
      </c>
      <c r="S302" s="10">
        <f t="shared" si="18"/>
        <v>40626.751597222217</v>
      </c>
      <c r="T302" s="10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2880</v>
      </c>
      <c r="D303">
        <v>13000</v>
      </c>
      <c r="E303">
        <v>15435.55</v>
      </c>
      <c r="F303" t="s">
        <v>5156</v>
      </c>
      <c r="G303" t="s">
        <v>5161</v>
      </c>
      <c r="H303" t="s">
        <v>5183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5206</v>
      </c>
      <c r="O303">
        <f t="shared" si="16"/>
        <v>119</v>
      </c>
      <c r="P303">
        <f t="shared" si="17"/>
        <v>61</v>
      </c>
      <c r="Q303" t="s">
        <v>5227</v>
      </c>
      <c r="R303" t="s">
        <v>5232</v>
      </c>
      <c r="S303" s="10">
        <f t="shared" si="18"/>
        <v>41312.529340277775</v>
      </c>
      <c r="T303" s="10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2881</v>
      </c>
      <c r="D304">
        <v>10000</v>
      </c>
      <c r="E304">
        <v>10046</v>
      </c>
      <c r="F304" t="s">
        <v>5156</v>
      </c>
      <c r="G304" t="s">
        <v>5161</v>
      </c>
      <c r="H304" t="s">
        <v>5183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5206</v>
      </c>
      <c r="O304">
        <f t="shared" si="16"/>
        <v>100</v>
      </c>
      <c r="P304">
        <f t="shared" si="17"/>
        <v>93</v>
      </c>
      <c r="Q304" t="s">
        <v>5227</v>
      </c>
      <c r="R304" t="s">
        <v>5232</v>
      </c>
      <c r="S304" s="10">
        <f t="shared" si="18"/>
        <v>40933.648587962962</v>
      </c>
      <c r="T304" s="10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2882</v>
      </c>
      <c r="D305">
        <v>3000</v>
      </c>
      <c r="E305">
        <v>4124</v>
      </c>
      <c r="F305" t="s">
        <v>5156</v>
      </c>
      <c r="G305" t="s">
        <v>5161</v>
      </c>
      <c r="H305" t="s">
        <v>5183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5206</v>
      </c>
      <c r="O305">
        <f t="shared" si="16"/>
        <v>137</v>
      </c>
      <c r="P305">
        <f t="shared" si="17"/>
        <v>50</v>
      </c>
      <c r="Q305" t="s">
        <v>5227</v>
      </c>
      <c r="R305" t="s">
        <v>5232</v>
      </c>
      <c r="S305" s="10">
        <f t="shared" si="18"/>
        <v>41031.862800925919</v>
      </c>
      <c r="T305" s="10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2883</v>
      </c>
      <c r="D306">
        <v>3400</v>
      </c>
      <c r="E306">
        <v>7876</v>
      </c>
      <c r="F306" t="s">
        <v>5156</v>
      </c>
      <c r="G306" t="s">
        <v>5161</v>
      </c>
      <c r="H306" t="s">
        <v>5183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5206</v>
      </c>
      <c r="O306">
        <f t="shared" si="16"/>
        <v>232</v>
      </c>
      <c r="P306">
        <f t="shared" si="17"/>
        <v>106</v>
      </c>
      <c r="Q306" t="s">
        <v>5227</v>
      </c>
      <c r="R306" t="s">
        <v>5232</v>
      </c>
      <c r="S306" s="10">
        <f t="shared" si="18"/>
        <v>41113.88653935185</v>
      </c>
      <c r="T306" s="10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2884</v>
      </c>
      <c r="D307">
        <v>7500</v>
      </c>
      <c r="E307">
        <v>9775</v>
      </c>
      <c r="F307" t="s">
        <v>5156</v>
      </c>
      <c r="G307" t="s">
        <v>5161</v>
      </c>
      <c r="H307" t="s">
        <v>5183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5206</v>
      </c>
      <c r="O307">
        <f t="shared" si="16"/>
        <v>130</v>
      </c>
      <c r="P307">
        <f t="shared" si="17"/>
        <v>52</v>
      </c>
      <c r="Q307" t="s">
        <v>5227</v>
      </c>
      <c r="R307" t="s">
        <v>5232</v>
      </c>
      <c r="S307" s="10">
        <f t="shared" si="18"/>
        <v>40948.421863425923</v>
      </c>
      <c r="T307" s="10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2885</v>
      </c>
      <c r="D308">
        <v>1000</v>
      </c>
      <c r="E308">
        <v>2929</v>
      </c>
      <c r="F308" t="s">
        <v>5156</v>
      </c>
      <c r="G308" t="s">
        <v>5161</v>
      </c>
      <c r="H308" t="s">
        <v>5183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5206</v>
      </c>
      <c r="O308">
        <f t="shared" si="16"/>
        <v>293</v>
      </c>
      <c r="P308">
        <f t="shared" si="17"/>
        <v>37</v>
      </c>
      <c r="Q308" t="s">
        <v>5227</v>
      </c>
      <c r="R308" t="s">
        <v>5232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2886</v>
      </c>
      <c r="D309">
        <v>22000</v>
      </c>
      <c r="E309">
        <v>24490</v>
      </c>
      <c r="F309" t="s">
        <v>5156</v>
      </c>
      <c r="G309" t="s">
        <v>5161</v>
      </c>
      <c r="H309" t="s">
        <v>5183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5206</v>
      </c>
      <c r="O309">
        <f t="shared" si="16"/>
        <v>111</v>
      </c>
      <c r="P309">
        <f t="shared" si="17"/>
        <v>43</v>
      </c>
      <c r="Q309" t="s">
        <v>5227</v>
      </c>
      <c r="R309" t="s">
        <v>5232</v>
      </c>
      <c r="S309" s="10">
        <f t="shared" si="18"/>
        <v>41282.736122685186</v>
      </c>
      <c r="T309" s="10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2887</v>
      </c>
      <c r="D310">
        <v>12000</v>
      </c>
      <c r="E310">
        <v>12668</v>
      </c>
      <c r="F310" t="s">
        <v>5156</v>
      </c>
      <c r="G310" t="s">
        <v>5161</v>
      </c>
      <c r="H310" t="s">
        <v>5183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5206</v>
      </c>
      <c r="O310">
        <f t="shared" si="16"/>
        <v>106</v>
      </c>
      <c r="P310">
        <f t="shared" si="17"/>
        <v>63</v>
      </c>
      <c r="Q310" t="s">
        <v>5227</v>
      </c>
      <c r="R310" t="s">
        <v>5232</v>
      </c>
      <c r="S310" s="10">
        <f t="shared" si="18"/>
        <v>40567.486226851848</v>
      </c>
      <c r="T310" s="10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2888</v>
      </c>
      <c r="D311">
        <v>18000</v>
      </c>
      <c r="E311">
        <v>21410</v>
      </c>
      <c r="F311" t="s">
        <v>5156</v>
      </c>
      <c r="G311" t="s">
        <v>5161</v>
      </c>
      <c r="H311" t="s">
        <v>5183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5206</v>
      </c>
      <c r="O311">
        <f t="shared" si="16"/>
        <v>119</v>
      </c>
      <c r="P311">
        <f t="shared" si="17"/>
        <v>90</v>
      </c>
      <c r="Q311" t="s">
        <v>5227</v>
      </c>
      <c r="R311" t="s">
        <v>5232</v>
      </c>
      <c r="S311" s="10">
        <f t="shared" si="18"/>
        <v>41134.543217592589</v>
      </c>
      <c r="T311" s="10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2889</v>
      </c>
      <c r="D312">
        <v>1000</v>
      </c>
      <c r="E312">
        <v>1041.29</v>
      </c>
      <c r="F312" t="s">
        <v>5156</v>
      </c>
      <c r="G312" t="s">
        <v>5161</v>
      </c>
      <c r="H312" t="s">
        <v>5183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5206</v>
      </c>
      <c r="O312">
        <f t="shared" si="16"/>
        <v>104</v>
      </c>
      <c r="P312">
        <f t="shared" si="17"/>
        <v>29</v>
      </c>
      <c r="Q312" t="s">
        <v>5227</v>
      </c>
      <c r="R312" t="s">
        <v>5232</v>
      </c>
      <c r="S312" s="10">
        <f t="shared" si="18"/>
        <v>40820.974803240737</v>
      </c>
      <c r="T312" s="10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2890</v>
      </c>
      <c r="D313">
        <v>20000</v>
      </c>
      <c r="E313">
        <v>20820.330000000002</v>
      </c>
      <c r="F313" t="s">
        <v>5156</v>
      </c>
      <c r="G313" t="s">
        <v>5161</v>
      </c>
      <c r="H313" t="s">
        <v>5183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5206</v>
      </c>
      <c r="O313">
        <f t="shared" si="16"/>
        <v>104</v>
      </c>
      <c r="P313">
        <f t="shared" si="17"/>
        <v>139</v>
      </c>
      <c r="Q313" t="s">
        <v>5227</v>
      </c>
      <c r="R313" t="s">
        <v>5232</v>
      </c>
      <c r="S313" s="10">
        <f t="shared" si="18"/>
        <v>40868.011481481481</v>
      </c>
      <c r="T313" s="10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2891</v>
      </c>
      <c r="D314">
        <v>8000</v>
      </c>
      <c r="E314">
        <v>8950</v>
      </c>
      <c r="F314" t="s">
        <v>5156</v>
      </c>
      <c r="G314" t="s">
        <v>5161</v>
      </c>
      <c r="H314" t="s">
        <v>5183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5206</v>
      </c>
      <c r="O314">
        <f t="shared" si="16"/>
        <v>112</v>
      </c>
      <c r="P314">
        <f t="shared" si="17"/>
        <v>61</v>
      </c>
      <c r="Q314" t="s">
        <v>5227</v>
      </c>
      <c r="R314" t="s">
        <v>5232</v>
      </c>
      <c r="S314" s="10">
        <f t="shared" si="18"/>
        <v>41348.669351851851</v>
      </c>
      <c r="T314" s="10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2892</v>
      </c>
      <c r="D315">
        <v>17000</v>
      </c>
      <c r="E315">
        <v>17805</v>
      </c>
      <c r="F315" t="s">
        <v>5156</v>
      </c>
      <c r="G315" t="s">
        <v>5161</v>
      </c>
      <c r="H315" t="s">
        <v>5183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5206</v>
      </c>
      <c r="O315">
        <f t="shared" si="16"/>
        <v>105</v>
      </c>
      <c r="P315">
        <f t="shared" si="17"/>
        <v>80</v>
      </c>
      <c r="Q315" t="s">
        <v>5227</v>
      </c>
      <c r="R315" t="s">
        <v>5232</v>
      </c>
      <c r="S315" s="10">
        <f t="shared" si="18"/>
        <v>40357.019606481481</v>
      </c>
      <c r="T315" s="10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2893</v>
      </c>
      <c r="D316">
        <v>1000</v>
      </c>
      <c r="E316">
        <v>3851.5</v>
      </c>
      <c r="F316" t="s">
        <v>5156</v>
      </c>
      <c r="G316" t="s">
        <v>5161</v>
      </c>
      <c r="H316" t="s">
        <v>5183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5206</v>
      </c>
      <c r="O316">
        <f t="shared" si="16"/>
        <v>385</v>
      </c>
      <c r="P316">
        <f t="shared" si="17"/>
        <v>32</v>
      </c>
      <c r="Q316" t="s">
        <v>5227</v>
      </c>
      <c r="R316" t="s">
        <v>5232</v>
      </c>
      <c r="S316" s="10">
        <f t="shared" si="18"/>
        <v>41304.624861111108</v>
      </c>
      <c r="T316" s="10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2894</v>
      </c>
      <c r="D317">
        <v>25000</v>
      </c>
      <c r="E317">
        <v>25312</v>
      </c>
      <c r="F317" t="s">
        <v>5156</v>
      </c>
      <c r="G317" t="s">
        <v>5161</v>
      </c>
      <c r="H317" t="s">
        <v>5183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5206</v>
      </c>
      <c r="O317">
        <f t="shared" si="16"/>
        <v>101</v>
      </c>
      <c r="P317">
        <f t="shared" si="17"/>
        <v>201</v>
      </c>
      <c r="Q317" t="s">
        <v>5227</v>
      </c>
      <c r="R317" t="s">
        <v>5232</v>
      </c>
      <c r="S317" s="10">
        <f t="shared" si="18"/>
        <v>41113.564050925925</v>
      </c>
      <c r="T317" s="10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2895</v>
      </c>
      <c r="D318">
        <v>15000</v>
      </c>
      <c r="E318">
        <v>17066</v>
      </c>
      <c r="F318" t="s">
        <v>5156</v>
      </c>
      <c r="G318" t="s">
        <v>5166</v>
      </c>
      <c r="H318" t="s">
        <v>5188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5206</v>
      </c>
      <c r="O318">
        <f t="shared" si="16"/>
        <v>114</v>
      </c>
      <c r="P318">
        <f t="shared" si="17"/>
        <v>108</v>
      </c>
      <c r="Q318" t="s">
        <v>5227</v>
      </c>
      <c r="R318" t="s">
        <v>5232</v>
      </c>
      <c r="S318" s="10">
        <f t="shared" si="18"/>
        <v>41950.715243055551</v>
      </c>
      <c r="T318" s="10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2896</v>
      </c>
      <c r="D319">
        <v>30000</v>
      </c>
      <c r="E319">
        <v>30241</v>
      </c>
      <c r="F319" t="s">
        <v>5156</v>
      </c>
      <c r="G319" t="s">
        <v>5161</v>
      </c>
      <c r="H319" t="s">
        <v>5183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5206</v>
      </c>
      <c r="O319">
        <f t="shared" si="16"/>
        <v>101</v>
      </c>
      <c r="P319">
        <f t="shared" si="17"/>
        <v>96</v>
      </c>
      <c r="Q319" t="s">
        <v>5227</v>
      </c>
      <c r="R319" t="s">
        <v>5232</v>
      </c>
      <c r="S319" s="10">
        <f t="shared" si="18"/>
        <v>41589.468553240738</v>
      </c>
      <c r="T319" s="10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2897</v>
      </c>
      <c r="D320">
        <v>5000</v>
      </c>
      <c r="E320">
        <v>14166</v>
      </c>
      <c r="F320" t="s">
        <v>5156</v>
      </c>
      <c r="G320" t="s">
        <v>5161</v>
      </c>
      <c r="H320" t="s">
        <v>5183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5206</v>
      </c>
      <c r="O320">
        <f t="shared" si="16"/>
        <v>283</v>
      </c>
      <c r="P320">
        <f t="shared" si="17"/>
        <v>50</v>
      </c>
      <c r="Q320" t="s">
        <v>5227</v>
      </c>
      <c r="R320" t="s">
        <v>5232</v>
      </c>
      <c r="S320" s="10">
        <f t="shared" si="18"/>
        <v>41329.830451388887</v>
      </c>
      <c r="T320" s="10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2898</v>
      </c>
      <c r="D321">
        <v>5000</v>
      </c>
      <c r="E321">
        <v>5634</v>
      </c>
      <c r="F321" t="s">
        <v>5156</v>
      </c>
      <c r="G321" t="s">
        <v>5161</v>
      </c>
      <c r="H321" t="s">
        <v>5183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5206</v>
      </c>
      <c r="O321">
        <f t="shared" si="16"/>
        <v>113</v>
      </c>
      <c r="P321">
        <f t="shared" si="17"/>
        <v>110</v>
      </c>
      <c r="Q321" t="s">
        <v>5227</v>
      </c>
      <c r="R321" t="s">
        <v>5232</v>
      </c>
      <c r="S321" s="10">
        <f t="shared" si="18"/>
        <v>40123.629965277774</v>
      </c>
      <c r="T321" s="10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2899</v>
      </c>
      <c r="D322">
        <v>20000</v>
      </c>
      <c r="E322">
        <v>21316</v>
      </c>
      <c r="F322" t="s">
        <v>5156</v>
      </c>
      <c r="G322" t="s">
        <v>5162</v>
      </c>
      <c r="H322" t="s">
        <v>5184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5206</v>
      </c>
      <c r="O322">
        <f t="shared" si="16"/>
        <v>107</v>
      </c>
      <c r="P322">
        <f t="shared" si="17"/>
        <v>135</v>
      </c>
      <c r="Q322" t="s">
        <v>5227</v>
      </c>
      <c r="R322" t="s">
        <v>5232</v>
      </c>
      <c r="S322" s="10">
        <f t="shared" si="18"/>
        <v>42331.34297453703</v>
      </c>
      <c r="T322" s="10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2900</v>
      </c>
      <c r="D323">
        <v>35000</v>
      </c>
      <c r="E323">
        <v>35932</v>
      </c>
      <c r="F323" t="s">
        <v>5156</v>
      </c>
      <c r="G323" t="s">
        <v>5173</v>
      </c>
      <c r="H323" t="s">
        <v>5186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5206</v>
      </c>
      <c r="O323">
        <f t="shared" ref="O323:O378" si="20">ROUND((E323/D323)*100,0)</f>
        <v>103</v>
      </c>
      <c r="P323">
        <f t="shared" ref="P323:P386" si="21">ROUND(E323/L323,0)</f>
        <v>107</v>
      </c>
      <c r="Q323" t="s">
        <v>5227</v>
      </c>
      <c r="R323" t="s">
        <v>5232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2901</v>
      </c>
      <c r="D324">
        <v>25000</v>
      </c>
      <c r="E324">
        <v>26978</v>
      </c>
      <c r="F324" t="s">
        <v>5156</v>
      </c>
      <c r="G324" t="s">
        <v>5161</v>
      </c>
      <c r="H324" t="s">
        <v>5183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5206</v>
      </c>
      <c r="O324">
        <f t="shared" si="20"/>
        <v>108</v>
      </c>
      <c r="P324">
        <f t="shared" si="21"/>
        <v>145</v>
      </c>
      <c r="Q324" t="s">
        <v>5227</v>
      </c>
      <c r="R324" t="s">
        <v>5232</v>
      </c>
      <c r="S324" s="10">
        <f t="shared" si="22"/>
        <v>42473.361666666664</v>
      </c>
      <c r="T324" s="10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2902</v>
      </c>
      <c r="D325">
        <v>5400</v>
      </c>
      <c r="E325">
        <v>6646</v>
      </c>
      <c r="F325" t="s">
        <v>5156</v>
      </c>
      <c r="G325" t="s">
        <v>5161</v>
      </c>
      <c r="H325" t="s">
        <v>5183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5206</v>
      </c>
      <c r="O325">
        <f t="shared" si="20"/>
        <v>123</v>
      </c>
      <c r="P325">
        <f t="shared" si="21"/>
        <v>115</v>
      </c>
      <c r="Q325" t="s">
        <v>5227</v>
      </c>
      <c r="R325" t="s">
        <v>5232</v>
      </c>
      <c r="S325" s="10">
        <f t="shared" si="22"/>
        <v>42697.113032407404</v>
      </c>
      <c r="T325" s="10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2903</v>
      </c>
      <c r="D326">
        <v>8500</v>
      </c>
      <c r="E326">
        <v>8636</v>
      </c>
      <c r="F326" t="s">
        <v>5156</v>
      </c>
      <c r="G326" t="s">
        <v>5161</v>
      </c>
      <c r="H326" t="s">
        <v>5183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5206</v>
      </c>
      <c r="O326">
        <f t="shared" si="20"/>
        <v>102</v>
      </c>
      <c r="P326">
        <f t="shared" si="21"/>
        <v>105</v>
      </c>
      <c r="Q326" t="s">
        <v>5227</v>
      </c>
      <c r="R326" t="s">
        <v>5232</v>
      </c>
      <c r="S326" s="10">
        <f t="shared" si="22"/>
        <v>42184.417916666665</v>
      </c>
      <c r="T326" s="10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2904</v>
      </c>
      <c r="D327">
        <v>50000</v>
      </c>
      <c r="E327">
        <v>52198</v>
      </c>
      <c r="F327" t="s">
        <v>5156</v>
      </c>
      <c r="G327" t="s">
        <v>5161</v>
      </c>
      <c r="H327" t="s">
        <v>5183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5206</v>
      </c>
      <c r="O327">
        <f t="shared" si="20"/>
        <v>104</v>
      </c>
      <c r="P327">
        <f t="shared" si="21"/>
        <v>71</v>
      </c>
      <c r="Q327" t="s">
        <v>5227</v>
      </c>
      <c r="R327" t="s">
        <v>5232</v>
      </c>
      <c r="S327" s="10">
        <f t="shared" si="22"/>
        <v>42688.979548611103</v>
      </c>
      <c r="T327" s="10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2905</v>
      </c>
      <c r="D328">
        <v>150000</v>
      </c>
      <c r="E328">
        <v>169394.6</v>
      </c>
      <c r="F328" t="s">
        <v>5156</v>
      </c>
      <c r="G328" t="s">
        <v>5161</v>
      </c>
      <c r="H328" t="s">
        <v>5183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5206</v>
      </c>
      <c r="O328">
        <f t="shared" si="20"/>
        <v>113</v>
      </c>
      <c r="P328">
        <f t="shared" si="21"/>
        <v>147</v>
      </c>
      <c r="Q328" t="s">
        <v>5227</v>
      </c>
      <c r="R328" t="s">
        <v>5232</v>
      </c>
      <c r="S328" s="10">
        <f t="shared" si="22"/>
        <v>42775.106550925928</v>
      </c>
      <c r="T328" s="10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2906</v>
      </c>
      <c r="D329">
        <v>4000</v>
      </c>
      <c r="E329">
        <v>5456</v>
      </c>
      <c r="F329" t="s">
        <v>5156</v>
      </c>
      <c r="G329" t="s">
        <v>5161</v>
      </c>
      <c r="H329" t="s">
        <v>5183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5206</v>
      </c>
      <c r="O329">
        <f t="shared" si="20"/>
        <v>136</v>
      </c>
      <c r="P329">
        <f t="shared" si="21"/>
        <v>160</v>
      </c>
      <c r="Q329" t="s">
        <v>5227</v>
      </c>
      <c r="R329" t="s">
        <v>5232</v>
      </c>
      <c r="S329" s="10">
        <f t="shared" si="22"/>
        <v>42058.026956018519</v>
      </c>
      <c r="T329" s="10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2907</v>
      </c>
      <c r="D330">
        <v>75000</v>
      </c>
      <c r="E330">
        <v>77710.8</v>
      </c>
      <c r="F330" t="s">
        <v>5156</v>
      </c>
      <c r="G330" t="s">
        <v>5161</v>
      </c>
      <c r="H330" t="s">
        <v>5183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5206</v>
      </c>
      <c r="O330">
        <f t="shared" si="20"/>
        <v>104</v>
      </c>
      <c r="P330">
        <f t="shared" si="21"/>
        <v>156</v>
      </c>
      <c r="Q330" t="s">
        <v>5227</v>
      </c>
      <c r="R330" t="s">
        <v>5232</v>
      </c>
      <c r="S330" s="10">
        <f t="shared" si="22"/>
        <v>42278.738287037035</v>
      </c>
      <c r="T330" s="10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2908</v>
      </c>
      <c r="D331">
        <v>10000</v>
      </c>
      <c r="E331">
        <v>10550</v>
      </c>
      <c r="F331" t="s">
        <v>5156</v>
      </c>
      <c r="G331" t="s">
        <v>5161</v>
      </c>
      <c r="H331" t="s">
        <v>5183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5206</v>
      </c>
      <c r="O331">
        <f t="shared" si="20"/>
        <v>106</v>
      </c>
      <c r="P331">
        <f t="shared" si="21"/>
        <v>63</v>
      </c>
      <c r="Q331" t="s">
        <v>5227</v>
      </c>
      <c r="R331" t="s">
        <v>5232</v>
      </c>
      <c r="S331" s="10">
        <f t="shared" si="22"/>
        <v>42291.258414351854</v>
      </c>
      <c r="T331" s="10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2909</v>
      </c>
      <c r="D332">
        <v>35000</v>
      </c>
      <c r="E332">
        <v>35640</v>
      </c>
      <c r="F332" t="s">
        <v>5156</v>
      </c>
      <c r="G332" t="s">
        <v>5161</v>
      </c>
      <c r="H332" t="s">
        <v>5183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5206</v>
      </c>
      <c r="O332">
        <f t="shared" si="20"/>
        <v>102</v>
      </c>
      <c r="P332">
        <f t="shared" si="21"/>
        <v>105</v>
      </c>
      <c r="Q332" t="s">
        <v>5227</v>
      </c>
      <c r="R332" t="s">
        <v>5232</v>
      </c>
      <c r="S332" s="10">
        <f t="shared" si="22"/>
        <v>41379.307442129626</v>
      </c>
      <c r="T332" s="10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2910</v>
      </c>
      <c r="D333">
        <v>40000</v>
      </c>
      <c r="E333">
        <v>42642</v>
      </c>
      <c r="F333" t="s">
        <v>5156</v>
      </c>
      <c r="G333" t="s">
        <v>5161</v>
      </c>
      <c r="H333" t="s">
        <v>5183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5206</v>
      </c>
      <c r="O333">
        <f t="shared" si="20"/>
        <v>107</v>
      </c>
      <c r="P333">
        <f t="shared" si="21"/>
        <v>97</v>
      </c>
      <c r="Q333" t="s">
        <v>5227</v>
      </c>
      <c r="R333" t="s">
        <v>5232</v>
      </c>
      <c r="S333" s="10">
        <f t="shared" si="22"/>
        <v>42507.373078703698</v>
      </c>
      <c r="T333" s="10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2911</v>
      </c>
      <c r="D334">
        <v>100000</v>
      </c>
      <c r="E334">
        <v>113015</v>
      </c>
      <c r="F334" t="s">
        <v>5156</v>
      </c>
      <c r="G334" t="s">
        <v>5161</v>
      </c>
      <c r="H334" t="s">
        <v>5183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5206</v>
      </c>
      <c r="O334">
        <f t="shared" si="20"/>
        <v>113</v>
      </c>
      <c r="P334">
        <f t="shared" si="21"/>
        <v>204</v>
      </c>
      <c r="Q334" t="s">
        <v>5227</v>
      </c>
      <c r="R334" t="s">
        <v>5232</v>
      </c>
      <c r="S334" s="10">
        <f t="shared" si="22"/>
        <v>42263.471956018511</v>
      </c>
      <c r="T334" s="10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2912</v>
      </c>
      <c r="D335">
        <v>40000</v>
      </c>
      <c r="E335">
        <v>50091</v>
      </c>
      <c r="F335" t="s">
        <v>5156</v>
      </c>
      <c r="G335" t="s">
        <v>5161</v>
      </c>
      <c r="H335" t="s">
        <v>5183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5206</v>
      </c>
      <c r="O335">
        <f t="shared" si="20"/>
        <v>125</v>
      </c>
      <c r="P335">
        <f t="shared" si="21"/>
        <v>188</v>
      </c>
      <c r="Q335" t="s">
        <v>5227</v>
      </c>
      <c r="R335" t="s">
        <v>5232</v>
      </c>
      <c r="S335" s="10">
        <f t="shared" si="22"/>
        <v>42437.428136574068</v>
      </c>
      <c r="T335" s="10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2913</v>
      </c>
      <c r="D336">
        <v>10000</v>
      </c>
      <c r="E336">
        <v>10119</v>
      </c>
      <c r="F336" t="s">
        <v>5156</v>
      </c>
      <c r="G336" t="s">
        <v>5161</v>
      </c>
      <c r="H336" t="s">
        <v>5183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5206</v>
      </c>
      <c r="O336">
        <f t="shared" si="20"/>
        <v>101</v>
      </c>
      <c r="P336">
        <f t="shared" si="21"/>
        <v>147</v>
      </c>
      <c r="Q336" t="s">
        <v>5227</v>
      </c>
      <c r="R336" t="s">
        <v>5232</v>
      </c>
      <c r="S336" s="10">
        <f t="shared" si="22"/>
        <v>42101.474039351851</v>
      </c>
      <c r="T336" s="10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2914</v>
      </c>
      <c r="D337">
        <v>8500</v>
      </c>
      <c r="E337">
        <v>8735</v>
      </c>
      <c r="F337" t="s">
        <v>5156</v>
      </c>
      <c r="G337" t="s">
        <v>5161</v>
      </c>
      <c r="H337" t="s">
        <v>5183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5206</v>
      </c>
      <c r="O337">
        <f t="shared" si="20"/>
        <v>103</v>
      </c>
      <c r="P337">
        <f t="shared" si="21"/>
        <v>109</v>
      </c>
      <c r="Q337" t="s">
        <v>5227</v>
      </c>
      <c r="R337" t="s">
        <v>5232</v>
      </c>
      <c r="S337" s="10">
        <f t="shared" si="22"/>
        <v>42101.529108796291</v>
      </c>
      <c r="T337" s="10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2915</v>
      </c>
      <c r="D338">
        <v>25000</v>
      </c>
      <c r="E338">
        <v>29209.78</v>
      </c>
      <c r="F338" t="s">
        <v>5156</v>
      </c>
      <c r="G338" t="s">
        <v>5161</v>
      </c>
      <c r="H338" t="s">
        <v>5183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5206</v>
      </c>
      <c r="O338">
        <f t="shared" si="20"/>
        <v>117</v>
      </c>
      <c r="P338">
        <f t="shared" si="21"/>
        <v>59</v>
      </c>
      <c r="Q338" t="s">
        <v>5227</v>
      </c>
      <c r="R338" t="s">
        <v>5232</v>
      </c>
      <c r="S338" s="10">
        <f t="shared" si="22"/>
        <v>42291.387939814813</v>
      </c>
      <c r="T338" s="10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2916</v>
      </c>
      <c r="D339">
        <v>3000</v>
      </c>
      <c r="E339">
        <v>3035.05</v>
      </c>
      <c r="F339" t="s">
        <v>5156</v>
      </c>
      <c r="G339" t="s">
        <v>5161</v>
      </c>
      <c r="H339" t="s">
        <v>5183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5206</v>
      </c>
      <c r="O339">
        <f t="shared" si="20"/>
        <v>101</v>
      </c>
      <c r="P339">
        <f t="shared" si="21"/>
        <v>98</v>
      </c>
      <c r="Q339" t="s">
        <v>5227</v>
      </c>
      <c r="R339" t="s">
        <v>5232</v>
      </c>
      <c r="S339" s="10">
        <f t="shared" si="22"/>
        <v>42046.920231481483</v>
      </c>
      <c r="T339" s="10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2917</v>
      </c>
      <c r="D340">
        <v>15000</v>
      </c>
      <c r="E340">
        <v>16520.04</v>
      </c>
      <c r="F340" t="s">
        <v>5156</v>
      </c>
      <c r="G340" t="s">
        <v>5161</v>
      </c>
      <c r="H340" t="s">
        <v>5183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5206</v>
      </c>
      <c r="O340">
        <f t="shared" si="20"/>
        <v>110</v>
      </c>
      <c r="P340">
        <f t="shared" si="21"/>
        <v>70</v>
      </c>
      <c r="Q340" t="s">
        <v>5227</v>
      </c>
      <c r="R340" t="s">
        <v>5232</v>
      </c>
      <c r="S340" s="10">
        <f t="shared" si="22"/>
        <v>42559.547337962962</v>
      </c>
      <c r="T340" s="10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2918</v>
      </c>
      <c r="D341">
        <v>6000</v>
      </c>
      <c r="E341">
        <v>6485</v>
      </c>
      <c r="F341" t="s">
        <v>5156</v>
      </c>
      <c r="G341" t="s">
        <v>5161</v>
      </c>
      <c r="H341" t="s">
        <v>5183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5206</v>
      </c>
      <c r="O341">
        <f t="shared" si="20"/>
        <v>108</v>
      </c>
      <c r="P341">
        <f t="shared" si="21"/>
        <v>73</v>
      </c>
      <c r="Q341" t="s">
        <v>5227</v>
      </c>
      <c r="R341" t="s">
        <v>5232</v>
      </c>
      <c r="S341" s="10">
        <f t="shared" si="22"/>
        <v>42093.551712962959</v>
      </c>
      <c r="T341" s="10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2919</v>
      </c>
      <c r="D342">
        <v>35000</v>
      </c>
      <c r="E342">
        <v>43758</v>
      </c>
      <c r="F342" t="s">
        <v>5156</v>
      </c>
      <c r="G342" t="s">
        <v>5161</v>
      </c>
      <c r="H342" t="s">
        <v>5183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5206</v>
      </c>
      <c r="O342">
        <f t="shared" si="20"/>
        <v>125</v>
      </c>
      <c r="P342">
        <f t="shared" si="21"/>
        <v>146</v>
      </c>
      <c r="Q342" t="s">
        <v>5227</v>
      </c>
      <c r="R342" t="s">
        <v>5232</v>
      </c>
      <c r="S342" s="10">
        <f t="shared" si="22"/>
        <v>42772.460729166669</v>
      </c>
      <c r="T342" s="10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2920</v>
      </c>
      <c r="D343">
        <v>3500</v>
      </c>
      <c r="E343">
        <v>3735</v>
      </c>
      <c r="F343" t="s">
        <v>5156</v>
      </c>
      <c r="G343" t="s">
        <v>5161</v>
      </c>
      <c r="H343" t="s">
        <v>5183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5206</v>
      </c>
      <c r="O343">
        <f t="shared" si="20"/>
        <v>107</v>
      </c>
      <c r="P343">
        <f t="shared" si="21"/>
        <v>68</v>
      </c>
      <c r="Q343" t="s">
        <v>5227</v>
      </c>
      <c r="R343" t="s">
        <v>5232</v>
      </c>
      <c r="S343" s="10">
        <f t="shared" si="22"/>
        <v>41894.671273148146</v>
      </c>
      <c r="T343" s="10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2921</v>
      </c>
      <c r="D344">
        <v>55000</v>
      </c>
      <c r="E344">
        <v>55201.52</v>
      </c>
      <c r="F344" t="s">
        <v>5156</v>
      </c>
      <c r="G344" t="s">
        <v>5161</v>
      </c>
      <c r="H344" t="s">
        <v>5183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5206</v>
      </c>
      <c r="O344">
        <f t="shared" si="20"/>
        <v>100</v>
      </c>
      <c r="P344">
        <f t="shared" si="21"/>
        <v>170</v>
      </c>
      <c r="Q344" t="s">
        <v>5227</v>
      </c>
      <c r="R344" t="s">
        <v>5232</v>
      </c>
      <c r="S344" s="10">
        <f t="shared" si="22"/>
        <v>42459.572511574072</v>
      </c>
      <c r="T344" s="10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2922</v>
      </c>
      <c r="D345">
        <v>30000</v>
      </c>
      <c r="E345">
        <v>30608.59</v>
      </c>
      <c r="F345" t="s">
        <v>5156</v>
      </c>
      <c r="G345" t="s">
        <v>5161</v>
      </c>
      <c r="H345" t="s">
        <v>5183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5206</v>
      </c>
      <c r="O345">
        <f t="shared" si="20"/>
        <v>102</v>
      </c>
      <c r="P345">
        <f t="shared" si="21"/>
        <v>58</v>
      </c>
      <c r="Q345" t="s">
        <v>5227</v>
      </c>
      <c r="R345" t="s">
        <v>5232</v>
      </c>
      <c r="S345" s="10">
        <f t="shared" si="22"/>
        <v>41926.529456018514</v>
      </c>
      <c r="T345" s="10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2923</v>
      </c>
      <c r="D346">
        <v>33500</v>
      </c>
      <c r="E346">
        <v>34198</v>
      </c>
      <c r="F346" t="s">
        <v>5156</v>
      </c>
      <c r="G346" t="s">
        <v>5161</v>
      </c>
      <c r="H346" t="s">
        <v>5183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5206</v>
      </c>
      <c r="O346">
        <f t="shared" si="20"/>
        <v>102</v>
      </c>
      <c r="P346">
        <f t="shared" si="21"/>
        <v>120</v>
      </c>
      <c r="Q346" t="s">
        <v>5227</v>
      </c>
      <c r="R346" t="s">
        <v>5232</v>
      </c>
      <c r="S346" s="10">
        <f t="shared" si="22"/>
        <v>42111.762662037036</v>
      </c>
      <c r="T346" s="10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2924</v>
      </c>
      <c r="D347">
        <v>14500</v>
      </c>
      <c r="E347">
        <v>17875</v>
      </c>
      <c r="F347" t="s">
        <v>5156</v>
      </c>
      <c r="G347" t="s">
        <v>5161</v>
      </c>
      <c r="H347" t="s">
        <v>5183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5206</v>
      </c>
      <c r="O347">
        <f t="shared" si="20"/>
        <v>123</v>
      </c>
      <c r="P347">
        <f t="shared" si="21"/>
        <v>100</v>
      </c>
      <c r="Q347" t="s">
        <v>5227</v>
      </c>
      <c r="R347" t="s">
        <v>5232</v>
      </c>
      <c r="S347" s="10">
        <f t="shared" si="22"/>
        <v>42114.735995370364</v>
      </c>
      <c r="T347" s="10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2925</v>
      </c>
      <c r="D348">
        <v>10000</v>
      </c>
      <c r="E348">
        <v>17028.88</v>
      </c>
      <c r="F348" t="s">
        <v>5156</v>
      </c>
      <c r="G348" t="s">
        <v>5161</v>
      </c>
      <c r="H348" t="s">
        <v>5183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5206</v>
      </c>
      <c r="O348">
        <f t="shared" si="20"/>
        <v>170</v>
      </c>
      <c r="P348">
        <f t="shared" si="21"/>
        <v>91</v>
      </c>
      <c r="Q348" t="s">
        <v>5227</v>
      </c>
      <c r="R348" t="s">
        <v>5232</v>
      </c>
      <c r="S348" s="10">
        <f t="shared" si="22"/>
        <v>42261.291909722218</v>
      </c>
      <c r="T348" s="10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2926</v>
      </c>
      <c r="D349">
        <v>40000</v>
      </c>
      <c r="E349">
        <v>44636.2</v>
      </c>
      <c r="F349" t="s">
        <v>5156</v>
      </c>
      <c r="G349" t="s">
        <v>5161</v>
      </c>
      <c r="H349" t="s">
        <v>5183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5206</v>
      </c>
      <c r="O349">
        <f t="shared" si="20"/>
        <v>112</v>
      </c>
      <c r="P349">
        <f t="shared" si="21"/>
        <v>118</v>
      </c>
      <c r="Q349" t="s">
        <v>5227</v>
      </c>
      <c r="R349" t="s">
        <v>5232</v>
      </c>
      <c r="S349" s="10">
        <f t="shared" si="22"/>
        <v>42292.287141203698</v>
      </c>
      <c r="T349" s="10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2927</v>
      </c>
      <c r="D350">
        <v>10000</v>
      </c>
      <c r="E350">
        <v>10300</v>
      </c>
      <c r="F350" t="s">
        <v>5156</v>
      </c>
      <c r="G350" t="s">
        <v>5161</v>
      </c>
      <c r="H350" t="s">
        <v>5183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5206</v>
      </c>
      <c r="O350">
        <f t="shared" si="20"/>
        <v>103</v>
      </c>
      <c r="P350">
        <f t="shared" si="21"/>
        <v>87</v>
      </c>
      <c r="Q350" t="s">
        <v>5227</v>
      </c>
      <c r="R350" t="s">
        <v>5232</v>
      </c>
      <c r="S350" s="10">
        <f t="shared" si="22"/>
        <v>42207.378657407404</v>
      </c>
      <c r="T350" s="10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2928</v>
      </c>
      <c r="D351">
        <v>11260</v>
      </c>
      <c r="E351">
        <v>12007.18</v>
      </c>
      <c r="F351" t="s">
        <v>5156</v>
      </c>
      <c r="G351" t="s">
        <v>5161</v>
      </c>
      <c r="H351" t="s">
        <v>5183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5206</v>
      </c>
      <c r="O351">
        <f t="shared" si="20"/>
        <v>107</v>
      </c>
      <c r="P351">
        <f t="shared" si="21"/>
        <v>72</v>
      </c>
      <c r="Q351" t="s">
        <v>5227</v>
      </c>
      <c r="R351" t="s">
        <v>5232</v>
      </c>
      <c r="S351" s="10">
        <f t="shared" si="22"/>
        <v>42760.290601851848</v>
      </c>
      <c r="T351" s="10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2929</v>
      </c>
      <c r="D352">
        <v>25000</v>
      </c>
      <c r="E352">
        <v>28690</v>
      </c>
      <c r="F352" t="s">
        <v>5156</v>
      </c>
      <c r="G352" t="s">
        <v>5161</v>
      </c>
      <c r="H352" t="s">
        <v>5183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5206</v>
      </c>
      <c r="O352">
        <f t="shared" si="20"/>
        <v>115</v>
      </c>
      <c r="P352">
        <f t="shared" si="21"/>
        <v>130</v>
      </c>
      <c r="Q352" t="s">
        <v>5227</v>
      </c>
      <c r="R352" t="s">
        <v>5232</v>
      </c>
      <c r="S352" s="10">
        <f t="shared" si="22"/>
        <v>42585.857743055552</v>
      </c>
      <c r="T352" s="10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2930</v>
      </c>
      <c r="D353">
        <v>34000</v>
      </c>
      <c r="E353">
        <v>43296</v>
      </c>
      <c r="F353" t="s">
        <v>5156</v>
      </c>
      <c r="G353" t="s">
        <v>5164</v>
      </c>
      <c r="H353" t="s">
        <v>5186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5206</v>
      </c>
      <c r="O353">
        <f t="shared" si="20"/>
        <v>127</v>
      </c>
      <c r="P353">
        <f t="shared" si="21"/>
        <v>45</v>
      </c>
      <c r="Q353" t="s">
        <v>5227</v>
      </c>
      <c r="R353" t="s">
        <v>5232</v>
      </c>
      <c r="S353" s="10">
        <f t="shared" si="22"/>
        <v>42427.75641203703</v>
      </c>
      <c r="T353" s="10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2931</v>
      </c>
      <c r="D354">
        <v>10000</v>
      </c>
      <c r="E354">
        <v>11656</v>
      </c>
      <c r="F354" t="s">
        <v>5156</v>
      </c>
      <c r="G354" t="s">
        <v>5161</v>
      </c>
      <c r="H354" t="s">
        <v>5183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5206</v>
      </c>
      <c r="O354">
        <f t="shared" si="20"/>
        <v>117</v>
      </c>
      <c r="P354">
        <f t="shared" si="21"/>
        <v>41</v>
      </c>
      <c r="Q354" t="s">
        <v>5227</v>
      </c>
      <c r="R354" t="s">
        <v>5232</v>
      </c>
      <c r="S354" s="10">
        <f t="shared" si="22"/>
        <v>41889.959120370368</v>
      </c>
      <c r="T354" s="10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2932</v>
      </c>
      <c r="D355">
        <v>58425</v>
      </c>
      <c r="E355">
        <v>63460.18</v>
      </c>
      <c r="F355" t="s">
        <v>5156</v>
      </c>
      <c r="G355" t="s">
        <v>5161</v>
      </c>
      <c r="H355" t="s">
        <v>5183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5206</v>
      </c>
      <c r="O355">
        <f t="shared" si="20"/>
        <v>109</v>
      </c>
      <c r="P355">
        <f t="shared" si="21"/>
        <v>104</v>
      </c>
      <c r="Q355" t="s">
        <v>5227</v>
      </c>
      <c r="R355" t="s">
        <v>5232</v>
      </c>
      <c r="S355" s="10">
        <f t="shared" si="22"/>
        <v>42297.583553240744</v>
      </c>
      <c r="T355" s="10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2933</v>
      </c>
      <c r="D356">
        <v>3500</v>
      </c>
      <c r="E356">
        <v>3638</v>
      </c>
      <c r="F356" t="s">
        <v>5156</v>
      </c>
      <c r="G356" t="s">
        <v>5161</v>
      </c>
      <c r="H356" t="s">
        <v>5183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5206</v>
      </c>
      <c r="O356">
        <f t="shared" si="20"/>
        <v>104</v>
      </c>
      <c r="P356">
        <f t="shared" si="21"/>
        <v>125</v>
      </c>
      <c r="Q356" t="s">
        <v>5227</v>
      </c>
      <c r="R356" t="s">
        <v>5232</v>
      </c>
      <c r="S356" s="10">
        <f t="shared" si="22"/>
        <v>42438.619456018518</v>
      </c>
      <c r="T356" s="10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2934</v>
      </c>
      <c r="D357">
        <v>35000</v>
      </c>
      <c r="E357">
        <v>40690</v>
      </c>
      <c r="F357" t="s">
        <v>5156</v>
      </c>
      <c r="G357" t="s">
        <v>5161</v>
      </c>
      <c r="H357" t="s">
        <v>5183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5206</v>
      </c>
      <c r="O357">
        <f t="shared" si="20"/>
        <v>116</v>
      </c>
      <c r="P357">
        <f t="shared" si="21"/>
        <v>247</v>
      </c>
      <c r="Q357" t="s">
        <v>5227</v>
      </c>
      <c r="R357" t="s">
        <v>5232</v>
      </c>
      <c r="S357" s="10">
        <f t="shared" si="22"/>
        <v>41943.0855787037</v>
      </c>
      <c r="T357" s="10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2935</v>
      </c>
      <c r="D358">
        <v>7500</v>
      </c>
      <c r="E358">
        <v>7701.93</v>
      </c>
      <c r="F358" t="s">
        <v>5156</v>
      </c>
      <c r="G358" t="s">
        <v>5161</v>
      </c>
      <c r="H358" t="s">
        <v>5183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5206</v>
      </c>
      <c r="O358">
        <f t="shared" si="20"/>
        <v>103</v>
      </c>
      <c r="P358">
        <f t="shared" si="21"/>
        <v>79</v>
      </c>
      <c r="Q358" t="s">
        <v>5227</v>
      </c>
      <c r="R358" t="s">
        <v>5232</v>
      </c>
      <c r="S358" s="10">
        <f t="shared" si="22"/>
        <v>42415.594826388886</v>
      </c>
      <c r="T358" s="10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2936</v>
      </c>
      <c r="D359">
        <v>15000</v>
      </c>
      <c r="E359">
        <v>26100</v>
      </c>
      <c r="F359" t="s">
        <v>5156</v>
      </c>
      <c r="G359" t="s">
        <v>5161</v>
      </c>
      <c r="H359" t="s">
        <v>5183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5206</v>
      </c>
      <c r="O359">
        <f t="shared" si="20"/>
        <v>174</v>
      </c>
      <c r="P359">
        <f t="shared" si="21"/>
        <v>86</v>
      </c>
      <c r="Q359" t="s">
        <v>5227</v>
      </c>
      <c r="R359" t="s">
        <v>5232</v>
      </c>
      <c r="S359" s="10">
        <f t="shared" si="22"/>
        <v>42078.01385416666</v>
      </c>
      <c r="T359" s="10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2937</v>
      </c>
      <c r="D360">
        <v>50000</v>
      </c>
      <c r="E360">
        <v>51544</v>
      </c>
      <c r="F360" t="s">
        <v>5156</v>
      </c>
      <c r="G360" t="s">
        <v>5161</v>
      </c>
      <c r="H360" t="s">
        <v>5183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5206</v>
      </c>
      <c r="O360">
        <f t="shared" si="20"/>
        <v>103</v>
      </c>
      <c r="P360">
        <f t="shared" si="21"/>
        <v>193</v>
      </c>
      <c r="Q360" t="s">
        <v>5227</v>
      </c>
      <c r="R360" t="s">
        <v>5232</v>
      </c>
      <c r="S360" s="10">
        <f t="shared" si="22"/>
        <v>42507.651863425919</v>
      </c>
      <c r="T360" s="10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2938</v>
      </c>
      <c r="D361">
        <v>24200</v>
      </c>
      <c r="E361">
        <v>25375</v>
      </c>
      <c r="F361" t="s">
        <v>5156</v>
      </c>
      <c r="G361" t="s">
        <v>5161</v>
      </c>
      <c r="H361" t="s">
        <v>5183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5206</v>
      </c>
      <c r="O361">
        <f t="shared" si="20"/>
        <v>105</v>
      </c>
      <c r="P361">
        <f t="shared" si="21"/>
        <v>84</v>
      </c>
      <c r="Q361" t="s">
        <v>5227</v>
      </c>
      <c r="R361" t="s">
        <v>5232</v>
      </c>
      <c r="S361" s="10">
        <f t="shared" si="22"/>
        <v>41934.86215277778</v>
      </c>
      <c r="T361" s="10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2939</v>
      </c>
      <c r="D362">
        <v>12000</v>
      </c>
      <c r="E362">
        <v>12165</v>
      </c>
      <c r="F362" t="s">
        <v>5156</v>
      </c>
      <c r="G362" t="s">
        <v>5161</v>
      </c>
      <c r="H362" t="s">
        <v>5183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5206</v>
      </c>
      <c r="O362">
        <f t="shared" si="20"/>
        <v>101</v>
      </c>
      <c r="P362">
        <f t="shared" si="21"/>
        <v>140</v>
      </c>
      <c r="Q362" t="s">
        <v>5227</v>
      </c>
      <c r="R362" t="s">
        <v>5232</v>
      </c>
      <c r="S362" s="10">
        <f t="shared" si="22"/>
        <v>42163.689583333333</v>
      </c>
      <c r="T362" s="10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2940</v>
      </c>
      <c r="D363">
        <v>35000</v>
      </c>
      <c r="E363">
        <v>38876.949999999997</v>
      </c>
      <c r="F363" t="s">
        <v>5156</v>
      </c>
      <c r="G363" t="s">
        <v>5161</v>
      </c>
      <c r="H363" t="s">
        <v>5183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5206</v>
      </c>
      <c r="O363">
        <f t="shared" si="20"/>
        <v>111</v>
      </c>
      <c r="P363">
        <f t="shared" si="21"/>
        <v>110</v>
      </c>
      <c r="Q363" t="s">
        <v>5227</v>
      </c>
      <c r="R363" t="s">
        <v>5232</v>
      </c>
      <c r="S363" s="10">
        <f t="shared" si="22"/>
        <v>41935.792893518512</v>
      </c>
      <c r="T363" s="10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2941</v>
      </c>
      <c r="D364">
        <v>9665</v>
      </c>
      <c r="E364">
        <v>12000</v>
      </c>
      <c r="F364" t="s">
        <v>5156</v>
      </c>
      <c r="G364" t="s">
        <v>5161</v>
      </c>
      <c r="H364" t="s">
        <v>5183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5206</v>
      </c>
      <c r="O364">
        <f t="shared" si="20"/>
        <v>124</v>
      </c>
      <c r="P364">
        <f t="shared" si="21"/>
        <v>140</v>
      </c>
      <c r="Q364" t="s">
        <v>5227</v>
      </c>
      <c r="R364" t="s">
        <v>5232</v>
      </c>
      <c r="S364" s="10">
        <f t="shared" si="22"/>
        <v>41837.002210648148</v>
      </c>
      <c r="T364" s="10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2942</v>
      </c>
      <c r="D365">
        <v>8925</v>
      </c>
      <c r="E365">
        <v>9044</v>
      </c>
      <c r="F365" t="s">
        <v>5156</v>
      </c>
      <c r="G365" t="s">
        <v>5161</v>
      </c>
      <c r="H365" t="s">
        <v>5183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5206</v>
      </c>
      <c r="O365">
        <f t="shared" si="20"/>
        <v>101</v>
      </c>
      <c r="P365">
        <f t="shared" si="21"/>
        <v>348</v>
      </c>
      <c r="Q365" t="s">
        <v>5227</v>
      </c>
      <c r="R365" t="s">
        <v>5232</v>
      </c>
      <c r="S365" s="10">
        <f t="shared" si="22"/>
        <v>40255.53629629629</v>
      </c>
      <c r="T365" s="10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2943</v>
      </c>
      <c r="D366">
        <v>7000</v>
      </c>
      <c r="E366">
        <v>7711.3</v>
      </c>
      <c r="F366" t="s">
        <v>5156</v>
      </c>
      <c r="G366" t="s">
        <v>5161</v>
      </c>
      <c r="H366" t="s">
        <v>5183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5206</v>
      </c>
      <c r="O366">
        <f t="shared" si="20"/>
        <v>110</v>
      </c>
      <c r="P366">
        <f t="shared" si="21"/>
        <v>68</v>
      </c>
      <c r="Q366" t="s">
        <v>5227</v>
      </c>
      <c r="R366" t="s">
        <v>5232</v>
      </c>
      <c r="S366" s="10">
        <f t="shared" si="22"/>
        <v>41780.651296296295</v>
      </c>
      <c r="T366" s="10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2944</v>
      </c>
      <c r="D367">
        <v>15000</v>
      </c>
      <c r="E367">
        <v>15596</v>
      </c>
      <c r="F367" t="s">
        <v>5156</v>
      </c>
      <c r="G367" t="s">
        <v>5162</v>
      </c>
      <c r="H367" t="s">
        <v>5184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5206</v>
      </c>
      <c r="O367">
        <f t="shared" si="20"/>
        <v>104</v>
      </c>
      <c r="P367">
        <f t="shared" si="21"/>
        <v>240</v>
      </c>
      <c r="Q367" t="s">
        <v>5227</v>
      </c>
      <c r="R367" t="s">
        <v>5232</v>
      </c>
      <c r="S367" s="10">
        <f t="shared" si="22"/>
        <v>41668.398136574069</v>
      </c>
      <c r="T367" s="10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2945</v>
      </c>
      <c r="D368">
        <v>38000</v>
      </c>
      <c r="E368">
        <v>38500</v>
      </c>
      <c r="F368" t="s">
        <v>5156</v>
      </c>
      <c r="G368" t="s">
        <v>5161</v>
      </c>
      <c r="H368" t="s">
        <v>5183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5206</v>
      </c>
      <c r="O368">
        <f t="shared" si="20"/>
        <v>101</v>
      </c>
      <c r="P368">
        <f t="shared" si="21"/>
        <v>287</v>
      </c>
      <c r="Q368" t="s">
        <v>5227</v>
      </c>
      <c r="R368" t="s">
        <v>5232</v>
      </c>
      <c r="S368" s="10">
        <f t="shared" si="22"/>
        <v>41019.584699074076</v>
      </c>
      <c r="T368" s="10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2946</v>
      </c>
      <c r="D369">
        <v>10000</v>
      </c>
      <c r="E369">
        <v>10335.01</v>
      </c>
      <c r="F369" t="s">
        <v>5156</v>
      </c>
      <c r="G369" t="s">
        <v>5161</v>
      </c>
      <c r="H369" t="s">
        <v>5183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5206</v>
      </c>
      <c r="O369">
        <f t="shared" si="20"/>
        <v>103</v>
      </c>
      <c r="P369">
        <f t="shared" si="21"/>
        <v>87</v>
      </c>
      <c r="Q369" t="s">
        <v>5227</v>
      </c>
      <c r="R369" t="s">
        <v>5232</v>
      </c>
      <c r="S369" s="10">
        <f t="shared" si="22"/>
        <v>41355.368958333333</v>
      </c>
      <c r="T369" s="10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2947</v>
      </c>
      <c r="D370">
        <v>12500</v>
      </c>
      <c r="E370">
        <v>13014</v>
      </c>
      <c r="F370" t="s">
        <v>5156</v>
      </c>
      <c r="G370" t="s">
        <v>5161</v>
      </c>
      <c r="H370" t="s">
        <v>5183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5206</v>
      </c>
      <c r="O370">
        <f t="shared" si="20"/>
        <v>104</v>
      </c>
      <c r="P370">
        <f t="shared" si="21"/>
        <v>82</v>
      </c>
      <c r="Q370" t="s">
        <v>5227</v>
      </c>
      <c r="R370" t="s">
        <v>5232</v>
      </c>
      <c r="S370" s="10">
        <f t="shared" si="22"/>
        <v>42043.397245370368</v>
      </c>
      <c r="T370" s="10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2948</v>
      </c>
      <c r="D371">
        <v>6500</v>
      </c>
      <c r="E371">
        <v>7160.12</v>
      </c>
      <c r="F371" t="s">
        <v>5156</v>
      </c>
      <c r="G371" t="s">
        <v>5161</v>
      </c>
      <c r="H371" t="s">
        <v>5183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5206</v>
      </c>
      <c r="O371">
        <f t="shared" si="20"/>
        <v>110</v>
      </c>
      <c r="P371">
        <f t="shared" si="21"/>
        <v>43</v>
      </c>
      <c r="Q371" t="s">
        <v>5227</v>
      </c>
      <c r="R371" t="s">
        <v>5232</v>
      </c>
      <c r="S371" s="10">
        <f t="shared" si="22"/>
        <v>40893.3433912037</v>
      </c>
      <c r="T371" s="10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2949</v>
      </c>
      <c r="D372">
        <v>25000</v>
      </c>
      <c r="E372">
        <v>30505</v>
      </c>
      <c r="F372" t="s">
        <v>5156</v>
      </c>
      <c r="G372" t="s">
        <v>5161</v>
      </c>
      <c r="H372" t="s">
        <v>5183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5206</v>
      </c>
      <c r="O372">
        <f t="shared" si="20"/>
        <v>122</v>
      </c>
      <c r="P372">
        <f t="shared" si="21"/>
        <v>709</v>
      </c>
      <c r="Q372" t="s">
        <v>5227</v>
      </c>
      <c r="R372" t="s">
        <v>5232</v>
      </c>
      <c r="S372" s="10">
        <f t="shared" si="22"/>
        <v>42711.586805555555</v>
      </c>
      <c r="T372" s="10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2950</v>
      </c>
      <c r="D373">
        <v>150000</v>
      </c>
      <c r="E373">
        <v>171253</v>
      </c>
      <c r="F373" t="s">
        <v>5156</v>
      </c>
      <c r="G373" t="s">
        <v>5161</v>
      </c>
      <c r="H373" t="s">
        <v>5183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5206</v>
      </c>
      <c r="O373">
        <f t="shared" si="20"/>
        <v>114</v>
      </c>
      <c r="P373">
        <f t="shared" si="21"/>
        <v>161</v>
      </c>
      <c r="Q373" t="s">
        <v>5227</v>
      </c>
      <c r="R373" t="s">
        <v>5232</v>
      </c>
      <c r="S373" s="10">
        <f t="shared" si="22"/>
        <v>41261.559479166666</v>
      </c>
      <c r="T373" s="10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2951</v>
      </c>
      <c r="D374">
        <v>300</v>
      </c>
      <c r="E374">
        <v>376</v>
      </c>
      <c r="F374" t="s">
        <v>5156</v>
      </c>
      <c r="G374" t="s">
        <v>5162</v>
      </c>
      <c r="H374" t="s">
        <v>5184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5206</v>
      </c>
      <c r="O374">
        <f t="shared" si="20"/>
        <v>125</v>
      </c>
      <c r="P374">
        <f t="shared" si="21"/>
        <v>42</v>
      </c>
      <c r="Q374" t="s">
        <v>5227</v>
      </c>
      <c r="R374" t="s">
        <v>5232</v>
      </c>
      <c r="S374" s="10">
        <f t="shared" si="22"/>
        <v>42425.368564814817</v>
      </c>
      <c r="T374" s="10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2952</v>
      </c>
      <c r="D375">
        <v>7500</v>
      </c>
      <c r="E375">
        <v>8000</v>
      </c>
      <c r="F375" t="s">
        <v>5156</v>
      </c>
      <c r="G375" t="s">
        <v>5161</v>
      </c>
      <c r="H375" t="s">
        <v>5183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5206</v>
      </c>
      <c r="O375">
        <f t="shared" si="20"/>
        <v>107</v>
      </c>
      <c r="P375">
        <f t="shared" si="21"/>
        <v>90</v>
      </c>
      <c r="Q375" t="s">
        <v>5227</v>
      </c>
      <c r="R375" t="s">
        <v>5232</v>
      </c>
      <c r="S375" s="10">
        <f t="shared" si="22"/>
        <v>41078.703680555554</v>
      </c>
      <c r="T375" s="10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2953</v>
      </c>
      <c r="D376">
        <v>6000</v>
      </c>
      <c r="E376">
        <v>7839</v>
      </c>
      <c r="F376" t="s">
        <v>5156</v>
      </c>
      <c r="G376" t="s">
        <v>5161</v>
      </c>
      <c r="H376" t="s">
        <v>5183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5206</v>
      </c>
      <c r="O376">
        <f t="shared" si="20"/>
        <v>131</v>
      </c>
      <c r="P376">
        <f t="shared" si="21"/>
        <v>45</v>
      </c>
      <c r="Q376" t="s">
        <v>5227</v>
      </c>
      <c r="R376" t="s">
        <v>5232</v>
      </c>
      <c r="S376" s="10">
        <f t="shared" si="22"/>
        <v>40757.680914351848</v>
      </c>
      <c r="T376" s="10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2954</v>
      </c>
      <c r="D377">
        <v>500</v>
      </c>
      <c r="E377">
        <v>600</v>
      </c>
      <c r="F377" t="s">
        <v>5156</v>
      </c>
      <c r="G377" t="s">
        <v>5161</v>
      </c>
      <c r="H377" t="s">
        <v>5183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5206</v>
      </c>
      <c r="O377">
        <f t="shared" si="20"/>
        <v>120</v>
      </c>
      <c r="P377">
        <f t="shared" si="21"/>
        <v>43</v>
      </c>
      <c r="Q377" t="s">
        <v>5227</v>
      </c>
      <c r="R377" t="s">
        <v>5232</v>
      </c>
      <c r="S377" s="10">
        <f t="shared" si="22"/>
        <v>41657.77674768518</v>
      </c>
      <c r="T377" s="10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2955</v>
      </c>
      <c r="D378">
        <v>2450</v>
      </c>
      <c r="E378">
        <v>2596</v>
      </c>
      <c r="F378" t="s">
        <v>5156</v>
      </c>
      <c r="G378" t="s">
        <v>5162</v>
      </c>
      <c r="H378" t="s">
        <v>5184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5206</v>
      </c>
      <c r="O378">
        <f t="shared" si="20"/>
        <v>106</v>
      </c>
      <c r="P378">
        <f t="shared" si="21"/>
        <v>54</v>
      </c>
      <c r="Q378" t="s">
        <v>5227</v>
      </c>
      <c r="R378" t="s">
        <v>5232</v>
      </c>
      <c r="S378" s="10">
        <f t="shared" si="22"/>
        <v>42576.244398148141</v>
      </c>
      <c r="T378" s="10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2956</v>
      </c>
      <c r="D379">
        <v>12000</v>
      </c>
      <c r="E379">
        <v>13728</v>
      </c>
      <c r="F379" t="s">
        <v>5156</v>
      </c>
      <c r="G379" t="s">
        <v>5161</v>
      </c>
      <c r="H379" t="s">
        <v>5183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5206</v>
      </c>
      <c r="P379">
        <f t="shared" si="21"/>
        <v>103</v>
      </c>
      <c r="Q379" t="s">
        <v>5227</v>
      </c>
      <c r="R379" t="s">
        <v>5232</v>
      </c>
      <c r="S379" s="10">
        <f t="shared" si="22"/>
        <v>42292.042453703696</v>
      </c>
      <c r="T379" s="10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2957</v>
      </c>
      <c r="D380">
        <v>3000</v>
      </c>
      <c r="E380">
        <v>3353</v>
      </c>
      <c r="F380" t="s">
        <v>5156</v>
      </c>
      <c r="G380" t="s">
        <v>5166</v>
      </c>
      <c r="H380" t="s">
        <v>5188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5206</v>
      </c>
      <c r="P380">
        <f t="shared" si="21"/>
        <v>40</v>
      </c>
      <c r="Q380" t="s">
        <v>5227</v>
      </c>
      <c r="R380" t="s">
        <v>5232</v>
      </c>
      <c r="S380" s="10">
        <f t="shared" si="22"/>
        <v>42370.363518518519</v>
      </c>
      <c r="T380" s="10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2958</v>
      </c>
      <c r="D381">
        <v>15000</v>
      </c>
      <c r="E381">
        <v>17412</v>
      </c>
      <c r="F381" t="s">
        <v>5156</v>
      </c>
      <c r="G381" t="s">
        <v>5161</v>
      </c>
      <c r="H381" t="s">
        <v>5183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5206</v>
      </c>
      <c r="P381">
        <f t="shared" si="21"/>
        <v>117</v>
      </c>
      <c r="Q381" t="s">
        <v>5227</v>
      </c>
      <c r="R381" t="s">
        <v>5232</v>
      </c>
      <c r="S381" s="10">
        <f t="shared" si="22"/>
        <v>40987.479999999996</v>
      </c>
      <c r="T381" s="10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2959</v>
      </c>
      <c r="D382">
        <v>4000</v>
      </c>
      <c r="E382">
        <v>5660</v>
      </c>
      <c r="F382" t="s">
        <v>5156</v>
      </c>
      <c r="G382" t="s">
        <v>5161</v>
      </c>
      <c r="H382" t="s">
        <v>5183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5206</v>
      </c>
      <c r="P382">
        <f t="shared" si="21"/>
        <v>116</v>
      </c>
      <c r="Q382" t="s">
        <v>5227</v>
      </c>
      <c r="R382" t="s">
        <v>5232</v>
      </c>
      <c r="S382" s="10">
        <f t="shared" si="22"/>
        <v>42367.511481481481</v>
      </c>
      <c r="T382" s="10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2960</v>
      </c>
      <c r="D383">
        <v>25000</v>
      </c>
      <c r="E383">
        <v>26182.5</v>
      </c>
      <c r="F383" t="s">
        <v>5156</v>
      </c>
      <c r="G383" t="s">
        <v>5161</v>
      </c>
      <c r="H383" t="s">
        <v>5183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5206</v>
      </c>
      <c r="P383">
        <f t="shared" si="21"/>
        <v>104</v>
      </c>
      <c r="Q383" t="s">
        <v>5227</v>
      </c>
      <c r="R383" t="s">
        <v>5232</v>
      </c>
      <c r="S383" s="10">
        <f t="shared" si="22"/>
        <v>41085.48978009259</v>
      </c>
      <c r="T383" s="10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2961</v>
      </c>
      <c r="D384">
        <v>600</v>
      </c>
      <c r="E384">
        <v>1535</v>
      </c>
      <c r="F384" t="s">
        <v>5156</v>
      </c>
      <c r="G384" t="s">
        <v>5161</v>
      </c>
      <c r="H384" t="s">
        <v>5183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5206</v>
      </c>
      <c r="P384">
        <f t="shared" si="21"/>
        <v>70</v>
      </c>
      <c r="Q384" t="s">
        <v>5227</v>
      </c>
      <c r="R384" t="s">
        <v>5232</v>
      </c>
      <c r="S384" s="10">
        <f t="shared" si="22"/>
        <v>41144.501157407409</v>
      </c>
      <c r="T384" s="10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2962</v>
      </c>
      <c r="D385">
        <v>999</v>
      </c>
      <c r="E385">
        <v>2065</v>
      </c>
      <c r="F385" t="s">
        <v>5156</v>
      </c>
      <c r="G385" t="s">
        <v>5161</v>
      </c>
      <c r="H385" t="s">
        <v>5183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5206</v>
      </c>
      <c r="P385">
        <f t="shared" si="21"/>
        <v>43</v>
      </c>
      <c r="Q385" t="s">
        <v>5227</v>
      </c>
      <c r="R385" t="s">
        <v>5232</v>
      </c>
      <c r="S385" s="10">
        <f t="shared" si="22"/>
        <v>41754.90924768518</v>
      </c>
      <c r="T385" s="10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2963</v>
      </c>
      <c r="D386">
        <v>20000</v>
      </c>
      <c r="E386">
        <v>22421</v>
      </c>
      <c r="F386" t="s">
        <v>5156</v>
      </c>
      <c r="G386" t="s">
        <v>5161</v>
      </c>
      <c r="H386" t="s">
        <v>5183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5206</v>
      </c>
      <c r="P386">
        <f t="shared" si="21"/>
        <v>59</v>
      </c>
      <c r="Q386" t="s">
        <v>5227</v>
      </c>
      <c r="R386" t="s">
        <v>5232</v>
      </c>
      <c r="S386" s="10">
        <f t="shared" si="22"/>
        <v>41980.573460648149</v>
      </c>
      <c r="T386" s="10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2964</v>
      </c>
      <c r="D387">
        <v>25000</v>
      </c>
      <c r="E387">
        <v>26495.5</v>
      </c>
      <c r="F387" t="s">
        <v>5156</v>
      </c>
      <c r="G387" t="s">
        <v>5161</v>
      </c>
      <c r="H387" t="s">
        <v>5183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5206</v>
      </c>
      <c r="P387">
        <f t="shared" ref="P387:P450" si="24">ROUND(E387/L387,0)</f>
        <v>112</v>
      </c>
      <c r="Q387" t="s">
        <v>5227</v>
      </c>
      <c r="R387" t="s">
        <v>5232</v>
      </c>
      <c r="S387" s="10">
        <f t="shared" ref="S387:S450" si="25">(J387/86400)+25569+(-5/24)</f>
        <v>41934.376168981478</v>
      </c>
      <c r="T387" s="10">
        <f t="shared" ref="T387:T450" si="26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2965</v>
      </c>
      <c r="D388">
        <v>600</v>
      </c>
      <c r="E388">
        <v>601</v>
      </c>
      <c r="F388" t="s">
        <v>5156</v>
      </c>
      <c r="G388" t="s">
        <v>5161</v>
      </c>
      <c r="H388" t="s">
        <v>5183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5206</v>
      </c>
      <c r="P388">
        <f t="shared" si="24"/>
        <v>46</v>
      </c>
      <c r="Q388" t="s">
        <v>5227</v>
      </c>
      <c r="R388" t="s">
        <v>5232</v>
      </c>
      <c r="S388" s="10">
        <f t="shared" si="25"/>
        <v>42211.742951388886</v>
      </c>
      <c r="T388" s="10">
        <f t="shared" si="26"/>
        <v>42226.742951388886</v>
      </c>
    </row>
    <row r="389" spans="1:20" ht="58" x14ac:dyDescent="0.35">
      <c r="A389">
        <v>387</v>
      </c>
      <c r="B389" s="3" t="s">
        <v>388</v>
      </c>
      <c r="C389" s="3" t="s">
        <v>2966</v>
      </c>
      <c r="D389">
        <v>38000</v>
      </c>
      <c r="E389">
        <v>81316</v>
      </c>
      <c r="F389" t="s">
        <v>5156</v>
      </c>
      <c r="G389" t="s">
        <v>5161</v>
      </c>
      <c r="H389" t="s">
        <v>5183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5206</v>
      </c>
      <c r="P389">
        <f t="shared" si="24"/>
        <v>145</v>
      </c>
      <c r="Q389" t="s">
        <v>5227</v>
      </c>
      <c r="R389" t="s">
        <v>5232</v>
      </c>
      <c r="S389" s="10">
        <f t="shared" si="25"/>
        <v>42200.468263888884</v>
      </c>
      <c r="T389" s="10">
        <f t="shared" si="26"/>
        <v>42231.041666666664</v>
      </c>
    </row>
    <row r="390" spans="1:20" ht="43.5" x14ac:dyDescent="0.35">
      <c r="A390">
        <v>388</v>
      </c>
      <c r="B390" s="3" t="s">
        <v>389</v>
      </c>
      <c r="C390" s="3" t="s">
        <v>2967</v>
      </c>
      <c r="D390">
        <v>5000</v>
      </c>
      <c r="E390">
        <v>6308</v>
      </c>
      <c r="F390" t="s">
        <v>5156</v>
      </c>
      <c r="G390" t="s">
        <v>5161</v>
      </c>
      <c r="H390" t="s">
        <v>5183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5206</v>
      </c>
      <c r="P390">
        <f t="shared" si="24"/>
        <v>89</v>
      </c>
      <c r="Q390" t="s">
        <v>5227</v>
      </c>
      <c r="R390" t="s">
        <v>5232</v>
      </c>
      <c r="S390" s="10">
        <f t="shared" si="25"/>
        <v>42548.86782407407</v>
      </c>
      <c r="T390" s="10">
        <f t="shared" si="26"/>
        <v>42578.86782407407</v>
      </c>
    </row>
    <row r="391" spans="1:20" ht="58" x14ac:dyDescent="0.35">
      <c r="A391">
        <v>389</v>
      </c>
      <c r="B391" s="3" t="s">
        <v>390</v>
      </c>
      <c r="C391" s="3" t="s">
        <v>2968</v>
      </c>
      <c r="D391">
        <v>68000</v>
      </c>
      <c r="E391">
        <v>123444.12</v>
      </c>
      <c r="F391" t="s">
        <v>5156</v>
      </c>
      <c r="G391" t="s">
        <v>5161</v>
      </c>
      <c r="H391" t="s">
        <v>5183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5206</v>
      </c>
      <c r="P391">
        <f t="shared" si="24"/>
        <v>82</v>
      </c>
      <c r="Q391" t="s">
        <v>5227</v>
      </c>
      <c r="R391" t="s">
        <v>5232</v>
      </c>
      <c r="S391" s="10">
        <f t="shared" si="25"/>
        <v>41673.854745370372</v>
      </c>
      <c r="T391" s="10">
        <f t="shared" si="26"/>
        <v>41705.749305555553</v>
      </c>
    </row>
    <row r="392" spans="1:20" ht="43.5" x14ac:dyDescent="0.35">
      <c r="A392">
        <v>390</v>
      </c>
      <c r="B392" s="3" t="s">
        <v>391</v>
      </c>
      <c r="C392" s="3" t="s">
        <v>2969</v>
      </c>
      <c r="D392">
        <v>1000</v>
      </c>
      <c r="E392">
        <v>1000</v>
      </c>
      <c r="F392" t="s">
        <v>5156</v>
      </c>
      <c r="G392" t="s">
        <v>5161</v>
      </c>
      <c r="H392" t="s">
        <v>5183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5206</v>
      </c>
      <c r="P392">
        <f t="shared" si="24"/>
        <v>71</v>
      </c>
      <c r="Q392" t="s">
        <v>5227</v>
      </c>
      <c r="R392" t="s">
        <v>5232</v>
      </c>
      <c r="S392" s="10">
        <f t="shared" si="25"/>
        <v>42111.828379629624</v>
      </c>
      <c r="T392" s="10">
        <f t="shared" si="26"/>
        <v>42131.828379629624</v>
      </c>
    </row>
    <row r="393" spans="1:20" ht="43.5" x14ac:dyDescent="0.35">
      <c r="A393">
        <v>391</v>
      </c>
      <c r="B393" s="3" t="s">
        <v>392</v>
      </c>
      <c r="C393" s="3" t="s">
        <v>2970</v>
      </c>
      <c r="D393">
        <v>20000</v>
      </c>
      <c r="E393">
        <v>20122</v>
      </c>
      <c r="F393" t="s">
        <v>5156</v>
      </c>
      <c r="G393" t="s">
        <v>5161</v>
      </c>
      <c r="H393" t="s">
        <v>5183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5206</v>
      </c>
      <c r="P393">
        <f t="shared" si="24"/>
        <v>104</v>
      </c>
      <c r="Q393" t="s">
        <v>5227</v>
      </c>
      <c r="R393" t="s">
        <v>5232</v>
      </c>
      <c r="S393" s="10">
        <f t="shared" si="25"/>
        <v>40864.833923611106</v>
      </c>
      <c r="T393" s="10">
        <f t="shared" si="26"/>
        <v>40894.832638888889</v>
      </c>
    </row>
    <row r="394" spans="1:20" ht="43.5" x14ac:dyDescent="0.35">
      <c r="A394">
        <v>392</v>
      </c>
      <c r="B394" s="3" t="s">
        <v>393</v>
      </c>
      <c r="C394" s="3" t="s">
        <v>2971</v>
      </c>
      <c r="D394">
        <v>18500</v>
      </c>
      <c r="E394">
        <v>18667</v>
      </c>
      <c r="F394" t="s">
        <v>5156</v>
      </c>
      <c r="G394" t="s">
        <v>5161</v>
      </c>
      <c r="H394" t="s">
        <v>5183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5206</v>
      </c>
      <c r="P394">
        <f t="shared" si="24"/>
        <v>91</v>
      </c>
      <c r="Q394" t="s">
        <v>5227</v>
      </c>
      <c r="R394" t="s">
        <v>5232</v>
      </c>
      <c r="S394" s="10">
        <f t="shared" si="25"/>
        <v>40763.508923611109</v>
      </c>
      <c r="T394" s="10">
        <f t="shared" si="26"/>
        <v>40793.916666666664</v>
      </c>
    </row>
    <row r="395" spans="1:20" ht="43.5" x14ac:dyDescent="0.35">
      <c r="A395">
        <v>393</v>
      </c>
      <c r="B395" s="3" t="s">
        <v>394</v>
      </c>
      <c r="C395" s="3" t="s">
        <v>2972</v>
      </c>
      <c r="D395">
        <v>50000</v>
      </c>
      <c r="E395">
        <v>55223</v>
      </c>
      <c r="F395" t="s">
        <v>5156</v>
      </c>
      <c r="G395" t="s">
        <v>5161</v>
      </c>
      <c r="H395" t="s">
        <v>5183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5206</v>
      </c>
      <c r="P395">
        <f t="shared" si="24"/>
        <v>157</v>
      </c>
      <c r="Q395" t="s">
        <v>5227</v>
      </c>
      <c r="R395" t="s">
        <v>5232</v>
      </c>
      <c r="S395" s="10">
        <f t="shared" si="25"/>
        <v>41526.500601851847</v>
      </c>
      <c r="T395" s="10">
        <f t="shared" si="26"/>
        <v>41557.500601851847</v>
      </c>
    </row>
    <row r="396" spans="1:20" ht="43.5" x14ac:dyDescent="0.35">
      <c r="A396">
        <v>394</v>
      </c>
      <c r="B396" s="3" t="s">
        <v>395</v>
      </c>
      <c r="C396" s="3" t="s">
        <v>2973</v>
      </c>
      <c r="D396">
        <v>4700</v>
      </c>
      <c r="E396">
        <v>5259</v>
      </c>
      <c r="F396" t="s">
        <v>5156</v>
      </c>
      <c r="G396" t="s">
        <v>5164</v>
      </c>
      <c r="H396" t="s">
        <v>5186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5206</v>
      </c>
      <c r="P396">
        <f t="shared" si="24"/>
        <v>105</v>
      </c>
      <c r="Q396" t="s">
        <v>5227</v>
      </c>
      <c r="R396" t="s">
        <v>5232</v>
      </c>
      <c r="S396" s="10">
        <f t="shared" si="25"/>
        <v>42417.60974537037</v>
      </c>
      <c r="T396" s="10">
        <f t="shared" si="26"/>
        <v>42477.568078703705</v>
      </c>
    </row>
    <row r="397" spans="1:20" ht="43.5" x14ac:dyDescent="0.35">
      <c r="A397">
        <v>395</v>
      </c>
      <c r="B397" s="3" t="s">
        <v>396</v>
      </c>
      <c r="C397" s="3" t="s">
        <v>2974</v>
      </c>
      <c r="D397">
        <v>10000</v>
      </c>
      <c r="E397">
        <v>10804.45</v>
      </c>
      <c r="F397" t="s">
        <v>5156</v>
      </c>
      <c r="G397" t="s">
        <v>5161</v>
      </c>
      <c r="H397" t="s">
        <v>5183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5206</v>
      </c>
      <c r="P397">
        <f t="shared" si="24"/>
        <v>59</v>
      </c>
      <c r="Q397" t="s">
        <v>5227</v>
      </c>
      <c r="R397" t="s">
        <v>5232</v>
      </c>
      <c r="S397" s="10">
        <f t="shared" si="25"/>
        <v>40990.700925925921</v>
      </c>
      <c r="T397" s="10">
        <f t="shared" si="26"/>
        <v>41026.688888888886</v>
      </c>
    </row>
    <row r="398" spans="1:20" ht="43.5" x14ac:dyDescent="0.35">
      <c r="A398">
        <v>396</v>
      </c>
      <c r="B398" s="3" t="s">
        <v>397</v>
      </c>
      <c r="C398" s="3" t="s">
        <v>2975</v>
      </c>
      <c r="D398">
        <v>15000</v>
      </c>
      <c r="E398">
        <v>16000</v>
      </c>
      <c r="F398" t="s">
        <v>5156</v>
      </c>
      <c r="G398" t="s">
        <v>5161</v>
      </c>
      <c r="H398" t="s">
        <v>5183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5206</v>
      </c>
      <c r="P398">
        <f t="shared" si="24"/>
        <v>82</v>
      </c>
      <c r="Q398" t="s">
        <v>5227</v>
      </c>
      <c r="R398" t="s">
        <v>5232</v>
      </c>
      <c r="S398" s="10">
        <f t="shared" si="25"/>
        <v>41082.356550925928</v>
      </c>
      <c r="T398" s="10">
        <f t="shared" si="26"/>
        <v>41097.356550925928</v>
      </c>
    </row>
    <row r="399" spans="1:20" ht="58" x14ac:dyDescent="0.35">
      <c r="A399">
        <v>397</v>
      </c>
      <c r="B399" s="3" t="s">
        <v>398</v>
      </c>
      <c r="C399" s="3" t="s">
        <v>2976</v>
      </c>
      <c r="D399">
        <v>12444</v>
      </c>
      <c r="E399">
        <v>12929.35</v>
      </c>
      <c r="F399" t="s">
        <v>5156</v>
      </c>
      <c r="G399" t="s">
        <v>5161</v>
      </c>
      <c r="H399" t="s">
        <v>5183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5206</v>
      </c>
      <c r="P399">
        <f t="shared" si="24"/>
        <v>56</v>
      </c>
      <c r="Q399" t="s">
        <v>5227</v>
      </c>
      <c r="R399" t="s">
        <v>5232</v>
      </c>
      <c r="S399" s="10">
        <f t="shared" si="25"/>
        <v>40379.568101851852</v>
      </c>
      <c r="T399" s="10">
        <f t="shared" si="26"/>
        <v>40421.947222222218</v>
      </c>
    </row>
    <row r="400" spans="1:20" ht="43.5" x14ac:dyDescent="0.35">
      <c r="A400">
        <v>398</v>
      </c>
      <c r="B400" s="3" t="s">
        <v>399</v>
      </c>
      <c r="C400" s="3" t="s">
        <v>2977</v>
      </c>
      <c r="D400">
        <v>7500</v>
      </c>
      <c r="E400">
        <v>9387</v>
      </c>
      <c r="F400" t="s">
        <v>5156</v>
      </c>
      <c r="G400" t="s">
        <v>5161</v>
      </c>
      <c r="H400" t="s">
        <v>5183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5206</v>
      </c>
      <c r="P400">
        <f t="shared" si="24"/>
        <v>140</v>
      </c>
      <c r="Q400" t="s">
        <v>5227</v>
      </c>
      <c r="R400" t="s">
        <v>5232</v>
      </c>
      <c r="S400" s="10">
        <f t="shared" si="25"/>
        <v>42078.584791666661</v>
      </c>
      <c r="T400" s="10">
        <f t="shared" si="26"/>
        <v>42123.584791666661</v>
      </c>
    </row>
    <row r="401" spans="1:20" ht="58" x14ac:dyDescent="0.35">
      <c r="A401">
        <v>399</v>
      </c>
      <c r="B401" s="3" t="s">
        <v>400</v>
      </c>
      <c r="C401" s="3" t="s">
        <v>2978</v>
      </c>
      <c r="D401">
        <v>20000</v>
      </c>
      <c r="E401">
        <v>21361</v>
      </c>
      <c r="F401" t="s">
        <v>5156</v>
      </c>
      <c r="G401" t="s">
        <v>5162</v>
      </c>
      <c r="H401" t="s">
        <v>5184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5206</v>
      </c>
      <c r="P401">
        <f t="shared" si="24"/>
        <v>225</v>
      </c>
      <c r="Q401" t="s">
        <v>5227</v>
      </c>
      <c r="R401" t="s">
        <v>5232</v>
      </c>
      <c r="S401" s="10">
        <f t="shared" si="25"/>
        <v>42687.667442129627</v>
      </c>
      <c r="T401" s="10">
        <f t="shared" si="26"/>
        <v>42718.291666666664</v>
      </c>
    </row>
    <row r="402" spans="1:20" ht="43.5" x14ac:dyDescent="0.35">
      <c r="A402">
        <v>400</v>
      </c>
      <c r="B402" s="3" t="s">
        <v>401</v>
      </c>
      <c r="C402" s="3" t="s">
        <v>2979</v>
      </c>
      <c r="D402">
        <v>10000</v>
      </c>
      <c r="E402">
        <v>11230.25</v>
      </c>
      <c r="F402" t="s">
        <v>5156</v>
      </c>
      <c r="G402" t="s">
        <v>5161</v>
      </c>
      <c r="H402" t="s">
        <v>5183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5206</v>
      </c>
      <c r="P402">
        <f t="shared" si="24"/>
        <v>181</v>
      </c>
      <c r="Q402" t="s">
        <v>5227</v>
      </c>
      <c r="R402" t="s">
        <v>5232</v>
      </c>
      <c r="S402" s="10">
        <f t="shared" si="25"/>
        <v>41745.427627314813</v>
      </c>
      <c r="T402" s="10">
        <f t="shared" si="26"/>
        <v>41775.9375</v>
      </c>
    </row>
    <row r="403" spans="1:20" ht="43.5" x14ac:dyDescent="0.35">
      <c r="A403">
        <v>401</v>
      </c>
      <c r="B403" s="3" t="s">
        <v>402</v>
      </c>
      <c r="C403" s="3" t="s">
        <v>2980</v>
      </c>
      <c r="D403">
        <v>50000</v>
      </c>
      <c r="E403">
        <v>51906</v>
      </c>
      <c r="F403" t="s">
        <v>5156</v>
      </c>
      <c r="G403" t="s">
        <v>5161</v>
      </c>
      <c r="H403" t="s">
        <v>5183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5206</v>
      </c>
      <c r="P403">
        <f t="shared" si="24"/>
        <v>711</v>
      </c>
      <c r="Q403" t="s">
        <v>5227</v>
      </c>
      <c r="R403" t="s">
        <v>5232</v>
      </c>
      <c r="S403" s="10">
        <f t="shared" si="25"/>
        <v>40732.633912037032</v>
      </c>
      <c r="T403" s="10">
        <f t="shared" si="26"/>
        <v>40762.633912037032</v>
      </c>
    </row>
    <row r="404" spans="1:20" ht="58" x14ac:dyDescent="0.35">
      <c r="A404">
        <v>402</v>
      </c>
      <c r="B404" s="3" t="s">
        <v>403</v>
      </c>
      <c r="C404" s="3" t="s">
        <v>2981</v>
      </c>
      <c r="D404">
        <v>2000</v>
      </c>
      <c r="E404">
        <v>2833</v>
      </c>
      <c r="F404" t="s">
        <v>5156</v>
      </c>
      <c r="G404" t="s">
        <v>5161</v>
      </c>
      <c r="H404" t="s">
        <v>5183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5206</v>
      </c>
      <c r="P404">
        <f t="shared" si="24"/>
        <v>66</v>
      </c>
      <c r="Q404" t="s">
        <v>5227</v>
      </c>
      <c r="R404" t="s">
        <v>5232</v>
      </c>
      <c r="S404" s="10">
        <f t="shared" si="25"/>
        <v>42292.331215277773</v>
      </c>
      <c r="T404" s="10">
        <f t="shared" si="26"/>
        <v>42313.372881944444</v>
      </c>
    </row>
    <row r="405" spans="1:20" ht="43.5" x14ac:dyDescent="0.35">
      <c r="A405">
        <v>403</v>
      </c>
      <c r="B405" s="3" t="s">
        <v>404</v>
      </c>
      <c r="C405" s="3" t="s">
        <v>2982</v>
      </c>
      <c r="D405">
        <v>5000</v>
      </c>
      <c r="E405">
        <v>5263</v>
      </c>
      <c r="F405" t="s">
        <v>5156</v>
      </c>
      <c r="G405" t="s">
        <v>5161</v>
      </c>
      <c r="H405" t="s">
        <v>5183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5206</v>
      </c>
      <c r="P405">
        <f t="shared" si="24"/>
        <v>75</v>
      </c>
      <c r="Q405" t="s">
        <v>5227</v>
      </c>
      <c r="R405" t="s">
        <v>5232</v>
      </c>
      <c r="S405" s="10">
        <f t="shared" si="25"/>
        <v>40718.102326388886</v>
      </c>
      <c r="T405" s="10">
        <f t="shared" si="26"/>
        <v>40765.088888888888</v>
      </c>
    </row>
    <row r="406" spans="1:20" ht="43.5" x14ac:dyDescent="0.35">
      <c r="A406">
        <v>404</v>
      </c>
      <c r="B406" s="3" t="s">
        <v>405</v>
      </c>
      <c r="C406" s="3" t="s">
        <v>2983</v>
      </c>
      <c r="D406">
        <v>35000</v>
      </c>
      <c r="E406">
        <v>36082</v>
      </c>
      <c r="F406" t="s">
        <v>5156</v>
      </c>
      <c r="G406" t="s">
        <v>5161</v>
      </c>
      <c r="H406" t="s">
        <v>5183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5206</v>
      </c>
      <c r="P406">
        <f t="shared" si="24"/>
        <v>133</v>
      </c>
      <c r="Q406" t="s">
        <v>5227</v>
      </c>
      <c r="R406" t="s">
        <v>5232</v>
      </c>
      <c r="S406" s="10">
        <f t="shared" si="25"/>
        <v>41646.419699074067</v>
      </c>
      <c r="T406" s="10">
        <f t="shared" si="26"/>
        <v>41675.75277777778</v>
      </c>
    </row>
    <row r="407" spans="1:20" ht="43.5" x14ac:dyDescent="0.35">
      <c r="A407">
        <v>405</v>
      </c>
      <c r="B407" s="3" t="s">
        <v>406</v>
      </c>
      <c r="C407" s="3" t="s">
        <v>2984</v>
      </c>
      <c r="D407">
        <v>2820</v>
      </c>
      <c r="E407">
        <v>3036</v>
      </c>
      <c r="F407" t="s">
        <v>5156</v>
      </c>
      <c r="G407" t="s">
        <v>5161</v>
      </c>
      <c r="H407" t="s">
        <v>5183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5206</v>
      </c>
      <c r="P407">
        <f t="shared" si="24"/>
        <v>55</v>
      </c>
      <c r="Q407" t="s">
        <v>5227</v>
      </c>
      <c r="R407" t="s">
        <v>5232</v>
      </c>
      <c r="S407" s="10">
        <f t="shared" si="25"/>
        <v>41673.876608796294</v>
      </c>
      <c r="T407" s="10">
        <f t="shared" si="26"/>
        <v>41703.876608796294</v>
      </c>
    </row>
    <row r="408" spans="1:20" ht="43.5" x14ac:dyDescent="0.35">
      <c r="A408">
        <v>406</v>
      </c>
      <c r="B408" s="3" t="s">
        <v>407</v>
      </c>
      <c r="C408" s="3" t="s">
        <v>2985</v>
      </c>
      <c r="D408">
        <v>2800</v>
      </c>
      <c r="E408">
        <v>3015.73</v>
      </c>
      <c r="F408" t="s">
        <v>5156</v>
      </c>
      <c r="G408" t="s">
        <v>5161</v>
      </c>
      <c r="H408" t="s">
        <v>5183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5206</v>
      </c>
      <c r="P408">
        <f t="shared" si="24"/>
        <v>86</v>
      </c>
      <c r="Q408" t="s">
        <v>5227</v>
      </c>
      <c r="R408" t="s">
        <v>5232</v>
      </c>
      <c r="S408" s="10">
        <f t="shared" si="25"/>
        <v>40637.95413194444</v>
      </c>
      <c r="T408" s="10">
        <f t="shared" si="26"/>
        <v>40672.040972222218</v>
      </c>
    </row>
    <row r="409" spans="1:20" ht="43.5" x14ac:dyDescent="0.35">
      <c r="A409">
        <v>407</v>
      </c>
      <c r="B409" s="3" t="s">
        <v>408</v>
      </c>
      <c r="C409" s="3" t="s">
        <v>2986</v>
      </c>
      <c r="D409">
        <v>2000</v>
      </c>
      <c r="E409">
        <v>2031</v>
      </c>
      <c r="F409" t="s">
        <v>5156</v>
      </c>
      <c r="G409" t="s">
        <v>5161</v>
      </c>
      <c r="H409" t="s">
        <v>5183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5206</v>
      </c>
      <c r="P409">
        <f t="shared" si="24"/>
        <v>92</v>
      </c>
      <c r="Q409" t="s">
        <v>5227</v>
      </c>
      <c r="R409" t="s">
        <v>5232</v>
      </c>
      <c r="S409" s="10">
        <f t="shared" si="25"/>
        <v>40806.662615740737</v>
      </c>
      <c r="T409" s="10">
        <f t="shared" si="26"/>
        <v>40866.704282407409</v>
      </c>
    </row>
    <row r="410" spans="1:20" ht="43.5" x14ac:dyDescent="0.35">
      <c r="A410">
        <v>408</v>
      </c>
      <c r="B410" s="3" t="s">
        <v>409</v>
      </c>
      <c r="C410" s="3" t="s">
        <v>2987</v>
      </c>
      <c r="D410">
        <v>6000</v>
      </c>
      <c r="E410">
        <v>6086.26</v>
      </c>
      <c r="F410" t="s">
        <v>5156</v>
      </c>
      <c r="G410" t="s">
        <v>5161</v>
      </c>
      <c r="H410" t="s">
        <v>5183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5206</v>
      </c>
      <c r="P410">
        <f t="shared" si="24"/>
        <v>160</v>
      </c>
      <c r="Q410" t="s">
        <v>5227</v>
      </c>
      <c r="R410" t="s">
        <v>5232</v>
      </c>
      <c r="S410" s="10">
        <f t="shared" si="25"/>
        <v>41543.527662037035</v>
      </c>
      <c r="T410" s="10">
        <f t="shared" si="26"/>
        <v>41583.569328703699</v>
      </c>
    </row>
    <row r="411" spans="1:20" ht="43.5" x14ac:dyDescent="0.35">
      <c r="A411">
        <v>409</v>
      </c>
      <c r="B411" s="3" t="s">
        <v>410</v>
      </c>
      <c r="C411" s="3" t="s">
        <v>2988</v>
      </c>
      <c r="D411">
        <v>500</v>
      </c>
      <c r="E411">
        <v>684</v>
      </c>
      <c r="F411" t="s">
        <v>5156</v>
      </c>
      <c r="G411" t="s">
        <v>5162</v>
      </c>
      <c r="H411" t="s">
        <v>5184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5206</v>
      </c>
      <c r="P411">
        <f t="shared" si="24"/>
        <v>46</v>
      </c>
      <c r="Q411" t="s">
        <v>5227</v>
      </c>
      <c r="R411" t="s">
        <v>5232</v>
      </c>
      <c r="S411" s="10">
        <f t="shared" si="25"/>
        <v>42543.654444444437</v>
      </c>
      <c r="T411" s="10">
        <f t="shared" si="26"/>
        <v>42573.654444444437</v>
      </c>
    </row>
    <row r="412" spans="1:20" ht="43.5" x14ac:dyDescent="0.35">
      <c r="A412">
        <v>410</v>
      </c>
      <c r="B412" s="3" t="s">
        <v>411</v>
      </c>
      <c r="C412" s="3" t="s">
        <v>2989</v>
      </c>
      <c r="D412">
        <v>1000</v>
      </c>
      <c r="E412">
        <v>1283</v>
      </c>
      <c r="F412" t="s">
        <v>5156</v>
      </c>
      <c r="G412" t="s">
        <v>5166</v>
      </c>
      <c r="H412" t="s">
        <v>5188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5206</v>
      </c>
      <c r="P412">
        <f t="shared" si="24"/>
        <v>183</v>
      </c>
      <c r="Q412" t="s">
        <v>5227</v>
      </c>
      <c r="R412" t="s">
        <v>5232</v>
      </c>
      <c r="S412" s="10">
        <f t="shared" si="25"/>
        <v>42113.773113425923</v>
      </c>
      <c r="T412" s="10">
        <f t="shared" si="26"/>
        <v>42173.773113425923</v>
      </c>
    </row>
    <row r="413" spans="1:20" ht="43.5" x14ac:dyDescent="0.35">
      <c r="A413">
        <v>411</v>
      </c>
      <c r="B413" s="3" t="s">
        <v>412</v>
      </c>
      <c r="C413" s="3" t="s">
        <v>2990</v>
      </c>
      <c r="D413">
        <v>30000</v>
      </c>
      <c r="E413">
        <v>30315</v>
      </c>
      <c r="F413" t="s">
        <v>5156</v>
      </c>
      <c r="G413" t="s">
        <v>5161</v>
      </c>
      <c r="H413" t="s">
        <v>5183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5206</v>
      </c>
      <c r="P413">
        <f t="shared" si="24"/>
        <v>126</v>
      </c>
      <c r="Q413" t="s">
        <v>5227</v>
      </c>
      <c r="R413" t="s">
        <v>5232</v>
      </c>
      <c r="S413" s="10">
        <f t="shared" si="25"/>
        <v>41597.967638888884</v>
      </c>
      <c r="T413" s="10">
        <f t="shared" si="26"/>
        <v>41630</v>
      </c>
    </row>
    <row r="414" spans="1:20" ht="58" x14ac:dyDescent="0.35">
      <c r="A414">
        <v>412</v>
      </c>
      <c r="B414" s="3" t="s">
        <v>413</v>
      </c>
      <c r="C414" s="3" t="s">
        <v>2991</v>
      </c>
      <c r="D414">
        <v>2500</v>
      </c>
      <c r="E414">
        <v>3171</v>
      </c>
      <c r="F414" t="s">
        <v>5156</v>
      </c>
      <c r="G414" t="s">
        <v>5161</v>
      </c>
      <c r="H414" t="s">
        <v>5183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5206</v>
      </c>
      <c r="P414">
        <f t="shared" si="24"/>
        <v>58</v>
      </c>
      <c r="Q414" t="s">
        <v>5227</v>
      </c>
      <c r="R414" t="s">
        <v>5232</v>
      </c>
      <c r="S414" s="10">
        <f t="shared" si="25"/>
        <v>41099.534467592588</v>
      </c>
      <c r="T414" s="10">
        <f t="shared" si="26"/>
        <v>41115.534467592588</v>
      </c>
    </row>
    <row r="415" spans="1:20" ht="43.5" x14ac:dyDescent="0.35">
      <c r="A415">
        <v>413</v>
      </c>
      <c r="B415" s="3" t="s">
        <v>414</v>
      </c>
      <c r="C415" s="3" t="s">
        <v>2992</v>
      </c>
      <c r="D415">
        <v>12800</v>
      </c>
      <c r="E415">
        <v>13451</v>
      </c>
      <c r="F415" t="s">
        <v>5156</v>
      </c>
      <c r="G415" t="s">
        <v>5161</v>
      </c>
      <c r="H415" t="s">
        <v>5183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5206</v>
      </c>
      <c r="P415">
        <f t="shared" si="24"/>
        <v>79</v>
      </c>
      <c r="Q415" t="s">
        <v>5227</v>
      </c>
      <c r="R415" t="s">
        <v>5232</v>
      </c>
      <c r="S415" s="10">
        <f t="shared" si="25"/>
        <v>41079.66910879629</v>
      </c>
      <c r="T415" s="10">
        <f t="shared" si="26"/>
        <v>41109.66910879629</v>
      </c>
    </row>
    <row r="416" spans="1:20" ht="43.5" x14ac:dyDescent="0.35">
      <c r="A416">
        <v>414</v>
      </c>
      <c r="B416" s="3" t="s">
        <v>415</v>
      </c>
      <c r="C416" s="3" t="s">
        <v>2993</v>
      </c>
      <c r="D416">
        <v>18500</v>
      </c>
      <c r="E416">
        <v>19028</v>
      </c>
      <c r="F416" t="s">
        <v>5156</v>
      </c>
      <c r="G416" t="s">
        <v>5161</v>
      </c>
      <c r="H416" t="s">
        <v>5183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5206</v>
      </c>
      <c r="P416">
        <f t="shared" si="24"/>
        <v>91</v>
      </c>
      <c r="Q416" t="s">
        <v>5227</v>
      </c>
      <c r="R416" t="s">
        <v>5232</v>
      </c>
      <c r="S416" s="10">
        <f t="shared" si="25"/>
        <v>41528.85491898148</v>
      </c>
      <c r="T416" s="10">
        <f t="shared" si="26"/>
        <v>41558.85491898148</v>
      </c>
    </row>
    <row r="417" spans="1:20" ht="58" x14ac:dyDescent="0.35">
      <c r="A417">
        <v>415</v>
      </c>
      <c r="B417" s="3" t="s">
        <v>416</v>
      </c>
      <c r="C417" s="3" t="s">
        <v>2994</v>
      </c>
      <c r="D417">
        <v>1400</v>
      </c>
      <c r="E417">
        <v>1430.06</v>
      </c>
      <c r="F417" t="s">
        <v>5156</v>
      </c>
      <c r="G417" t="s">
        <v>5166</v>
      </c>
      <c r="H417" t="s">
        <v>5188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5206</v>
      </c>
      <c r="P417">
        <f t="shared" si="24"/>
        <v>68</v>
      </c>
      <c r="Q417" t="s">
        <v>5227</v>
      </c>
      <c r="R417" t="s">
        <v>5232</v>
      </c>
      <c r="S417" s="10">
        <f t="shared" si="25"/>
        <v>41904.643541666665</v>
      </c>
      <c r="T417" s="10">
        <f t="shared" si="26"/>
        <v>41929.291666666664</v>
      </c>
    </row>
    <row r="418" spans="1:20" ht="43.5" x14ac:dyDescent="0.35">
      <c r="A418">
        <v>416</v>
      </c>
      <c r="B418" s="3" t="s">
        <v>417</v>
      </c>
      <c r="C418" s="3" t="s">
        <v>2995</v>
      </c>
      <c r="D418">
        <v>1000</v>
      </c>
      <c r="E418">
        <v>1202.17</v>
      </c>
      <c r="F418" t="s">
        <v>5156</v>
      </c>
      <c r="G418" t="s">
        <v>5161</v>
      </c>
      <c r="H418" t="s">
        <v>5183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5206</v>
      </c>
      <c r="P418">
        <f t="shared" si="24"/>
        <v>48</v>
      </c>
      <c r="Q418" t="s">
        <v>5227</v>
      </c>
      <c r="R418" t="s">
        <v>5232</v>
      </c>
      <c r="S418" s="10">
        <f t="shared" si="25"/>
        <v>41648.187858796293</v>
      </c>
      <c r="T418" s="10">
        <f t="shared" si="26"/>
        <v>41678.187858796293</v>
      </c>
    </row>
    <row r="419" spans="1:20" ht="43.5" x14ac:dyDescent="0.35">
      <c r="A419">
        <v>417</v>
      </c>
      <c r="B419" s="3" t="s">
        <v>418</v>
      </c>
      <c r="C419" s="3" t="s">
        <v>2996</v>
      </c>
      <c r="D419">
        <v>10500</v>
      </c>
      <c r="E419">
        <v>10526</v>
      </c>
      <c r="F419" t="s">
        <v>5156</v>
      </c>
      <c r="G419" t="s">
        <v>5161</v>
      </c>
      <c r="H419" t="s">
        <v>5183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5206</v>
      </c>
      <c r="P419">
        <f t="shared" si="24"/>
        <v>202</v>
      </c>
      <c r="Q419" t="s">
        <v>5227</v>
      </c>
      <c r="R419" t="s">
        <v>5232</v>
      </c>
      <c r="S419" s="10">
        <f t="shared" si="25"/>
        <v>41360.762268518512</v>
      </c>
      <c r="T419" s="10">
        <f t="shared" si="26"/>
        <v>41371.981249999997</v>
      </c>
    </row>
    <row r="420" spans="1:20" ht="43.5" x14ac:dyDescent="0.35">
      <c r="A420">
        <v>418</v>
      </c>
      <c r="B420" s="3" t="s">
        <v>419</v>
      </c>
      <c r="C420" s="3" t="s">
        <v>2997</v>
      </c>
      <c r="D420">
        <v>22400</v>
      </c>
      <c r="E420">
        <v>22542</v>
      </c>
      <c r="F420" t="s">
        <v>5156</v>
      </c>
      <c r="G420" t="s">
        <v>5161</v>
      </c>
      <c r="H420" t="s">
        <v>5183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5206</v>
      </c>
      <c r="P420">
        <f t="shared" si="24"/>
        <v>217</v>
      </c>
      <c r="Q420" t="s">
        <v>5227</v>
      </c>
      <c r="R420" t="s">
        <v>5232</v>
      </c>
      <c r="S420" s="10">
        <f t="shared" si="25"/>
        <v>42178.07403935185</v>
      </c>
      <c r="T420" s="10">
        <f t="shared" si="26"/>
        <v>42208.07403935185</v>
      </c>
    </row>
    <row r="421" spans="1:20" ht="43.5" x14ac:dyDescent="0.35">
      <c r="A421">
        <v>419</v>
      </c>
      <c r="B421" s="3" t="s">
        <v>420</v>
      </c>
      <c r="C421" s="3" t="s">
        <v>2998</v>
      </c>
      <c r="D421">
        <v>8000</v>
      </c>
      <c r="E421">
        <v>8035</v>
      </c>
      <c r="F421" t="s">
        <v>5156</v>
      </c>
      <c r="G421" t="s">
        <v>5161</v>
      </c>
      <c r="H421" t="s">
        <v>5183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5206</v>
      </c>
      <c r="P421">
        <f t="shared" si="24"/>
        <v>110</v>
      </c>
      <c r="Q421" t="s">
        <v>5227</v>
      </c>
      <c r="R421" t="s">
        <v>5232</v>
      </c>
      <c r="S421" s="10">
        <f t="shared" si="25"/>
        <v>41394.634108796294</v>
      </c>
      <c r="T421" s="10">
        <f t="shared" si="26"/>
        <v>41454.634108796294</v>
      </c>
    </row>
    <row r="422" spans="1:20" ht="43.5" x14ac:dyDescent="0.35">
      <c r="A422">
        <v>420</v>
      </c>
      <c r="B422" s="3" t="s">
        <v>421</v>
      </c>
      <c r="C422" s="3" t="s">
        <v>2999</v>
      </c>
      <c r="D422">
        <v>3300</v>
      </c>
      <c r="E422">
        <v>14.5</v>
      </c>
      <c r="F422" t="s">
        <v>5158</v>
      </c>
      <c r="G422" t="s">
        <v>5161</v>
      </c>
      <c r="H422" t="s">
        <v>5183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5207</v>
      </c>
      <c r="P422">
        <f t="shared" si="24"/>
        <v>5</v>
      </c>
      <c r="Q422" t="s">
        <v>5227</v>
      </c>
      <c r="R422" t="s">
        <v>5233</v>
      </c>
      <c r="S422" s="10">
        <f t="shared" si="25"/>
        <v>41682.028136574074</v>
      </c>
      <c r="T422" s="10">
        <f t="shared" si="26"/>
        <v>41711.986469907402</v>
      </c>
    </row>
    <row r="423" spans="1:20" ht="58" x14ac:dyDescent="0.35">
      <c r="A423">
        <v>421</v>
      </c>
      <c r="B423" s="3" t="s">
        <v>422</v>
      </c>
      <c r="C423" s="3" t="s">
        <v>3000</v>
      </c>
      <c r="D423">
        <v>15000</v>
      </c>
      <c r="E423">
        <v>301</v>
      </c>
      <c r="F423" t="s">
        <v>5158</v>
      </c>
      <c r="G423" t="s">
        <v>5161</v>
      </c>
      <c r="H423" t="s">
        <v>5183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5207</v>
      </c>
      <c r="P423">
        <f t="shared" si="24"/>
        <v>50</v>
      </c>
      <c r="Q423" t="s">
        <v>5227</v>
      </c>
      <c r="R423" t="s">
        <v>5233</v>
      </c>
      <c r="S423" s="10">
        <f t="shared" si="25"/>
        <v>42177.283055555548</v>
      </c>
      <c r="T423" s="10">
        <f t="shared" si="26"/>
        <v>42237.283055555548</v>
      </c>
    </row>
    <row r="424" spans="1:20" ht="43.5" x14ac:dyDescent="0.35">
      <c r="A424">
        <v>422</v>
      </c>
      <c r="B424" s="3" t="s">
        <v>423</v>
      </c>
      <c r="C424" s="3" t="s">
        <v>3001</v>
      </c>
      <c r="D424">
        <v>40000</v>
      </c>
      <c r="E424">
        <v>430</v>
      </c>
      <c r="F424" t="s">
        <v>5158</v>
      </c>
      <c r="G424" t="s">
        <v>5161</v>
      </c>
      <c r="H424" t="s">
        <v>5183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5207</v>
      </c>
      <c r="P424">
        <f t="shared" si="24"/>
        <v>36</v>
      </c>
      <c r="Q424" t="s">
        <v>5227</v>
      </c>
      <c r="R424" t="s">
        <v>5233</v>
      </c>
      <c r="S424" s="10">
        <f t="shared" si="25"/>
        <v>41863.052048611113</v>
      </c>
      <c r="T424" s="10">
        <f t="shared" si="26"/>
        <v>41893.052048611113</v>
      </c>
    </row>
    <row r="425" spans="1:20" ht="43.5" x14ac:dyDescent="0.35">
      <c r="A425">
        <v>423</v>
      </c>
      <c r="B425" s="3" t="s">
        <v>424</v>
      </c>
      <c r="C425" s="3" t="s">
        <v>3002</v>
      </c>
      <c r="D425">
        <v>20000</v>
      </c>
      <c r="E425">
        <v>153</v>
      </c>
      <c r="F425" t="s">
        <v>5158</v>
      </c>
      <c r="G425" t="s">
        <v>5161</v>
      </c>
      <c r="H425" t="s">
        <v>5183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5207</v>
      </c>
      <c r="P425">
        <f t="shared" si="24"/>
        <v>12</v>
      </c>
      <c r="Q425" t="s">
        <v>5227</v>
      </c>
      <c r="R425" t="s">
        <v>5233</v>
      </c>
      <c r="S425" s="10">
        <f t="shared" si="25"/>
        <v>41400.717939814815</v>
      </c>
      <c r="T425" s="10">
        <f t="shared" si="26"/>
        <v>41430.717939814815</v>
      </c>
    </row>
    <row r="426" spans="1:20" ht="43.5" x14ac:dyDescent="0.35">
      <c r="A426">
        <v>424</v>
      </c>
      <c r="B426" s="3" t="s">
        <v>425</v>
      </c>
      <c r="C426" s="3" t="s">
        <v>3003</v>
      </c>
      <c r="D426">
        <v>3000</v>
      </c>
      <c r="E426">
        <v>203.9</v>
      </c>
      <c r="F426" t="s">
        <v>5158</v>
      </c>
      <c r="G426" t="s">
        <v>5161</v>
      </c>
      <c r="H426" t="s">
        <v>5183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5207</v>
      </c>
      <c r="P426">
        <f t="shared" si="24"/>
        <v>41</v>
      </c>
      <c r="Q426" t="s">
        <v>5227</v>
      </c>
      <c r="R426" t="s">
        <v>5233</v>
      </c>
      <c r="S426" s="10">
        <f t="shared" si="25"/>
        <v>40934.167812499996</v>
      </c>
      <c r="T426" s="10">
        <f t="shared" si="26"/>
        <v>40994.126145833332</v>
      </c>
    </row>
    <row r="427" spans="1:20" ht="43.5" x14ac:dyDescent="0.35">
      <c r="A427">
        <v>425</v>
      </c>
      <c r="B427" s="3" t="s">
        <v>426</v>
      </c>
      <c r="C427" s="3" t="s">
        <v>3004</v>
      </c>
      <c r="D427">
        <v>50000</v>
      </c>
      <c r="E427">
        <v>6</v>
      </c>
      <c r="F427" t="s">
        <v>5158</v>
      </c>
      <c r="G427" t="s">
        <v>5161</v>
      </c>
      <c r="H427" t="s">
        <v>5183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5207</v>
      </c>
      <c r="P427">
        <f t="shared" si="24"/>
        <v>3</v>
      </c>
      <c r="Q427" t="s">
        <v>5227</v>
      </c>
      <c r="R427" t="s">
        <v>5233</v>
      </c>
      <c r="S427" s="10">
        <f t="shared" si="25"/>
        <v>42275.652824074066</v>
      </c>
      <c r="T427" s="10">
        <f t="shared" si="26"/>
        <v>42335.694490740738</v>
      </c>
    </row>
    <row r="428" spans="1:20" ht="43.5" x14ac:dyDescent="0.35">
      <c r="A428">
        <v>426</v>
      </c>
      <c r="B428" s="3" t="s">
        <v>427</v>
      </c>
      <c r="C428" s="3" t="s">
        <v>3005</v>
      </c>
      <c r="D428">
        <v>10000</v>
      </c>
      <c r="E428">
        <v>133</v>
      </c>
      <c r="F428" t="s">
        <v>5158</v>
      </c>
      <c r="G428" t="s">
        <v>5161</v>
      </c>
      <c r="H428" t="s">
        <v>5183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5207</v>
      </c>
      <c r="P428">
        <f t="shared" si="24"/>
        <v>17</v>
      </c>
      <c r="Q428" t="s">
        <v>5227</v>
      </c>
      <c r="R428" t="s">
        <v>5233</v>
      </c>
      <c r="S428" s="10">
        <f t="shared" si="25"/>
        <v>42400.503634259258</v>
      </c>
      <c r="T428" s="10">
        <f t="shared" si="26"/>
        <v>42430.503634259258</v>
      </c>
    </row>
    <row r="429" spans="1:20" ht="58" x14ac:dyDescent="0.35">
      <c r="A429">
        <v>427</v>
      </c>
      <c r="B429" s="3" t="s">
        <v>428</v>
      </c>
      <c r="C429" s="3" t="s">
        <v>3006</v>
      </c>
      <c r="D429">
        <v>6500</v>
      </c>
      <c r="E429">
        <v>0</v>
      </c>
      <c r="F429" t="s">
        <v>5158</v>
      </c>
      <c r="G429" t="s">
        <v>5161</v>
      </c>
      <c r="H429" t="s">
        <v>5183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5207</v>
      </c>
      <c r="P429" t="e">
        <f t="shared" si="24"/>
        <v>#DIV/0!</v>
      </c>
      <c r="Q429" t="s">
        <v>5227</v>
      </c>
      <c r="R429" t="s">
        <v>5233</v>
      </c>
      <c r="S429" s="10">
        <f t="shared" si="25"/>
        <v>42285.700694444444</v>
      </c>
      <c r="T429" s="10">
        <f t="shared" si="26"/>
        <v>42299.582638888889</v>
      </c>
    </row>
    <row r="430" spans="1:20" ht="29" x14ac:dyDescent="0.35">
      <c r="A430">
        <v>428</v>
      </c>
      <c r="B430" s="3" t="s">
        <v>429</v>
      </c>
      <c r="C430" s="3" t="s">
        <v>3007</v>
      </c>
      <c r="D430">
        <v>12000</v>
      </c>
      <c r="E430">
        <v>676</v>
      </c>
      <c r="F430" t="s">
        <v>5158</v>
      </c>
      <c r="G430" t="s">
        <v>5161</v>
      </c>
      <c r="H430" t="s">
        <v>5183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5207</v>
      </c>
      <c r="P430">
        <f t="shared" si="24"/>
        <v>52</v>
      </c>
      <c r="Q430" t="s">
        <v>5227</v>
      </c>
      <c r="R430" t="s">
        <v>5233</v>
      </c>
      <c r="S430" s="10">
        <f t="shared" si="25"/>
        <v>41778.558391203704</v>
      </c>
      <c r="T430" s="10">
        <f t="shared" si="26"/>
        <v>41806.708333333328</v>
      </c>
    </row>
    <row r="431" spans="1:20" ht="58" x14ac:dyDescent="0.35">
      <c r="A431">
        <v>429</v>
      </c>
      <c r="B431" s="3" t="s">
        <v>430</v>
      </c>
      <c r="C431" s="3" t="s">
        <v>3008</v>
      </c>
      <c r="D431">
        <v>5000</v>
      </c>
      <c r="E431">
        <v>0</v>
      </c>
      <c r="F431" t="s">
        <v>5158</v>
      </c>
      <c r="G431" t="s">
        <v>5161</v>
      </c>
      <c r="H431" t="s">
        <v>5183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5207</v>
      </c>
      <c r="P431" t="e">
        <f t="shared" si="24"/>
        <v>#DIV/0!</v>
      </c>
      <c r="Q431" t="s">
        <v>5227</v>
      </c>
      <c r="R431" t="s">
        <v>5233</v>
      </c>
      <c r="S431" s="10">
        <f t="shared" si="25"/>
        <v>40070.693078703705</v>
      </c>
      <c r="T431" s="10">
        <f t="shared" si="26"/>
        <v>40143.999305555553</v>
      </c>
    </row>
    <row r="432" spans="1:20" ht="43.5" x14ac:dyDescent="0.35">
      <c r="A432">
        <v>430</v>
      </c>
      <c r="B432" s="3" t="s">
        <v>431</v>
      </c>
      <c r="C432" s="3" t="s">
        <v>3009</v>
      </c>
      <c r="D432">
        <v>1000</v>
      </c>
      <c r="E432">
        <v>24</v>
      </c>
      <c r="F432" t="s">
        <v>5158</v>
      </c>
      <c r="G432" t="s">
        <v>5161</v>
      </c>
      <c r="H432" t="s">
        <v>5183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5207</v>
      </c>
      <c r="P432">
        <f t="shared" si="24"/>
        <v>5</v>
      </c>
      <c r="Q432" t="s">
        <v>5227</v>
      </c>
      <c r="R432" t="s">
        <v>5233</v>
      </c>
      <c r="S432" s="10">
        <f t="shared" si="25"/>
        <v>41512.898923611108</v>
      </c>
      <c r="T432" s="10">
        <f t="shared" si="26"/>
        <v>41527.898923611108</v>
      </c>
    </row>
    <row r="433" spans="1:20" ht="43.5" x14ac:dyDescent="0.35">
      <c r="A433">
        <v>431</v>
      </c>
      <c r="B433" s="3" t="s">
        <v>432</v>
      </c>
      <c r="C433" s="3" t="s">
        <v>3010</v>
      </c>
      <c r="D433">
        <v>3000</v>
      </c>
      <c r="E433">
        <v>415</v>
      </c>
      <c r="F433" t="s">
        <v>5158</v>
      </c>
      <c r="G433" t="s">
        <v>5162</v>
      </c>
      <c r="H433" t="s">
        <v>5184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5207</v>
      </c>
      <c r="P433">
        <f t="shared" si="24"/>
        <v>52</v>
      </c>
      <c r="Q433" t="s">
        <v>5227</v>
      </c>
      <c r="R433" t="s">
        <v>5233</v>
      </c>
      <c r="S433" s="10">
        <f t="shared" si="25"/>
        <v>42526.662997685184</v>
      </c>
      <c r="T433" s="10">
        <f t="shared" si="26"/>
        <v>42556.662997685184</v>
      </c>
    </row>
    <row r="434" spans="1:20" ht="58" x14ac:dyDescent="0.35">
      <c r="A434">
        <v>432</v>
      </c>
      <c r="B434" s="3" t="s">
        <v>433</v>
      </c>
      <c r="C434" s="3" t="s">
        <v>3011</v>
      </c>
      <c r="D434">
        <v>6000</v>
      </c>
      <c r="E434">
        <v>570</v>
      </c>
      <c r="F434" t="s">
        <v>5158</v>
      </c>
      <c r="G434" t="s">
        <v>5161</v>
      </c>
      <c r="H434" t="s">
        <v>5183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5207</v>
      </c>
      <c r="P434">
        <f t="shared" si="24"/>
        <v>71</v>
      </c>
      <c r="Q434" t="s">
        <v>5227</v>
      </c>
      <c r="R434" t="s">
        <v>5233</v>
      </c>
      <c r="S434" s="10">
        <f t="shared" si="25"/>
        <v>42238.51829861111</v>
      </c>
      <c r="T434" s="10">
        <f t="shared" si="26"/>
        <v>42298.51829861111</v>
      </c>
    </row>
    <row r="435" spans="1:20" ht="58" x14ac:dyDescent="0.35">
      <c r="A435">
        <v>433</v>
      </c>
      <c r="B435" s="3" t="s">
        <v>434</v>
      </c>
      <c r="C435" s="3" t="s">
        <v>3012</v>
      </c>
      <c r="D435">
        <v>3000</v>
      </c>
      <c r="E435">
        <v>0</v>
      </c>
      <c r="F435" t="s">
        <v>5158</v>
      </c>
      <c r="G435" t="s">
        <v>5161</v>
      </c>
      <c r="H435" t="s">
        <v>5183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5207</v>
      </c>
      <c r="P435" t="e">
        <f t="shared" si="24"/>
        <v>#DIV/0!</v>
      </c>
      <c r="Q435" t="s">
        <v>5227</v>
      </c>
      <c r="R435" t="s">
        <v>5233</v>
      </c>
      <c r="S435" s="10">
        <f t="shared" si="25"/>
        <v>42228.421550925923</v>
      </c>
      <c r="T435" s="10">
        <f t="shared" si="26"/>
        <v>42288.421550925923</v>
      </c>
    </row>
    <row r="436" spans="1:20" ht="58" x14ac:dyDescent="0.35">
      <c r="A436">
        <v>434</v>
      </c>
      <c r="B436" s="3" t="s">
        <v>435</v>
      </c>
      <c r="C436" s="3" t="s">
        <v>3013</v>
      </c>
      <c r="D436">
        <v>2500</v>
      </c>
      <c r="E436">
        <v>125</v>
      </c>
      <c r="F436" t="s">
        <v>5158</v>
      </c>
      <c r="G436" t="s">
        <v>5161</v>
      </c>
      <c r="H436" t="s">
        <v>5183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5207</v>
      </c>
      <c r="P436">
        <f t="shared" si="24"/>
        <v>63</v>
      </c>
      <c r="Q436" t="s">
        <v>5227</v>
      </c>
      <c r="R436" t="s">
        <v>5233</v>
      </c>
      <c r="S436" s="10">
        <f t="shared" si="25"/>
        <v>41576.626180555555</v>
      </c>
      <c r="T436" s="10">
        <f t="shared" si="26"/>
        <v>41609.667847222219</v>
      </c>
    </row>
    <row r="437" spans="1:20" ht="58" x14ac:dyDescent="0.35">
      <c r="A437">
        <v>435</v>
      </c>
      <c r="B437" s="3" t="s">
        <v>436</v>
      </c>
      <c r="C437" s="3" t="s">
        <v>3014</v>
      </c>
      <c r="D437">
        <v>110000</v>
      </c>
      <c r="E437">
        <v>3</v>
      </c>
      <c r="F437" t="s">
        <v>5158</v>
      </c>
      <c r="G437" t="s">
        <v>5161</v>
      </c>
      <c r="H437" t="s">
        <v>5183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5207</v>
      </c>
      <c r="P437">
        <f t="shared" si="24"/>
        <v>1</v>
      </c>
      <c r="Q437" t="s">
        <v>5227</v>
      </c>
      <c r="R437" t="s">
        <v>5233</v>
      </c>
      <c r="S437" s="10">
        <f t="shared" si="25"/>
        <v>41500.539120370369</v>
      </c>
      <c r="T437" s="10">
        <f t="shared" si="26"/>
        <v>41530.539120370369</v>
      </c>
    </row>
    <row r="438" spans="1:20" ht="43.5" x14ac:dyDescent="0.35">
      <c r="A438">
        <v>436</v>
      </c>
      <c r="B438" s="3" t="s">
        <v>437</v>
      </c>
      <c r="C438" s="3" t="s">
        <v>3015</v>
      </c>
      <c r="D438">
        <v>1000</v>
      </c>
      <c r="E438">
        <v>0</v>
      </c>
      <c r="F438" t="s">
        <v>5158</v>
      </c>
      <c r="G438" t="s">
        <v>5161</v>
      </c>
      <c r="H438" t="s">
        <v>5183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5207</v>
      </c>
      <c r="P438" t="e">
        <f t="shared" si="24"/>
        <v>#DIV/0!</v>
      </c>
      <c r="Q438" t="s">
        <v>5227</v>
      </c>
      <c r="R438" t="s">
        <v>5233</v>
      </c>
      <c r="S438" s="10">
        <f t="shared" si="25"/>
        <v>41456.154085648144</v>
      </c>
      <c r="T438" s="10">
        <f t="shared" si="26"/>
        <v>41486.154085648144</v>
      </c>
    </row>
    <row r="439" spans="1:20" ht="43.5" x14ac:dyDescent="0.35">
      <c r="A439">
        <v>437</v>
      </c>
      <c r="B439" s="3" t="s">
        <v>438</v>
      </c>
      <c r="C439" s="3" t="s">
        <v>3016</v>
      </c>
      <c r="D439">
        <v>7000</v>
      </c>
      <c r="E439">
        <v>0</v>
      </c>
      <c r="F439" t="s">
        <v>5158</v>
      </c>
      <c r="G439" t="s">
        <v>5166</v>
      </c>
      <c r="H439" t="s">
        <v>5188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5207</v>
      </c>
      <c r="P439" t="e">
        <f t="shared" si="24"/>
        <v>#DIV/0!</v>
      </c>
      <c r="Q439" t="s">
        <v>5227</v>
      </c>
      <c r="R439" t="s">
        <v>5233</v>
      </c>
      <c r="S439" s="10">
        <f t="shared" si="25"/>
        <v>42591.110254629624</v>
      </c>
      <c r="T439" s="10">
        <f t="shared" si="26"/>
        <v>42651.110254629624</v>
      </c>
    </row>
    <row r="440" spans="1:20" ht="43.5" x14ac:dyDescent="0.35">
      <c r="A440">
        <v>438</v>
      </c>
      <c r="B440" s="3" t="s">
        <v>439</v>
      </c>
      <c r="C440" s="3" t="s">
        <v>3017</v>
      </c>
      <c r="D440">
        <v>20000</v>
      </c>
      <c r="E440">
        <v>1876</v>
      </c>
      <c r="F440" t="s">
        <v>5158</v>
      </c>
      <c r="G440" t="s">
        <v>5161</v>
      </c>
      <c r="H440" t="s">
        <v>5183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5207</v>
      </c>
      <c r="P440">
        <f t="shared" si="24"/>
        <v>171</v>
      </c>
      <c r="Q440" t="s">
        <v>5227</v>
      </c>
      <c r="R440" t="s">
        <v>5233</v>
      </c>
      <c r="S440" s="10">
        <f t="shared" si="25"/>
        <v>42296.052754629629</v>
      </c>
      <c r="T440" s="10">
        <f t="shared" si="26"/>
        <v>42326.094421296293</v>
      </c>
    </row>
    <row r="441" spans="1:20" ht="43.5" x14ac:dyDescent="0.35">
      <c r="A441">
        <v>439</v>
      </c>
      <c r="B441" s="3" t="s">
        <v>440</v>
      </c>
      <c r="C441" s="3" t="s">
        <v>3018</v>
      </c>
      <c r="D441">
        <v>450</v>
      </c>
      <c r="E441">
        <v>0</v>
      </c>
      <c r="F441" t="s">
        <v>5158</v>
      </c>
      <c r="G441" t="s">
        <v>5161</v>
      </c>
      <c r="H441" t="s">
        <v>5183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5207</v>
      </c>
      <c r="P441" t="e">
        <f t="shared" si="24"/>
        <v>#DIV/0!</v>
      </c>
      <c r="Q441" t="s">
        <v>5227</v>
      </c>
      <c r="R441" t="s">
        <v>5233</v>
      </c>
      <c r="S441" s="10">
        <f t="shared" si="25"/>
        <v>41919.553449074076</v>
      </c>
      <c r="T441" s="10">
        <f t="shared" si="26"/>
        <v>41929.553449074076</v>
      </c>
    </row>
    <row r="442" spans="1:20" ht="43.5" x14ac:dyDescent="0.35">
      <c r="A442">
        <v>440</v>
      </c>
      <c r="B442" s="3" t="s">
        <v>441</v>
      </c>
      <c r="C442" s="3" t="s">
        <v>3019</v>
      </c>
      <c r="D442">
        <v>5000</v>
      </c>
      <c r="E442">
        <v>5</v>
      </c>
      <c r="F442" t="s">
        <v>5158</v>
      </c>
      <c r="G442" t="s">
        <v>5161</v>
      </c>
      <c r="H442" t="s">
        <v>5183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5207</v>
      </c>
      <c r="P442">
        <f t="shared" si="24"/>
        <v>5</v>
      </c>
      <c r="Q442" t="s">
        <v>5227</v>
      </c>
      <c r="R442" t="s">
        <v>5233</v>
      </c>
      <c r="S442" s="10">
        <f t="shared" si="25"/>
        <v>42423.777233796289</v>
      </c>
      <c r="T442" s="10">
        <f t="shared" si="26"/>
        <v>42453.735567129632</v>
      </c>
    </row>
    <row r="443" spans="1:20" ht="43.5" x14ac:dyDescent="0.35">
      <c r="A443">
        <v>441</v>
      </c>
      <c r="B443" s="3" t="s">
        <v>442</v>
      </c>
      <c r="C443" s="3" t="s">
        <v>3020</v>
      </c>
      <c r="D443">
        <v>400</v>
      </c>
      <c r="E443">
        <v>0</v>
      </c>
      <c r="F443" t="s">
        <v>5158</v>
      </c>
      <c r="G443" t="s">
        <v>5162</v>
      </c>
      <c r="H443" t="s">
        <v>5184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5207</v>
      </c>
      <c r="P443" t="e">
        <f t="shared" si="24"/>
        <v>#DIV/0!</v>
      </c>
      <c r="Q443" t="s">
        <v>5227</v>
      </c>
      <c r="R443" t="s">
        <v>5233</v>
      </c>
      <c r="S443" s="10">
        <f t="shared" si="25"/>
        <v>41550.585601851846</v>
      </c>
      <c r="T443" s="10">
        <f t="shared" si="26"/>
        <v>41580.585601851846</v>
      </c>
    </row>
    <row r="444" spans="1:20" x14ac:dyDescent="0.35">
      <c r="A444">
        <v>442</v>
      </c>
      <c r="B444" s="3" t="s">
        <v>443</v>
      </c>
      <c r="C444" s="3" t="s">
        <v>3021</v>
      </c>
      <c r="D444">
        <v>17000</v>
      </c>
      <c r="E444">
        <v>6691</v>
      </c>
      <c r="F444" t="s">
        <v>5158</v>
      </c>
      <c r="G444" t="s">
        <v>5161</v>
      </c>
      <c r="H444" t="s">
        <v>5183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5207</v>
      </c>
      <c r="P444">
        <f t="shared" si="24"/>
        <v>394</v>
      </c>
      <c r="Q444" t="s">
        <v>5227</v>
      </c>
      <c r="R444" t="s">
        <v>5233</v>
      </c>
      <c r="S444" s="10">
        <f t="shared" si="25"/>
        <v>42024.680358796293</v>
      </c>
      <c r="T444" s="10">
        <f t="shared" si="26"/>
        <v>42054.680358796293</v>
      </c>
    </row>
    <row r="445" spans="1:20" ht="43.5" x14ac:dyDescent="0.35">
      <c r="A445">
        <v>443</v>
      </c>
      <c r="B445" s="3" t="s">
        <v>444</v>
      </c>
      <c r="C445" s="3" t="s">
        <v>3022</v>
      </c>
      <c r="D445">
        <v>10000</v>
      </c>
      <c r="E445">
        <v>10</v>
      </c>
      <c r="F445" t="s">
        <v>5158</v>
      </c>
      <c r="G445" t="s">
        <v>5166</v>
      </c>
      <c r="H445" t="s">
        <v>5188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5207</v>
      </c>
      <c r="P445">
        <f t="shared" si="24"/>
        <v>5</v>
      </c>
      <c r="Q445" t="s">
        <v>5227</v>
      </c>
      <c r="R445" t="s">
        <v>5233</v>
      </c>
      <c r="S445" s="10">
        <f t="shared" si="25"/>
        <v>41649.806724537033</v>
      </c>
      <c r="T445" s="10">
        <f t="shared" si="26"/>
        <v>41679.806724537033</v>
      </c>
    </row>
    <row r="446" spans="1:20" ht="43.5" x14ac:dyDescent="0.35">
      <c r="A446">
        <v>444</v>
      </c>
      <c r="B446" s="3" t="s">
        <v>445</v>
      </c>
      <c r="C446" s="3" t="s">
        <v>3023</v>
      </c>
      <c r="D446">
        <v>1000</v>
      </c>
      <c r="E446">
        <v>50</v>
      </c>
      <c r="F446" t="s">
        <v>5158</v>
      </c>
      <c r="G446" t="s">
        <v>5161</v>
      </c>
      <c r="H446" t="s">
        <v>5183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5207</v>
      </c>
      <c r="P446">
        <f t="shared" si="24"/>
        <v>50</v>
      </c>
      <c r="Q446" t="s">
        <v>5227</v>
      </c>
      <c r="R446" t="s">
        <v>5233</v>
      </c>
      <c r="S446" s="10">
        <f t="shared" si="25"/>
        <v>40894.69862268518</v>
      </c>
      <c r="T446" s="10">
        <f t="shared" si="26"/>
        <v>40954.69862268518</v>
      </c>
    </row>
    <row r="447" spans="1:20" ht="43.5" x14ac:dyDescent="0.35">
      <c r="A447">
        <v>445</v>
      </c>
      <c r="B447" s="3" t="s">
        <v>446</v>
      </c>
      <c r="C447" s="3" t="s">
        <v>3024</v>
      </c>
      <c r="D447">
        <v>60000</v>
      </c>
      <c r="E447">
        <v>2</v>
      </c>
      <c r="F447" t="s">
        <v>5158</v>
      </c>
      <c r="G447" t="s">
        <v>5161</v>
      </c>
      <c r="H447" t="s">
        <v>5183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5207</v>
      </c>
      <c r="P447">
        <f t="shared" si="24"/>
        <v>1</v>
      </c>
      <c r="Q447" t="s">
        <v>5227</v>
      </c>
      <c r="R447" t="s">
        <v>5233</v>
      </c>
      <c r="S447" s="10">
        <f t="shared" si="25"/>
        <v>42130.127025462956</v>
      </c>
      <c r="T447" s="10">
        <f t="shared" si="26"/>
        <v>42145.127025462956</v>
      </c>
    </row>
    <row r="448" spans="1:20" ht="43.5" x14ac:dyDescent="0.35">
      <c r="A448">
        <v>446</v>
      </c>
      <c r="B448" s="3" t="s">
        <v>447</v>
      </c>
      <c r="C448" s="3" t="s">
        <v>3025</v>
      </c>
      <c r="D448">
        <v>10500</v>
      </c>
      <c r="E448">
        <v>766</v>
      </c>
      <c r="F448" t="s">
        <v>5158</v>
      </c>
      <c r="G448" t="s">
        <v>5161</v>
      </c>
      <c r="H448" t="s">
        <v>5183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5207</v>
      </c>
      <c r="P448">
        <f t="shared" si="24"/>
        <v>48</v>
      </c>
      <c r="Q448" t="s">
        <v>5227</v>
      </c>
      <c r="R448" t="s">
        <v>5233</v>
      </c>
      <c r="S448" s="10">
        <f t="shared" si="25"/>
        <v>42036.875231481477</v>
      </c>
      <c r="T448" s="10">
        <f t="shared" si="26"/>
        <v>42066.875231481477</v>
      </c>
    </row>
    <row r="449" spans="1:20" ht="58" x14ac:dyDescent="0.35">
      <c r="A449">
        <v>447</v>
      </c>
      <c r="B449" s="3" t="s">
        <v>448</v>
      </c>
      <c r="C449" s="3" t="s">
        <v>3026</v>
      </c>
      <c r="D449">
        <v>30000</v>
      </c>
      <c r="E449">
        <v>5</v>
      </c>
      <c r="F449" t="s">
        <v>5158</v>
      </c>
      <c r="G449" t="s">
        <v>5162</v>
      </c>
      <c r="H449" t="s">
        <v>5184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5207</v>
      </c>
      <c r="P449">
        <f t="shared" si="24"/>
        <v>5</v>
      </c>
      <c r="Q449" t="s">
        <v>5227</v>
      </c>
      <c r="R449" t="s">
        <v>5233</v>
      </c>
      <c r="S449" s="10">
        <f t="shared" si="25"/>
        <v>41331.34679398148</v>
      </c>
      <c r="T449" s="10">
        <f t="shared" si="26"/>
        <v>41356.305127314808</v>
      </c>
    </row>
    <row r="450" spans="1:20" ht="43.5" x14ac:dyDescent="0.35">
      <c r="A450">
        <v>448</v>
      </c>
      <c r="B450" s="3" t="s">
        <v>449</v>
      </c>
      <c r="C450" s="3" t="s">
        <v>3027</v>
      </c>
      <c r="D450">
        <v>2500</v>
      </c>
      <c r="E450">
        <v>82.01</v>
      </c>
      <c r="F450" t="s">
        <v>5158</v>
      </c>
      <c r="G450" t="s">
        <v>5161</v>
      </c>
      <c r="H450" t="s">
        <v>5183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5207</v>
      </c>
      <c r="P450">
        <f t="shared" si="24"/>
        <v>21</v>
      </c>
      <c r="Q450" t="s">
        <v>5227</v>
      </c>
      <c r="R450" t="s">
        <v>5233</v>
      </c>
      <c r="S450" s="10">
        <f t="shared" si="25"/>
        <v>41753.549710648142</v>
      </c>
      <c r="T450" s="10">
        <f t="shared" si="26"/>
        <v>41773.549710648142</v>
      </c>
    </row>
    <row r="451" spans="1:20" ht="43.5" x14ac:dyDescent="0.35">
      <c r="A451">
        <v>449</v>
      </c>
      <c r="B451" s="3" t="s">
        <v>450</v>
      </c>
      <c r="C451" s="3" t="s">
        <v>3028</v>
      </c>
      <c r="D451">
        <v>2000</v>
      </c>
      <c r="E451">
        <v>45</v>
      </c>
      <c r="F451" t="s">
        <v>5158</v>
      </c>
      <c r="G451" t="s">
        <v>5162</v>
      </c>
      <c r="H451" t="s">
        <v>5184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5207</v>
      </c>
      <c r="P451">
        <f t="shared" ref="P451:P514" si="27">ROUND(E451/L451,0)</f>
        <v>9</v>
      </c>
      <c r="Q451" t="s">
        <v>5227</v>
      </c>
      <c r="R451" t="s">
        <v>5233</v>
      </c>
      <c r="S451" s="10">
        <f t="shared" ref="S451:S514" si="28">(J451/86400)+25569+(-5/24)</f>
        <v>41534.359780092593</v>
      </c>
      <c r="T451" s="10">
        <f t="shared" ref="T451:T514" si="29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3029</v>
      </c>
      <c r="D452">
        <v>50000</v>
      </c>
      <c r="E452">
        <v>396</v>
      </c>
      <c r="F452" t="s">
        <v>5158</v>
      </c>
      <c r="G452" t="s">
        <v>5161</v>
      </c>
      <c r="H452" t="s">
        <v>5183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5207</v>
      </c>
      <c r="P452">
        <f t="shared" si="27"/>
        <v>57</v>
      </c>
      <c r="Q452" t="s">
        <v>5227</v>
      </c>
      <c r="R452" t="s">
        <v>5233</v>
      </c>
      <c r="S452" s="10">
        <f t="shared" si="28"/>
        <v>41654.73842592592</v>
      </c>
      <c r="T452" s="10">
        <f t="shared" si="29"/>
        <v>41684.73842592592</v>
      </c>
    </row>
    <row r="453" spans="1:20" ht="43.5" x14ac:dyDescent="0.35">
      <c r="A453">
        <v>451</v>
      </c>
      <c r="B453" s="3" t="s">
        <v>452</v>
      </c>
      <c r="C453" s="3" t="s">
        <v>3030</v>
      </c>
      <c r="D453">
        <v>20000</v>
      </c>
      <c r="E453">
        <v>0</v>
      </c>
      <c r="F453" t="s">
        <v>5158</v>
      </c>
      <c r="G453" t="s">
        <v>5161</v>
      </c>
      <c r="H453" t="s">
        <v>5183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5207</v>
      </c>
      <c r="P453" t="e">
        <f t="shared" si="27"/>
        <v>#DIV/0!</v>
      </c>
      <c r="Q453" t="s">
        <v>5227</v>
      </c>
      <c r="R453" t="s">
        <v>5233</v>
      </c>
      <c r="S453" s="10">
        <f t="shared" si="28"/>
        <v>41634.506840277776</v>
      </c>
      <c r="T453" s="10">
        <f t="shared" si="29"/>
        <v>41664.506840277776</v>
      </c>
    </row>
    <row r="454" spans="1:20" ht="29" x14ac:dyDescent="0.35">
      <c r="A454">
        <v>452</v>
      </c>
      <c r="B454" s="3" t="s">
        <v>453</v>
      </c>
      <c r="C454" s="3" t="s">
        <v>3031</v>
      </c>
      <c r="D454">
        <v>750</v>
      </c>
      <c r="E454">
        <v>480</v>
      </c>
      <c r="F454" t="s">
        <v>5158</v>
      </c>
      <c r="G454" t="s">
        <v>5161</v>
      </c>
      <c r="H454" t="s">
        <v>5183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5207</v>
      </c>
      <c r="P454">
        <f t="shared" si="27"/>
        <v>40</v>
      </c>
      <c r="Q454" t="s">
        <v>5227</v>
      </c>
      <c r="R454" t="s">
        <v>5233</v>
      </c>
      <c r="S454" s="10">
        <f t="shared" si="28"/>
        <v>42107.49554398148</v>
      </c>
      <c r="T454" s="10">
        <f t="shared" si="29"/>
        <v>42137.49554398148</v>
      </c>
    </row>
    <row r="455" spans="1:20" ht="43.5" x14ac:dyDescent="0.35">
      <c r="A455">
        <v>453</v>
      </c>
      <c r="B455" s="3" t="s">
        <v>454</v>
      </c>
      <c r="C455" s="3" t="s">
        <v>3032</v>
      </c>
      <c r="D455">
        <v>94875</v>
      </c>
      <c r="E455">
        <v>26</v>
      </c>
      <c r="F455" t="s">
        <v>5158</v>
      </c>
      <c r="G455" t="s">
        <v>5161</v>
      </c>
      <c r="H455" t="s">
        <v>5183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5207</v>
      </c>
      <c r="P455">
        <f t="shared" si="27"/>
        <v>13</v>
      </c>
      <c r="Q455" t="s">
        <v>5227</v>
      </c>
      <c r="R455" t="s">
        <v>5233</v>
      </c>
      <c r="S455" s="10">
        <f t="shared" si="28"/>
        <v>42038.616655092592</v>
      </c>
      <c r="T455" s="10">
        <f t="shared" si="29"/>
        <v>42054.616655092592</v>
      </c>
    </row>
    <row r="456" spans="1:20" ht="43.5" x14ac:dyDescent="0.35">
      <c r="A456">
        <v>454</v>
      </c>
      <c r="B456" s="3" t="s">
        <v>455</v>
      </c>
      <c r="C456" s="3" t="s">
        <v>3033</v>
      </c>
      <c r="D456">
        <v>10000</v>
      </c>
      <c r="E456">
        <v>82</v>
      </c>
      <c r="F456" t="s">
        <v>5158</v>
      </c>
      <c r="G456" t="s">
        <v>5161</v>
      </c>
      <c r="H456" t="s">
        <v>5183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5207</v>
      </c>
      <c r="P456">
        <f t="shared" si="27"/>
        <v>16</v>
      </c>
      <c r="Q456" t="s">
        <v>5227</v>
      </c>
      <c r="R456" t="s">
        <v>5233</v>
      </c>
      <c r="S456" s="10">
        <f t="shared" si="28"/>
        <v>41938.508923611109</v>
      </c>
      <c r="T456" s="10">
        <f t="shared" si="29"/>
        <v>41969.343055555553</v>
      </c>
    </row>
    <row r="457" spans="1:20" ht="43.5" x14ac:dyDescent="0.35">
      <c r="A457">
        <v>455</v>
      </c>
      <c r="B457" s="3" t="s">
        <v>456</v>
      </c>
      <c r="C457" s="3" t="s">
        <v>3034</v>
      </c>
      <c r="D457">
        <v>65000</v>
      </c>
      <c r="E457">
        <v>45</v>
      </c>
      <c r="F457" t="s">
        <v>5158</v>
      </c>
      <c r="G457" t="s">
        <v>5161</v>
      </c>
      <c r="H457" t="s">
        <v>5183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5207</v>
      </c>
      <c r="P457">
        <f t="shared" si="27"/>
        <v>23</v>
      </c>
      <c r="Q457" t="s">
        <v>5227</v>
      </c>
      <c r="R457" t="s">
        <v>5233</v>
      </c>
      <c r="S457" s="10">
        <f t="shared" si="28"/>
        <v>40970.794236111113</v>
      </c>
      <c r="T457" s="10">
        <f t="shared" si="29"/>
        <v>41015.813194444439</v>
      </c>
    </row>
    <row r="458" spans="1:20" ht="58" x14ac:dyDescent="0.35">
      <c r="A458">
        <v>456</v>
      </c>
      <c r="B458" s="3" t="s">
        <v>457</v>
      </c>
      <c r="C458" s="3" t="s">
        <v>3035</v>
      </c>
      <c r="D458">
        <v>8888</v>
      </c>
      <c r="E458">
        <v>61</v>
      </c>
      <c r="F458" t="s">
        <v>5158</v>
      </c>
      <c r="G458" t="s">
        <v>5161</v>
      </c>
      <c r="H458" t="s">
        <v>5183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5207</v>
      </c>
      <c r="P458">
        <f t="shared" si="27"/>
        <v>20</v>
      </c>
      <c r="Q458" t="s">
        <v>5227</v>
      </c>
      <c r="R458" t="s">
        <v>5233</v>
      </c>
      <c r="S458" s="10">
        <f t="shared" si="28"/>
        <v>41547.486122685186</v>
      </c>
      <c r="T458" s="10">
        <f t="shared" si="29"/>
        <v>41568.957638888889</v>
      </c>
    </row>
    <row r="459" spans="1:20" ht="43.5" x14ac:dyDescent="0.35">
      <c r="A459">
        <v>457</v>
      </c>
      <c r="B459" s="3" t="s">
        <v>458</v>
      </c>
      <c r="C459" s="3" t="s">
        <v>3036</v>
      </c>
      <c r="D459">
        <v>20000</v>
      </c>
      <c r="E459">
        <v>0</v>
      </c>
      <c r="F459" t="s">
        <v>5158</v>
      </c>
      <c r="G459" t="s">
        <v>5166</v>
      </c>
      <c r="H459" t="s">
        <v>5188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5207</v>
      </c>
      <c r="P459" t="e">
        <f t="shared" si="27"/>
        <v>#DIV/0!</v>
      </c>
      <c r="Q459" t="s">
        <v>5227</v>
      </c>
      <c r="R459" t="s">
        <v>5233</v>
      </c>
      <c r="S459" s="10">
        <f t="shared" si="28"/>
        <v>41837.559166666666</v>
      </c>
      <c r="T459" s="10">
        <f t="shared" si="29"/>
        <v>41867.559166666666</v>
      </c>
    </row>
    <row r="460" spans="1:20" ht="43.5" x14ac:dyDescent="0.35">
      <c r="A460">
        <v>458</v>
      </c>
      <c r="B460" s="3" t="s">
        <v>459</v>
      </c>
      <c r="C460" s="3" t="s">
        <v>3037</v>
      </c>
      <c r="D460">
        <v>10000</v>
      </c>
      <c r="E460">
        <v>821</v>
      </c>
      <c r="F460" t="s">
        <v>5158</v>
      </c>
      <c r="G460" t="s">
        <v>5162</v>
      </c>
      <c r="H460" t="s">
        <v>5184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5207</v>
      </c>
      <c r="P460">
        <f t="shared" si="27"/>
        <v>17</v>
      </c>
      <c r="Q460" t="s">
        <v>5227</v>
      </c>
      <c r="R460" t="s">
        <v>5233</v>
      </c>
      <c r="S460" s="10">
        <f t="shared" si="28"/>
        <v>41378.491435185184</v>
      </c>
      <c r="T460" s="10">
        <f t="shared" si="29"/>
        <v>41408.491435185184</v>
      </c>
    </row>
    <row r="461" spans="1:20" ht="43.5" x14ac:dyDescent="0.35">
      <c r="A461">
        <v>459</v>
      </c>
      <c r="B461" s="3" t="s">
        <v>460</v>
      </c>
      <c r="C461" s="3" t="s">
        <v>3038</v>
      </c>
      <c r="D461">
        <v>39000</v>
      </c>
      <c r="E461">
        <v>25</v>
      </c>
      <c r="F461" t="s">
        <v>5158</v>
      </c>
      <c r="G461" t="s">
        <v>5161</v>
      </c>
      <c r="H461" t="s">
        <v>5183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5207</v>
      </c>
      <c r="P461">
        <f t="shared" si="27"/>
        <v>25</v>
      </c>
      <c r="Q461" t="s">
        <v>5227</v>
      </c>
      <c r="R461" t="s">
        <v>5233</v>
      </c>
      <c r="S461" s="10">
        <f t="shared" si="28"/>
        <v>40800.432025462964</v>
      </c>
      <c r="T461" s="10">
        <f t="shared" si="29"/>
        <v>40860.473692129628</v>
      </c>
    </row>
    <row r="462" spans="1:20" ht="29" x14ac:dyDescent="0.35">
      <c r="A462">
        <v>460</v>
      </c>
      <c r="B462" s="3" t="s">
        <v>461</v>
      </c>
      <c r="C462" s="3" t="s">
        <v>3039</v>
      </c>
      <c r="D462">
        <v>8500</v>
      </c>
      <c r="E462">
        <v>25</v>
      </c>
      <c r="F462" t="s">
        <v>5158</v>
      </c>
      <c r="G462" t="s">
        <v>5161</v>
      </c>
      <c r="H462" t="s">
        <v>5183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5207</v>
      </c>
      <c r="P462">
        <f t="shared" si="27"/>
        <v>13</v>
      </c>
      <c r="Q462" t="s">
        <v>5227</v>
      </c>
      <c r="R462" t="s">
        <v>5233</v>
      </c>
      <c r="S462" s="10">
        <f t="shared" si="28"/>
        <v>41759.334201388883</v>
      </c>
      <c r="T462" s="10">
        <f t="shared" si="29"/>
        <v>41790.958333333328</v>
      </c>
    </row>
    <row r="463" spans="1:20" ht="43.5" x14ac:dyDescent="0.35">
      <c r="A463">
        <v>461</v>
      </c>
      <c r="B463" s="3" t="s">
        <v>462</v>
      </c>
      <c r="C463" s="3" t="s">
        <v>3040</v>
      </c>
      <c r="D463">
        <v>550</v>
      </c>
      <c r="E463">
        <v>0</v>
      </c>
      <c r="F463" t="s">
        <v>5158</v>
      </c>
      <c r="G463" t="s">
        <v>5162</v>
      </c>
      <c r="H463" t="s">
        <v>5184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5207</v>
      </c>
      <c r="P463" t="e">
        <f t="shared" si="27"/>
        <v>#DIV/0!</v>
      </c>
      <c r="Q463" t="s">
        <v>5227</v>
      </c>
      <c r="R463" t="s">
        <v>5233</v>
      </c>
      <c r="S463" s="10">
        <f t="shared" si="28"/>
        <v>41407.638506944444</v>
      </c>
      <c r="T463" s="10">
        <f t="shared" si="29"/>
        <v>41427.638506944444</v>
      </c>
    </row>
    <row r="464" spans="1:20" ht="58" x14ac:dyDescent="0.35">
      <c r="A464">
        <v>462</v>
      </c>
      <c r="B464" s="3" t="s">
        <v>463</v>
      </c>
      <c r="C464" s="3" t="s">
        <v>3041</v>
      </c>
      <c r="D464">
        <v>100000</v>
      </c>
      <c r="E464">
        <v>0</v>
      </c>
      <c r="F464" t="s">
        <v>5158</v>
      </c>
      <c r="G464" t="s">
        <v>5161</v>
      </c>
      <c r="H464" t="s">
        <v>5183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5207</v>
      </c>
      <c r="P464" t="e">
        <f t="shared" si="27"/>
        <v>#DIV/0!</v>
      </c>
      <c r="Q464" t="s">
        <v>5227</v>
      </c>
      <c r="R464" t="s">
        <v>5233</v>
      </c>
      <c r="S464" s="10">
        <f t="shared" si="28"/>
        <v>40704.918298611105</v>
      </c>
      <c r="T464" s="10">
        <f t="shared" si="29"/>
        <v>40764.918298611105</v>
      </c>
    </row>
    <row r="465" spans="1:20" ht="43.5" x14ac:dyDescent="0.35">
      <c r="A465">
        <v>463</v>
      </c>
      <c r="B465" s="3" t="s">
        <v>464</v>
      </c>
      <c r="C465" s="3" t="s">
        <v>3042</v>
      </c>
      <c r="D465">
        <v>55000</v>
      </c>
      <c r="E465">
        <v>1250</v>
      </c>
      <c r="F465" t="s">
        <v>5158</v>
      </c>
      <c r="G465" t="s">
        <v>5161</v>
      </c>
      <c r="H465" t="s">
        <v>5183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5207</v>
      </c>
      <c r="P465">
        <f t="shared" si="27"/>
        <v>114</v>
      </c>
      <c r="Q465" t="s">
        <v>5227</v>
      </c>
      <c r="R465" t="s">
        <v>5233</v>
      </c>
      <c r="S465" s="10">
        <f t="shared" si="28"/>
        <v>40750.501770833333</v>
      </c>
      <c r="T465" s="10">
        <f t="shared" si="29"/>
        <v>40810.501770833333</v>
      </c>
    </row>
    <row r="466" spans="1:20" ht="29" x14ac:dyDescent="0.35">
      <c r="A466">
        <v>464</v>
      </c>
      <c r="B466" s="3" t="s">
        <v>465</v>
      </c>
      <c r="C466" s="3" t="s">
        <v>3043</v>
      </c>
      <c r="D466">
        <v>1010</v>
      </c>
      <c r="E466">
        <v>1</v>
      </c>
      <c r="F466" t="s">
        <v>5158</v>
      </c>
      <c r="G466" t="s">
        <v>5173</v>
      </c>
      <c r="H466" t="s">
        <v>5186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5207</v>
      </c>
      <c r="P466">
        <f t="shared" si="27"/>
        <v>1</v>
      </c>
      <c r="Q466" t="s">
        <v>5227</v>
      </c>
      <c r="R466" t="s">
        <v>5233</v>
      </c>
      <c r="S466" s="10">
        <f t="shared" si="28"/>
        <v>42488.640451388885</v>
      </c>
      <c r="T466" s="10">
        <f t="shared" si="29"/>
        <v>42508.640451388885</v>
      </c>
    </row>
    <row r="467" spans="1:20" ht="29" x14ac:dyDescent="0.35">
      <c r="A467">
        <v>465</v>
      </c>
      <c r="B467" s="3" t="s">
        <v>466</v>
      </c>
      <c r="C467" s="3" t="s">
        <v>3044</v>
      </c>
      <c r="D467">
        <v>512</v>
      </c>
      <c r="E467">
        <v>138</v>
      </c>
      <c r="F467" t="s">
        <v>5158</v>
      </c>
      <c r="G467" t="s">
        <v>5161</v>
      </c>
      <c r="H467" t="s">
        <v>5183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5207</v>
      </c>
      <c r="P467">
        <f t="shared" si="27"/>
        <v>17</v>
      </c>
      <c r="Q467" t="s">
        <v>5227</v>
      </c>
      <c r="R467" t="s">
        <v>5233</v>
      </c>
      <c r="S467" s="10">
        <f t="shared" si="28"/>
        <v>41800.911736111106</v>
      </c>
      <c r="T467" s="10">
        <f t="shared" si="29"/>
        <v>41816.911736111106</v>
      </c>
    </row>
    <row r="468" spans="1:20" ht="43.5" x14ac:dyDescent="0.35">
      <c r="A468">
        <v>466</v>
      </c>
      <c r="B468" s="3" t="s">
        <v>467</v>
      </c>
      <c r="C468" s="3" t="s">
        <v>3045</v>
      </c>
      <c r="D468">
        <v>10000</v>
      </c>
      <c r="E468">
        <v>76</v>
      </c>
      <c r="F468" t="s">
        <v>5158</v>
      </c>
      <c r="G468" t="s">
        <v>5161</v>
      </c>
      <c r="H468" t="s">
        <v>5183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5207</v>
      </c>
      <c r="P468">
        <f t="shared" si="27"/>
        <v>15</v>
      </c>
      <c r="Q468" t="s">
        <v>5227</v>
      </c>
      <c r="R468" t="s">
        <v>5233</v>
      </c>
      <c r="S468" s="10">
        <f t="shared" si="28"/>
        <v>41129.734537037039</v>
      </c>
      <c r="T468" s="10">
        <f t="shared" si="29"/>
        <v>41159.734537037039</v>
      </c>
    </row>
    <row r="469" spans="1:20" ht="58" x14ac:dyDescent="0.35">
      <c r="A469">
        <v>467</v>
      </c>
      <c r="B469" s="3" t="s">
        <v>468</v>
      </c>
      <c r="C469" s="3" t="s">
        <v>3046</v>
      </c>
      <c r="D469">
        <v>20000</v>
      </c>
      <c r="E469">
        <v>4315</v>
      </c>
      <c r="F469" t="s">
        <v>5158</v>
      </c>
      <c r="G469" t="s">
        <v>5161</v>
      </c>
      <c r="H469" t="s">
        <v>5183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5207</v>
      </c>
      <c r="P469">
        <f t="shared" si="27"/>
        <v>111</v>
      </c>
      <c r="Q469" t="s">
        <v>5227</v>
      </c>
      <c r="R469" t="s">
        <v>5233</v>
      </c>
      <c r="S469" s="10">
        <f t="shared" si="28"/>
        <v>41135.471458333333</v>
      </c>
      <c r="T469" s="10">
        <f t="shared" si="29"/>
        <v>41180.471458333333</v>
      </c>
    </row>
    <row r="470" spans="1:20" ht="43.5" x14ac:dyDescent="0.35">
      <c r="A470">
        <v>468</v>
      </c>
      <c r="B470" s="3" t="s">
        <v>469</v>
      </c>
      <c r="C470" s="3" t="s">
        <v>3047</v>
      </c>
      <c r="D470">
        <v>7500</v>
      </c>
      <c r="E470">
        <v>0</v>
      </c>
      <c r="F470" t="s">
        <v>5158</v>
      </c>
      <c r="G470" t="s">
        <v>5161</v>
      </c>
      <c r="H470" t="s">
        <v>5183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5207</v>
      </c>
      <c r="P470" t="e">
        <f t="shared" si="27"/>
        <v>#DIV/0!</v>
      </c>
      <c r="Q470" t="s">
        <v>5227</v>
      </c>
      <c r="R470" t="s">
        <v>5233</v>
      </c>
      <c r="S470" s="10">
        <f t="shared" si="28"/>
        <v>41040.959293981483</v>
      </c>
      <c r="T470" s="10">
        <f t="shared" si="29"/>
        <v>41100.952141203699</v>
      </c>
    </row>
    <row r="471" spans="1:20" ht="29" x14ac:dyDescent="0.35">
      <c r="A471">
        <v>469</v>
      </c>
      <c r="B471" s="3" t="s">
        <v>470</v>
      </c>
      <c r="C471" s="3" t="s">
        <v>3048</v>
      </c>
      <c r="D471">
        <v>6000</v>
      </c>
      <c r="E471">
        <v>0</v>
      </c>
      <c r="F471" t="s">
        <v>5158</v>
      </c>
      <c r="G471" t="s">
        <v>5162</v>
      </c>
      <c r="H471" t="s">
        <v>5184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5207</v>
      </c>
      <c r="P471" t="e">
        <f t="shared" si="27"/>
        <v>#DIV/0!</v>
      </c>
      <c r="Q471" t="s">
        <v>5227</v>
      </c>
      <c r="R471" t="s">
        <v>5233</v>
      </c>
      <c r="S471" s="10">
        <f t="shared" si="28"/>
        <v>41827.781527777777</v>
      </c>
      <c r="T471" s="10">
        <f t="shared" si="29"/>
        <v>41887.781527777777</v>
      </c>
    </row>
    <row r="472" spans="1:20" ht="43.5" x14ac:dyDescent="0.35">
      <c r="A472">
        <v>470</v>
      </c>
      <c r="B472" s="3" t="s">
        <v>471</v>
      </c>
      <c r="C472" s="3" t="s">
        <v>3049</v>
      </c>
      <c r="D472">
        <v>5000</v>
      </c>
      <c r="E472">
        <v>51</v>
      </c>
      <c r="F472" t="s">
        <v>5158</v>
      </c>
      <c r="G472" t="s">
        <v>5161</v>
      </c>
      <c r="H472" t="s">
        <v>5183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5207</v>
      </c>
      <c r="P472">
        <f t="shared" si="27"/>
        <v>26</v>
      </c>
      <c r="Q472" t="s">
        <v>5227</v>
      </c>
      <c r="R472" t="s">
        <v>5233</v>
      </c>
      <c r="S472" s="10">
        <f t="shared" si="28"/>
        <v>41604.959363425922</v>
      </c>
      <c r="T472" s="10">
        <f t="shared" si="29"/>
        <v>41654.958333333328</v>
      </c>
    </row>
    <row r="473" spans="1:20" ht="58" x14ac:dyDescent="0.35">
      <c r="A473">
        <v>471</v>
      </c>
      <c r="B473" s="3" t="s">
        <v>472</v>
      </c>
      <c r="C473" s="3" t="s">
        <v>3050</v>
      </c>
      <c r="D473">
        <v>55000</v>
      </c>
      <c r="E473">
        <v>6541</v>
      </c>
      <c r="F473" t="s">
        <v>5158</v>
      </c>
      <c r="G473" t="s">
        <v>5161</v>
      </c>
      <c r="H473" t="s">
        <v>5183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5207</v>
      </c>
      <c r="P473">
        <f t="shared" si="27"/>
        <v>38</v>
      </c>
      <c r="Q473" t="s">
        <v>5227</v>
      </c>
      <c r="R473" t="s">
        <v>5233</v>
      </c>
      <c r="S473" s="10">
        <f t="shared" si="28"/>
        <v>41703.513645833329</v>
      </c>
      <c r="T473" s="10">
        <f t="shared" si="29"/>
        <v>41748.471979166665</v>
      </c>
    </row>
    <row r="474" spans="1:20" ht="43.5" x14ac:dyDescent="0.35">
      <c r="A474">
        <v>472</v>
      </c>
      <c r="B474" s="3" t="s">
        <v>473</v>
      </c>
      <c r="C474" s="3" t="s">
        <v>3051</v>
      </c>
      <c r="D474">
        <v>800</v>
      </c>
      <c r="E474">
        <v>141</v>
      </c>
      <c r="F474" t="s">
        <v>5158</v>
      </c>
      <c r="G474" t="s">
        <v>5161</v>
      </c>
      <c r="H474" t="s">
        <v>5183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5207</v>
      </c>
      <c r="P474">
        <f t="shared" si="27"/>
        <v>28</v>
      </c>
      <c r="Q474" t="s">
        <v>5227</v>
      </c>
      <c r="R474" t="s">
        <v>5233</v>
      </c>
      <c r="S474" s="10">
        <f t="shared" si="28"/>
        <v>41844.714328703703</v>
      </c>
      <c r="T474" s="10">
        <f t="shared" si="29"/>
        <v>41874.714328703703</v>
      </c>
    </row>
    <row r="475" spans="1:20" ht="43.5" x14ac:dyDescent="0.35">
      <c r="A475">
        <v>473</v>
      </c>
      <c r="B475" s="3" t="s">
        <v>474</v>
      </c>
      <c r="C475" s="3" t="s">
        <v>3052</v>
      </c>
      <c r="D475">
        <v>30000</v>
      </c>
      <c r="E475">
        <v>861</v>
      </c>
      <c r="F475" t="s">
        <v>5158</v>
      </c>
      <c r="G475" t="s">
        <v>5161</v>
      </c>
      <c r="H475" t="s">
        <v>5183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5207</v>
      </c>
      <c r="P475">
        <f t="shared" si="27"/>
        <v>62</v>
      </c>
      <c r="Q475" t="s">
        <v>5227</v>
      </c>
      <c r="R475" t="s">
        <v>5233</v>
      </c>
      <c r="S475" s="10">
        <f t="shared" si="28"/>
        <v>41869.489803240736</v>
      </c>
      <c r="T475" s="10">
        <f t="shared" si="29"/>
        <v>41899.489803240736</v>
      </c>
    </row>
    <row r="476" spans="1:20" ht="43.5" x14ac:dyDescent="0.35">
      <c r="A476">
        <v>474</v>
      </c>
      <c r="B476" s="3" t="s">
        <v>475</v>
      </c>
      <c r="C476" s="3" t="s">
        <v>3053</v>
      </c>
      <c r="D476">
        <v>3300</v>
      </c>
      <c r="E476">
        <v>1</v>
      </c>
      <c r="F476" t="s">
        <v>5158</v>
      </c>
      <c r="G476" t="s">
        <v>5161</v>
      </c>
      <c r="H476" t="s">
        <v>5183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5207</v>
      </c>
      <c r="P476">
        <f t="shared" si="27"/>
        <v>1</v>
      </c>
      <c r="Q476" t="s">
        <v>5227</v>
      </c>
      <c r="R476" t="s">
        <v>5233</v>
      </c>
      <c r="S476" s="10">
        <f t="shared" si="28"/>
        <v>42753.120706018519</v>
      </c>
      <c r="T476" s="10">
        <f t="shared" si="29"/>
        <v>42783.120706018519</v>
      </c>
    </row>
    <row r="477" spans="1:20" ht="58" x14ac:dyDescent="0.35">
      <c r="A477">
        <v>475</v>
      </c>
      <c r="B477" s="3" t="s">
        <v>476</v>
      </c>
      <c r="C477" s="3" t="s">
        <v>3054</v>
      </c>
      <c r="D477">
        <v>2000</v>
      </c>
      <c r="E477">
        <v>0</v>
      </c>
      <c r="F477" t="s">
        <v>5158</v>
      </c>
      <c r="G477" t="s">
        <v>5161</v>
      </c>
      <c r="H477" t="s">
        <v>5183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5207</v>
      </c>
      <c r="P477" t="e">
        <f t="shared" si="27"/>
        <v>#DIV/0!</v>
      </c>
      <c r="Q477" t="s">
        <v>5227</v>
      </c>
      <c r="R477" t="s">
        <v>5233</v>
      </c>
      <c r="S477" s="10">
        <f t="shared" si="28"/>
        <v>42099.877812500003</v>
      </c>
      <c r="T477" s="10">
        <f t="shared" si="29"/>
        <v>42129.877812500003</v>
      </c>
    </row>
    <row r="478" spans="1:20" ht="29" x14ac:dyDescent="0.35">
      <c r="A478">
        <v>476</v>
      </c>
      <c r="B478" s="3" t="s">
        <v>477</v>
      </c>
      <c r="C478" s="3" t="s">
        <v>3055</v>
      </c>
      <c r="D478">
        <v>220000</v>
      </c>
      <c r="E478">
        <v>4906.59</v>
      </c>
      <c r="F478" t="s">
        <v>5158</v>
      </c>
      <c r="G478" t="s">
        <v>5161</v>
      </c>
      <c r="H478" t="s">
        <v>5183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5207</v>
      </c>
      <c r="P478">
        <f t="shared" si="27"/>
        <v>40</v>
      </c>
      <c r="Q478" t="s">
        <v>5227</v>
      </c>
      <c r="R478" t="s">
        <v>5233</v>
      </c>
      <c r="S478" s="10">
        <f t="shared" si="28"/>
        <v>41757.76667824074</v>
      </c>
      <c r="T478" s="10">
        <f t="shared" si="29"/>
        <v>41792.957638888889</v>
      </c>
    </row>
    <row r="479" spans="1:20" ht="58" x14ac:dyDescent="0.35">
      <c r="A479">
        <v>477</v>
      </c>
      <c r="B479" s="3" t="s">
        <v>478</v>
      </c>
      <c r="C479" s="3" t="s">
        <v>3056</v>
      </c>
      <c r="D479">
        <v>1500</v>
      </c>
      <c r="E479">
        <v>0</v>
      </c>
      <c r="F479" t="s">
        <v>5158</v>
      </c>
      <c r="G479" t="s">
        <v>5161</v>
      </c>
      <c r="H479" t="s">
        <v>5183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5207</v>
      </c>
      <c r="P479" t="e">
        <f t="shared" si="27"/>
        <v>#DIV/0!</v>
      </c>
      <c r="Q479" t="s">
        <v>5227</v>
      </c>
      <c r="R479" t="s">
        <v>5233</v>
      </c>
      <c r="S479" s="10">
        <f t="shared" si="28"/>
        <v>40987.626550925925</v>
      </c>
      <c r="T479" s="10">
        <f t="shared" si="29"/>
        <v>41047.626550925925</v>
      </c>
    </row>
    <row r="480" spans="1:20" ht="43.5" x14ac:dyDescent="0.35">
      <c r="A480">
        <v>478</v>
      </c>
      <c r="B480" s="3" t="s">
        <v>479</v>
      </c>
      <c r="C480" s="3" t="s">
        <v>3057</v>
      </c>
      <c r="D480">
        <v>10000</v>
      </c>
      <c r="E480">
        <v>0</v>
      </c>
      <c r="F480" t="s">
        <v>5158</v>
      </c>
      <c r="G480" t="s">
        <v>5161</v>
      </c>
      <c r="H480" t="s">
        <v>5183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5207</v>
      </c>
      <c r="P480" t="e">
        <f t="shared" si="27"/>
        <v>#DIV/0!</v>
      </c>
      <c r="Q480" t="s">
        <v>5227</v>
      </c>
      <c r="R480" t="s">
        <v>5233</v>
      </c>
      <c r="S480" s="10">
        <f t="shared" si="28"/>
        <v>42065.702650462961</v>
      </c>
      <c r="T480" s="10">
        <f t="shared" si="29"/>
        <v>42095.660983796297</v>
      </c>
    </row>
    <row r="481" spans="1:20" ht="43.5" x14ac:dyDescent="0.35">
      <c r="A481">
        <v>479</v>
      </c>
      <c r="B481" s="3" t="s">
        <v>480</v>
      </c>
      <c r="C481" s="3" t="s">
        <v>3058</v>
      </c>
      <c r="D481">
        <v>15000</v>
      </c>
      <c r="E481">
        <v>4884</v>
      </c>
      <c r="F481" t="s">
        <v>5158</v>
      </c>
      <c r="G481" t="s">
        <v>5161</v>
      </c>
      <c r="H481" t="s">
        <v>5183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5207</v>
      </c>
      <c r="P481">
        <f t="shared" si="27"/>
        <v>89</v>
      </c>
      <c r="Q481" t="s">
        <v>5227</v>
      </c>
      <c r="R481" t="s">
        <v>5233</v>
      </c>
      <c r="S481" s="10">
        <f t="shared" si="28"/>
        <v>41904.199479166666</v>
      </c>
      <c r="T481" s="10">
        <f t="shared" si="29"/>
        <v>41964.24114583333</v>
      </c>
    </row>
    <row r="482" spans="1:20" ht="43.5" x14ac:dyDescent="0.35">
      <c r="A482">
        <v>480</v>
      </c>
      <c r="B482" s="3" t="s">
        <v>481</v>
      </c>
      <c r="C482" s="3" t="s">
        <v>3059</v>
      </c>
      <c r="D482">
        <v>40000</v>
      </c>
      <c r="E482">
        <v>7764</v>
      </c>
      <c r="F482" t="s">
        <v>5158</v>
      </c>
      <c r="G482" t="s">
        <v>5161</v>
      </c>
      <c r="H482" t="s">
        <v>5183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5207</v>
      </c>
      <c r="P482">
        <f t="shared" si="27"/>
        <v>55</v>
      </c>
      <c r="Q482" t="s">
        <v>5227</v>
      </c>
      <c r="R482" t="s">
        <v>5233</v>
      </c>
      <c r="S482" s="10">
        <f t="shared" si="28"/>
        <v>41465.29184027778</v>
      </c>
      <c r="T482" s="10">
        <f t="shared" si="29"/>
        <v>41495.29184027778</v>
      </c>
    </row>
    <row r="483" spans="1:20" ht="43.5" x14ac:dyDescent="0.35">
      <c r="A483">
        <v>481</v>
      </c>
      <c r="B483" s="3" t="s">
        <v>482</v>
      </c>
      <c r="C483" s="3" t="s">
        <v>3060</v>
      </c>
      <c r="D483">
        <v>30000</v>
      </c>
      <c r="E483">
        <v>1830</v>
      </c>
      <c r="F483" t="s">
        <v>5158</v>
      </c>
      <c r="G483" t="s">
        <v>5161</v>
      </c>
      <c r="H483" t="s">
        <v>5183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5207</v>
      </c>
      <c r="P483">
        <f t="shared" si="27"/>
        <v>87</v>
      </c>
      <c r="Q483" t="s">
        <v>5227</v>
      </c>
      <c r="R483" t="s">
        <v>5233</v>
      </c>
      <c r="S483" s="10">
        <f t="shared" si="28"/>
        <v>41162.46399305555</v>
      </c>
      <c r="T483" s="10">
        <f t="shared" si="29"/>
        <v>41192.46399305555</v>
      </c>
    </row>
    <row r="484" spans="1:20" ht="43.5" x14ac:dyDescent="0.35">
      <c r="A484">
        <v>482</v>
      </c>
      <c r="B484" s="3" t="s">
        <v>483</v>
      </c>
      <c r="C484" s="3" t="s">
        <v>3061</v>
      </c>
      <c r="D484">
        <v>10000</v>
      </c>
      <c r="E484">
        <v>10</v>
      </c>
      <c r="F484" t="s">
        <v>5158</v>
      </c>
      <c r="G484" t="s">
        <v>5161</v>
      </c>
      <c r="H484" t="s">
        <v>5183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5207</v>
      </c>
      <c r="P484">
        <f t="shared" si="27"/>
        <v>10</v>
      </c>
      <c r="Q484" t="s">
        <v>5227</v>
      </c>
      <c r="R484" t="s">
        <v>5233</v>
      </c>
      <c r="S484" s="10">
        <f t="shared" si="28"/>
        <v>42447.688541666663</v>
      </c>
      <c r="T484" s="10">
        <f t="shared" si="29"/>
        <v>42474.398611111108</v>
      </c>
    </row>
    <row r="485" spans="1:20" ht="58" x14ac:dyDescent="0.35">
      <c r="A485">
        <v>483</v>
      </c>
      <c r="B485" s="3" t="s">
        <v>484</v>
      </c>
      <c r="C485" s="3" t="s">
        <v>3062</v>
      </c>
      <c r="D485">
        <v>15000</v>
      </c>
      <c r="E485">
        <v>7530</v>
      </c>
      <c r="F485" t="s">
        <v>5158</v>
      </c>
      <c r="G485" t="s">
        <v>5162</v>
      </c>
      <c r="H485" t="s">
        <v>5184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5207</v>
      </c>
      <c r="P485">
        <f t="shared" si="27"/>
        <v>51</v>
      </c>
      <c r="Q485" t="s">
        <v>5227</v>
      </c>
      <c r="R485" t="s">
        <v>5233</v>
      </c>
      <c r="S485" s="10">
        <f t="shared" si="28"/>
        <v>41242.989259259259</v>
      </c>
      <c r="T485" s="10">
        <f t="shared" si="29"/>
        <v>41302.989259259259</v>
      </c>
    </row>
    <row r="486" spans="1:20" ht="58" x14ac:dyDescent="0.35">
      <c r="A486">
        <v>484</v>
      </c>
      <c r="B486" s="3" t="s">
        <v>485</v>
      </c>
      <c r="C486" s="3" t="s">
        <v>3063</v>
      </c>
      <c r="D486">
        <v>80000</v>
      </c>
      <c r="E486">
        <v>149</v>
      </c>
      <c r="F486" t="s">
        <v>5158</v>
      </c>
      <c r="G486" t="s">
        <v>5162</v>
      </c>
      <c r="H486" t="s">
        <v>5184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5207</v>
      </c>
      <c r="P486">
        <f t="shared" si="27"/>
        <v>14</v>
      </c>
      <c r="Q486" t="s">
        <v>5227</v>
      </c>
      <c r="R486" t="s">
        <v>5233</v>
      </c>
      <c r="S486" s="10">
        <f t="shared" si="28"/>
        <v>42272.731157407405</v>
      </c>
      <c r="T486" s="10">
        <f t="shared" si="29"/>
        <v>42313.772824074076</v>
      </c>
    </row>
    <row r="487" spans="1:20" ht="43.5" x14ac:dyDescent="0.35">
      <c r="A487">
        <v>485</v>
      </c>
      <c r="B487" s="3" t="s">
        <v>486</v>
      </c>
      <c r="C487" s="3" t="s">
        <v>3064</v>
      </c>
      <c r="D487">
        <v>37956</v>
      </c>
      <c r="E487">
        <v>8315.01</v>
      </c>
      <c r="F487" t="s">
        <v>5158</v>
      </c>
      <c r="G487" t="s">
        <v>5162</v>
      </c>
      <c r="H487" t="s">
        <v>5184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5207</v>
      </c>
      <c r="P487">
        <f t="shared" si="27"/>
        <v>67</v>
      </c>
      <c r="Q487" t="s">
        <v>5227</v>
      </c>
      <c r="R487" t="s">
        <v>5233</v>
      </c>
      <c r="S487" s="10">
        <f t="shared" si="28"/>
        <v>41381.297442129631</v>
      </c>
      <c r="T487" s="10">
        <f t="shared" si="29"/>
        <v>41411.297442129631</v>
      </c>
    </row>
    <row r="488" spans="1:20" ht="43.5" x14ac:dyDescent="0.35">
      <c r="A488">
        <v>486</v>
      </c>
      <c r="B488" s="3" t="s">
        <v>487</v>
      </c>
      <c r="C488" s="3" t="s">
        <v>3065</v>
      </c>
      <c r="D488">
        <v>550000</v>
      </c>
      <c r="E488">
        <v>50</v>
      </c>
      <c r="F488" t="s">
        <v>5158</v>
      </c>
      <c r="G488" t="s">
        <v>5163</v>
      </c>
      <c r="H488" t="s">
        <v>5185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5207</v>
      </c>
      <c r="P488">
        <f t="shared" si="27"/>
        <v>50</v>
      </c>
      <c r="Q488" t="s">
        <v>5227</v>
      </c>
      <c r="R488" t="s">
        <v>5233</v>
      </c>
      <c r="S488" s="10">
        <f t="shared" si="28"/>
        <v>41761.734247685185</v>
      </c>
      <c r="T488" s="10">
        <f t="shared" si="29"/>
        <v>41791.734247685185</v>
      </c>
    </row>
    <row r="489" spans="1:20" ht="43.5" x14ac:dyDescent="0.35">
      <c r="A489">
        <v>487</v>
      </c>
      <c r="B489" s="3" t="s">
        <v>488</v>
      </c>
      <c r="C489" s="3" t="s">
        <v>3066</v>
      </c>
      <c r="D489">
        <v>50000</v>
      </c>
      <c r="E489">
        <v>0</v>
      </c>
      <c r="F489" t="s">
        <v>5158</v>
      </c>
      <c r="G489" t="s">
        <v>5166</v>
      </c>
      <c r="H489" t="s">
        <v>5188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5207</v>
      </c>
      <c r="P489" t="e">
        <f t="shared" si="27"/>
        <v>#DIV/0!</v>
      </c>
      <c r="Q489" t="s">
        <v>5227</v>
      </c>
      <c r="R489" t="s">
        <v>5233</v>
      </c>
      <c r="S489" s="10">
        <f t="shared" si="28"/>
        <v>42669.386504629627</v>
      </c>
      <c r="T489" s="10">
        <f t="shared" si="29"/>
        <v>42729.428171296291</v>
      </c>
    </row>
    <row r="490" spans="1:20" ht="43.5" x14ac:dyDescent="0.35">
      <c r="A490">
        <v>488</v>
      </c>
      <c r="B490" s="3" t="s">
        <v>489</v>
      </c>
      <c r="C490" s="3" t="s">
        <v>3067</v>
      </c>
      <c r="D490">
        <v>12000</v>
      </c>
      <c r="E490">
        <v>0</v>
      </c>
      <c r="F490" t="s">
        <v>5158</v>
      </c>
      <c r="G490" t="s">
        <v>5161</v>
      </c>
      <c r="H490" t="s">
        <v>5183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5207</v>
      </c>
      <c r="P490" t="e">
        <f t="shared" si="27"/>
        <v>#DIV/0!</v>
      </c>
      <c r="Q490" t="s">
        <v>5227</v>
      </c>
      <c r="R490" t="s">
        <v>5233</v>
      </c>
      <c r="S490" s="10">
        <f t="shared" si="28"/>
        <v>42713.84606481481</v>
      </c>
      <c r="T490" s="10">
        <f t="shared" si="29"/>
        <v>42743.84606481481</v>
      </c>
    </row>
    <row r="491" spans="1:20" ht="43.5" x14ac:dyDescent="0.35">
      <c r="A491">
        <v>489</v>
      </c>
      <c r="B491" s="3" t="s">
        <v>490</v>
      </c>
      <c r="C491" s="3" t="s">
        <v>3068</v>
      </c>
      <c r="D491">
        <v>74997</v>
      </c>
      <c r="E491">
        <v>215</v>
      </c>
      <c r="F491" t="s">
        <v>5158</v>
      </c>
      <c r="G491" t="s">
        <v>5161</v>
      </c>
      <c r="H491" t="s">
        <v>5183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5207</v>
      </c>
      <c r="P491">
        <f t="shared" si="27"/>
        <v>72</v>
      </c>
      <c r="Q491" t="s">
        <v>5227</v>
      </c>
      <c r="R491" t="s">
        <v>5233</v>
      </c>
      <c r="S491" s="10">
        <f t="shared" si="28"/>
        <v>40882.273333333331</v>
      </c>
      <c r="T491" s="10">
        <f t="shared" si="29"/>
        <v>40913.272916666661</v>
      </c>
    </row>
    <row r="492" spans="1:20" x14ac:dyDescent="0.35">
      <c r="A492">
        <v>490</v>
      </c>
      <c r="B492" s="3" t="s">
        <v>491</v>
      </c>
      <c r="C492" s="3" t="s">
        <v>3069</v>
      </c>
      <c r="D492">
        <v>1000</v>
      </c>
      <c r="E492">
        <v>0</v>
      </c>
      <c r="F492" t="s">
        <v>5158</v>
      </c>
      <c r="G492" t="s">
        <v>5161</v>
      </c>
      <c r="H492" t="s">
        <v>5183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5207</v>
      </c>
      <c r="P492" t="e">
        <f t="shared" si="27"/>
        <v>#DIV/0!</v>
      </c>
      <c r="Q492" t="s">
        <v>5227</v>
      </c>
      <c r="R492" t="s">
        <v>5233</v>
      </c>
      <c r="S492" s="10">
        <f t="shared" si="28"/>
        <v>41113.760243055549</v>
      </c>
      <c r="T492" s="10">
        <f t="shared" si="29"/>
        <v>41143.760243055549</v>
      </c>
    </row>
    <row r="493" spans="1:20" ht="43.5" x14ac:dyDescent="0.35">
      <c r="A493">
        <v>491</v>
      </c>
      <c r="B493" s="3" t="s">
        <v>492</v>
      </c>
      <c r="C493" s="3" t="s">
        <v>3070</v>
      </c>
      <c r="D493">
        <v>10000</v>
      </c>
      <c r="E493">
        <v>0</v>
      </c>
      <c r="F493" t="s">
        <v>5158</v>
      </c>
      <c r="G493" t="s">
        <v>5161</v>
      </c>
      <c r="H493" t="s">
        <v>5183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5207</v>
      </c>
      <c r="P493" t="e">
        <f t="shared" si="27"/>
        <v>#DIV/0!</v>
      </c>
      <c r="Q493" t="s">
        <v>5227</v>
      </c>
      <c r="R493" t="s">
        <v>5233</v>
      </c>
      <c r="S493" s="10">
        <f t="shared" si="28"/>
        <v>42366.774293981478</v>
      </c>
      <c r="T493" s="10">
        <f t="shared" si="29"/>
        <v>42396.774293981478</v>
      </c>
    </row>
    <row r="494" spans="1:20" ht="43.5" x14ac:dyDescent="0.35">
      <c r="A494">
        <v>492</v>
      </c>
      <c r="B494" s="3" t="s">
        <v>493</v>
      </c>
      <c r="C494" s="3" t="s">
        <v>3071</v>
      </c>
      <c r="D494">
        <v>10000000</v>
      </c>
      <c r="E494">
        <v>0</v>
      </c>
      <c r="F494" t="s">
        <v>5158</v>
      </c>
      <c r="G494" t="s">
        <v>5172</v>
      </c>
      <c r="H494" t="s">
        <v>5192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5207</v>
      </c>
      <c r="P494" t="e">
        <f t="shared" si="27"/>
        <v>#DIV/0!</v>
      </c>
      <c r="Q494" t="s">
        <v>5227</v>
      </c>
      <c r="R494" t="s">
        <v>5233</v>
      </c>
      <c r="S494" s="10">
        <f t="shared" si="28"/>
        <v>42595.826736111114</v>
      </c>
      <c r="T494" s="10">
        <f t="shared" si="29"/>
        <v>42655.826736111114</v>
      </c>
    </row>
    <row r="495" spans="1:20" ht="43.5" x14ac:dyDescent="0.35">
      <c r="A495">
        <v>493</v>
      </c>
      <c r="B495" s="3" t="s">
        <v>494</v>
      </c>
      <c r="C495" s="3" t="s">
        <v>3072</v>
      </c>
      <c r="D495">
        <v>30000</v>
      </c>
      <c r="E495">
        <v>0</v>
      </c>
      <c r="F495" t="s">
        <v>5158</v>
      </c>
      <c r="G495" t="s">
        <v>5162</v>
      </c>
      <c r="H495" t="s">
        <v>5184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5207</v>
      </c>
      <c r="P495" t="e">
        <f t="shared" si="27"/>
        <v>#DIV/0!</v>
      </c>
      <c r="Q495" t="s">
        <v>5227</v>
      </c>
      <c r="R495" t="s">
        <v>5233</v>
      </c>
      <c r="S495" s="10">
        <f t="shared" si="28"/>
        <v>42114.517800925925</v>
      </c>
      <c r="T495" s="10">
        <f t="shared" si="29"/>
        <v>42144.517800925925</v>
      </c>
    </row>
    <row r="496" spans="1:20" ht="58" x14ac:dyDescent="0.35">
      <c r="A496">
        <v>494</v>
      </c>
      <c r="B496" s="3" t="s">
        <v>495</v>
      </c>
      <c r="C496" s="3" t="s">
        <v>3073</v>
      </c>
      <c r="D496">
        <v>20000</v>
      </c>
      <c r="E496">
        <v>31</v>
      </c>
      <c r="F496" t="s">
        <v>5158</v>
      </c>
      <c r="G496" t="s">
        <v>5161</v>
      </c>
      <c r="H496" t="s">
        <v>5183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5207</v>
      </c>
      <c r="P496">
        <f t="shared" si="27"/>
        <v>10</v>
      </c>
      <c r="Q496" t="s">
        <v>5227</v>
      </c>
      <c r="R496" t="s">
        <v>5233</v>
      </c>
      <c r="S496" s="10">
        <f t="shared" si="28"/>
        <v>41799.62228009259</v>
      </c>
      <c r="T496" s="10">
        <f t="shared" si="29"/>
        <v>41822.916666666664</v>
      </c>
    </row>
    <row r="497" spans="1:20" ht="43.5" x14ac:dyDescent="0.35">
      <c r="A497">
        <v>495</v>
      </c>
      <c r="B497" s="3" t="s">
        <v>496</v>
      </c>
      <c r="C497" s="3" t="s">
        <v>3074</v>
      </c>
      <c r="D497">
        <v>7000</v>
      </c>
      <c r="E497">
        <v>0</v>
      </c>
      <c r="F497" t="s">
        <v>5158</v>
      </c>
      <c r="G497" t="s">
        <v>5161</v>
      </c>
      <c r="H497" t="s">
        <v>5183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5207</v>
      </c>
      <c r="P497" t="e">
        <f t="shared" si="27"/>
        <v>#DIV/0!</v>
      </c>
      <c r="Q497" t="s">
        <v>5227</v>
      </c>
      <c r="R497" t="s">
        <v>5233</v>
      </c>
      <c r="S497" s="10">
        <f t="shared" si="28"/>
        <v>42171.619270833333</v>
      </c>
      <c r="T497" s="10">
        <f t="shared" si="29"/>
        <v>42201.619270833333</v>
      </c>
    </row>
    <row r="498" spans="1:20" ht="29" x14ac:dyDescent="0.35">
      <c r="A498">
        <v>496</v>
      </c>
      <c r="B498" s="3" t="s">
        <v>497</v>
      </c>
      <c r="C498" s="3" t="s">
        <v>3075</v>
      </c>
      <c r="D498">
        <v>60000</v>
      </c>
      <c r="E498">
        <v>1</v>
      </c>
      <c r="F498" t="s">
        <v>5158</v>
      </c>
      <c r="G498" t="s">
        <v>5161</v>
      </c>
      <c r="H498" t="s">
        <v>5183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5207</v>
      </c>
      <c r="P498">
        <f t="shared" si="27"/>
        <v>1</v>
      </c>
      <c r="Q498" t="s">
        <v>5227</v>
      </c>
      <c r="R498" t="s">
        <v>5233</v>
      </c>
      <c r="S498" s="10">
        <f t="shared" si="28"/>
        <v>41620.723078703704</v>
      </c>
      <c r="T498" s="10">
        <f t="shared" si="29"/>
        <v>41680.723078703704</v>
      </c>
    </row>
    <row r="499" spans="1:20" x14ac:dyDescent="0.35">
      <c r="A499">
        <v>497</v>
      </c>
      <c r="B499" s="3" t="s">
        <v>498</v>
      </c>
      <c r="C499" s="3" t="s">
        <v>3076</v>
      </c>
      <c r="D499">
        <v>4480</v>
      </c>
      <c r="E499">
        <v>30</v>
      </c>
      <c r="F499" t="s">
        <v>5158</v>
      </c>
      <c r="G499" t="s">
        <v>5161</v>
      </c>
      <c r="H499" t="s">
        <v>5183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5207</v>
      </c>
      <c r="P499">
        <f t="shared" si="27"/>
        <v>10</v>
      </c>
      <c r="Q499" t="s">
        <v>5227</v>
      </c>
      <c r="R499" t="s">
        <v>5233</v>
      </c>
      <c r="S499" s="10">
        <f t="shared" si="28"/>
        <v>41944.829456018517</v>
      </c>
      <c r="T499" s="10">
        <f t="shared" si="29"/>
        <v>41997.999999999993</v>
      </c>
    </row>
    <row r="500" spans="1:20" ht="43.5" x14ac:dyDescent="0.35">
      <c r="A500">
        <v>498</v>
      </c>
      <c r="B500" s="3" t="s">
        <v>499</v>
      </c>
      <c r="C500" s="3" t="s">
        <v>3077</v>
      </c>
      <c r="D500">
        <v>65108</v>
      </c>
      <c r="E500">
        <v>2994</v>
      </c>
      <c r="F500" t="s">
        <v>5158</v>
      </c>
      <c r="G500" t="s">
        <v>5161</v>
      </c>
      <c r="H500" t="s">
        <v>5183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5207</v>
      </c>
      <c r="P500">
        <f t="shared" si="27"/>
        <v>136</v>
      </c>
      <c r="Q500" t="s">
        <v>5227</v>
      </c>
      <c r="R500" t="s">
        <v>5233</v>
      </c>
      <c r="S500" s="10">
        <f t="shared" si="28"/>
        <v>40858.553807870368</v>
      </c>
      <c r="T500" s="10">
        <f t="shared" si="29"/>
        <v>40900.553807870368</v>
      </c>
    </row>
    <row r="501" spans="1:20" ht="58" x14ac:dyDescent="0.35">
      <c r="A501">
        <v>499</v>
      </c>
      <c r="B501" s="3" t="s">
        <v>500</v>
      </c>
      <c r="C501" s="3" t="s">
        <v>3078</v>
      </c>
      <c r="D501">
        <v>20000</v>
      </c>
      <c r="E501">
        <v>1910</v>
      </c>
      <c r="F501" t="s">
        <v>5158</v>
      </c>
      <c r="G501" t="s">
        <v>5161</v>
      </c>
      <c r="H501" t="s">
        <v>5183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5207</v>
      </c>
      <c r="P501">
        <f t="shared" si="27"/>
        <v>73</v>
      </c>
      <c r="Q501" t="s">
        <v>5227</v>
      </c>
      <c r="R501" t="s">
        <v>5233</v>
      </c>
      <c r="S501" s="10">
        <f t="shared" si="28"/>
        <v>40043.687129629623</v>
      </c>
      <c r="T501" s="10">
        <f t="shared" si="29"/>
        <v>40098.665972222218</v>
      </c>
    </row>
    <row r="502" spans="1:20" ht="58" x14ac:dyDescent="0.35">
      <c r="A502">
        <v>500</v>
      </c>
      <c r="B502" s="3" t="s">
        <v>501</v>
      </c>
      <c r="C502" s="3" t="s">
        <v>3079</v>
      </c>
      <c r="D502">
        <v>6500</v>
      </c>
      <c r="E502">
        <v>215</v>
      </c>
      <c r="F502" t="s">
        <v>5158</v>
      </c>
      <c r="G502" t="s">
        <v>5161</v>
      </c>
      <c r="H502" t="s">
        <v>5183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5207</v>
      </c>
      <c r="P502">
        <f t="shared" si="27"/>
        <v>54</v>
      </c>
      <c r="Q502" t="s">
        <v>5227</v>
      </c>
      <c r="R502" t="s">
        <v>5233</v>
      </c>
      <c r="S502" s="10">
        <f t="shared" si="28"/>
        <v>40247.677673611106</v>
      </c>
      <c r="T502" s="10">
        <f t="shared" si="29"/>
        <v>40306.719444444439</v>
      </c>
    </row>
    <row r="503" spans="1:20" ht="43.5" x14ac:dyDescent="0.35">
      <c r="A503">
        <v>501</v>
      </c>
      <c r="B503" s="3" t="s">
        <v>502</v>
      </c>
      <c r="C503" s="3" t="s">
        <v>3080</v>
      </c>
      <c r="D503">
        <v>10000</v>
      </c>
      <c r="E503">
        <v>0</v>
      </c>
      <c r="F503" t="s">
        <v>5158</v>
      </c>
      <c r="G503" t="s">
        <v>5161</v>
      </c>
      <c r="H503" t="s">
        <v>5183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5207</v>
      </c>
      <c r="P503" t="e">
        <f t="shared" si="27"/>
        <v>#DIV/0!</v>
      </c>
      <c r="Q503" t="s">
        <v>5227</v>
      </c>
      <c r="R503" t="s">
        <v>5233</v>
      </c>
      <c r="S503" s="10">
        <f t="shared" si="28"/>
        <v>40703.026053240741</v>
      </c>
      <c r="T503" s="10">
        <f t="shared" si="29"/>
        <v>40733.026053240741</v>
      </c>
    </row>
    <row r="504" spans="1:20" ht="58" x14ac:dyDescent="0.35">
      <c r="A504">
        <v>502</v>
      </c>
      <c r="B504" s="3" t="s">
        <v>503</v>
      </c>
      <c r="C504" s="3" t="s">
        <v>3081</v>
      </c>
      <c r="D504">
        <v>20000</v>
      </c>
      <c r="E504">
        <v>230</v>
      </c>
      <c r="F504" t="s">
        <v>5158</v>
      </c>
      <c r="G504" t="s">
        <v>5161</v>
      </c>
      <c r="H504" t="s">
        <v>5183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5207</v>
      </c>
      <c r="P504">
        <f t="shared" si="27"/>
        <v>58</v>
      </c>
      <c r="Q504" t="s">
        <v>5227</v>
      </c>
      <c r="R504" t="s">
        <v>5233</v>
      </c>
      <c r="S504" s="10">
        <f t="shared" si="28"/>
        <v>40956.345196759255</v>
      </c>
      <c r="T504" s="10">
        <f t="shared" si="29"/>
        <v>40986.303530092591</v>
      </c>
    </row>
    <row r="505" spans="1:20" ht="43.5" x14ac:dyDescent="0.35">
      <c r="A505">
        <v>503</v>
      </c>
      <c r="B505" s="3" t="s">
        <v>504</v>
      </c>
      <c r="C505" s="3" t="s">
        <v>3082</v>
      </c>
      <c r="D505">
        <v>6500</v>
      </c>
      <c r="E505">
        <v>114</v>
      </c>
      <c r="F505" t="s">
        <v>5158</v>
      </c>
      <c r="G505" t="s">
        <v>5162</v>
      </c>
      <c r="H505" t="s">
        <v>5184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5207</v>
      </c>
      <c r="P505">
        <f t="shared" si="27"/>
        <v>13</v>
      </c>
      <c r="Q505" t="s">
        <v>5227</v>
      </c>
      <c r="R505" t="s">
        <v>5233</v>
      </c>
      <c r="S505" s="10">
        <f t="shared" si="28"/>
        <v>41991.318321759252</v>
      </c>
      <c r="T505" s="10">
        <f t="shared" si="29"/>
        <v>42021.318321759252</v>
      </c>
    </row>
    <row r="506" spans="1:20" ht="43.5" x14ac:dyDescent="0.35">
      <c r="A506">
        <v>504</v>
      </c>
      <c r="B506" s="3" t="s">
        <v>505</v>
      </c>
      <c r="C506" s="3" t="s">
        <v>3083</v>
      </c>
      <c r="D506">
        <v>24500</v>
      </c>
      <c r="E506">
        <v>335</v>
      </c>
      <c r="F506" t="s">
        <v>5158</v>
      </c>
      <c r="G506" t="s">
        <v>5161</v>
      </c>
      <c r="H506" t="s">
        <v>5183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5207</v>
      </c>
      <c r="P506">
        <f t="shared" si="27"/>
        <v>67</v>
      </c>
      <c r="Q506" t="s">
        <v>5227</v>
      </c>
      <c r="R506" t="s">
        <v>5233</v>
      </c>
      <c r="S506" s="10">
        <f t="shared" si="28"/>
        <v>40949.775312499994</v>
      </c>
      <c r="T506" s="10">
        <f t="shared" si="29"/>
        <v>41009.73364583333</v>
      </c>
    </row>
    <row r="507" spans="1:20" ht="43.5" x14ac:dyDescent="0.35">
      <c r="A507">
        <v>505</v>
      </c>
      <c r="B507" s="3" t="s">
        <v>506</v>
      </c>
      <c r="C507" s="3" t="s">
        <v>3084</v>
      </c>
      <c r="D507">
        <v>12000</v>
      </c>
      <c r="E507">
        <v>52</v>
      </c>
      <c r="F507" t="s">
        <v>5158</v>
      </c>
      <c r="G507" t="s">
        <v>5161</v>
      </c>
      <c r="H507" t="s">
        <v>5183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5207</v>
      </c>
      <c r="P507">
        <f t="shared" si="27"/>
        <v>4</v>
      </c>
      <c r="Q507" t="s">
        <v>5227</v>
      </c>
      <c r="R507" t="s">
        <v>5233</v>
      </c>
      <c r="S507" s="10">
        <f t="shared" si="28"/>
        <v>42317.889884259253</v>
      </c>
      <c r="T507" s="10">
        <f t="shared" si="29"/>
        <v>42362.889884259253</v>
      </c>
    </row>
    <row r="508" spans="1:20" ht="43.5" x14ac:dyDescent="0.35">
      <c r="A508">
        <v>506</v>
      </c>
      <c r="B508" s="3" t="s">
        <v>507</v>
      </c>
      <c r="C508" s="3" t="s">
        <v>3085</v>
      </c>
      <c r="D508">
        <v>200000</v>
      </c>
      <c r="E508">
        <v>250</v>
      </c>
      <c r="F508" t="s">
        <v>5158</v>
      </c>
      <c r="G508" t="s">
        <v>5161</v>
      </c>
      <c r="H508" t="s">
        <v>5183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5207</v>
      </c>
      <c r="P508">
        <f t="shared" si="27"/>
        <v>250</v>
      </c>
      <c r="Q508" t="s">
        <v>5227</v>
      </c>
      <c r="R508" t="s">
        <v>5233</v>
      </c>
      <c r="S508" s="10">
        <f t="shared" si="28"/>
        <v>41466.343981481477</v>
      </c>
      <c r="T508" s="10">
        <f t="shared" si="29"/>
        <v>41496.343981481477</v>
      </c>
    </row>
    <row r="509" spans="1:20" ht="43.5" x14ac:dyDescent="0.35">
      <c r="A509">
        <v>507</v>
      </c>
      <c r="B509" s="3" t="s">
        <v>508</v>
      </c>
      <c r="C509" s="3" t="s">
        <v>3086</v>
      </c>
      <c r="D509">
        <v>20000</v>
      </c>
      <c r="E509">
        <v>640</v>
      </c>
      <c r="F509" t="s">
        <v>5158</v>
      </c>
      <c r="G509" t="s">
        <v>5161</v>
      </c>
      <c r="H509" t="s">
        <v>5183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5207</v>
      </c>
      <c r="P509">
        <f t="shared" si="27"/>
        <v>64</v>
      </c>
      <c r="Q509" t="s">
        <v>5227</v>
      </c>
      <c r="R509" t="s">
        <v>5233</v>
      </c>
      <c r="S509" s="10">
        <f t="shared" si="28"/>
        <v>41156.750659722216</v>
      </c>
      <c r="T509" s="10">
        <f t="shared" si="29"/>
        <v>41201.750659722216</v>
      </c>
    </row>
    <row r="510" spans="1:20" ht="58" x14ac:dyDescent="0.35">
      <c r="A510">
        <v>508</v>
      </c>
      <c r="B510" s="3" t="s">
        <v>509</v>
      </c>
      <c r="C510" s="3" t="s">
        <v>3087</v>
      </c>
      <c r="D510">
        <v>50000</v>
      </c>
      <c r="E510">
        <v>400</v>
      </c>
      <c r="F510" t="s">
        <v>5158</v>
      </c>
      <c r="G510" t="s">
        <v>5161</v>
      </c>
      <c r="H510" t="s">
        <v>5183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5207</v>
      </c>
      <c r="P510">
        <f t="shared" si="27"/>
        <v>133</v>
      </c>
      <c r="Q510" t="s">
        <v>5227</v>
      </c>
      <c r="R510" t="s">
        <v>5233</v>
      </c>
      <c r="S510" s="10">
        <f t="shared" si="28"/>
        <v>40994.815983796296</v>
      </c>
      <c r="T510" s="10">
        <f t="shared" si="29"/>
        <v>41054.384722222218</v>
      </c>
    </row>
    <row r="511" spans="1:20" ht="43.5" x14ac:dyDescent="0.35">
      <c r="A511">
        <v>509</v>
      </c>
      <c r="B511" s="3" t="s">
        <v>510</v>
      </c>
      <c r="C511" s="3" t="s">
        <v>3088</v>
      </c>
      <c r="D511">
        <v>5000</v>
      </c>
      <c r="E511">
        <v>10</v>
      </c>
      <c r="F511" t="s">
        <v>5158</v>
      </c>
      <c r="G511" t="s">
        <v>5162</v>
      </c>
      <c r="H511" t="s">
        <v>5184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5207</v>
      </c>
      <c r="P511">
        <f t="shared" si="27"/>
        <v>10</v>
      </c>
      <c r="Q511" t="s">
        <v>5227</v>
      </c>
      <c r="R511" t="s">
        <v>5233</v>
      </c>
      <c r="S511" s="10">
        <f t="shared" si="28"/>
        <v>42153.423263888886</v>
      </c>
      <c r="T511" s="10">
        <f t="shared" si="29"/>
        <v>42183.423263888886</v>
      </c>
    </row>
    <row r="512" spans="1:20" ht="43.5" x14ac:dyDescent="0.35">
      <c r="A512">
        <v>510</v>
      </c>
      <c r="B512" s="3" t="s">
        <v>511</v>
      </c>
      <c r="C512" s="3" t="s">
        <v>3089</v>
      </c>
      <c r="D512">
        <v>14000</v>
      </c>
      <c r="E512">
        <v>0</v>
      </c>
      <c r="F512" t="s">
        <v>5158</v>
      </c>
      <c r="G512" t="s">
        <v>5161</v>
      </c>
      <c r="H512" t="s">
        <v>5183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5207</v>
      </c>
      <c r="P512" t="e">
        <f t="shared" si="27"/>
        <v>#DIV/0!</v>
      </c>
      <c r="Q512" t="s">
        <v>5227</v>
      </c>
      <c r="R512" t="s">
        <v>5233</v>
      </c>
      <c r="S512" s="10">
        <f t="shared" si="28"/>
        <v>42399.968043981477</v>
      </c>
      <c r="T512" s="10">
        <f t="shared" si="29"/>
        <v>42429.968043981477</v>
      </c>
    </row>
    <row r="513" spans="1:20" ht="43.5" x14ac:dyDescent="0.35">
      <c r="A513">
        <v>511</v>
      </c>
      <c r="B513" s="3" t="s">
        <v>512</v>
      </c>
      <c r="C513" s="3" t="s">
        <v>3090</v>
      </c>
      <c r="D513">
        <v>5000</v>
      </c>
      <c r="E513">
        <v>150</v>
      </c>
      <c r="F513" t="s">
        <v>5158</v>
      </c>
      <c r="G513" t="s">
        <v>5161</v>
      </c>
      <c r="H513" t="s">
        <v>5183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5207</v>
      </c>
      <c r="P513">
        <f t="shared" si="27"/>
        <v>30</v>
      </c>
      <c r="Q513" t="s">
        <v>5227</v>
      </c>
      <c r="R513" t="s">
        <v>5233</v>
      </c>
      <c r="S513" s="10">
        <f t="shared" si="28"/>
        <v>41340.09469907407</v>
      </c>
      <c r="T513" s="10">
        <f t="shared" si="29"/>
        <v>41370.053032407406</v>
      </c>
    </row>
    <row r="514" spans="1:20" ht="43.5" x14ac:dyDescent="0.35">
      <c r="A514">
        <v>512</v>
      </c>
      <c r="B514" s="3" t="s">
        <v>513</v>
      </c>
      <c r="C514" s="3" t="s">
        <v>3091</v>
      </c>
      <c r="D514">
        <v>8000</v>
      </c>
      <c r="E514">
        <v>11</v>
      </c>
      <c r="F514" t="s">
        <v>5158</v>
      </c>
      <c r="G514" t="s">
        <v>5161</v>
      </c>
      <c r="H514" t="s">
        <v>5183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5207</v>
      </c>
      <c r="P514">
        <f t="shared" si="27"/>
        <v>6</v>
      </c>
      <c r="Q514" t="s">
        <v>5227</v>
      </c>
      <c r="R514" t="s">
        <v>5233</v>
      </c>
      <c r="S514" s="10">
        <f t="shared" si="28"/>
        <v>42649.533877314818</v>
      </c>
      <c r="T514" s="10">
        <f t="shared" si="29"/>
        <v>42694.575543981475</v>
      </c>
    </row>
    <row r="515" spans="1:20" ht="29" x14ac:dyDescent="0.35">
      <c r="A515">
        <v>513</v>
      </c>
      <c r="B515" s="3" t="s">
        <v>514</v>
      </c>
      <c r="C515" s="3" t="s">
        <v>3092</v>
      </c>
      <c r="D515">
        <v>50000</v>
      </c>
      <c r="E515">
        <v>6962</v>
      </c>
      <c r="F515" t="s">
        <v>5158</v>
      </c>
      <c r="G515" t="s">
        <v>5161</v>
      </c>
      <c r="H515" t="s">
        <v>5183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5207</v>
      </c>
      <c r="P515">
        <f t="shared" ref="P515:P578" si="30">ROUND(E515/L515,0)</f>
        <v>102</v>
      </c>
      <c r="Q515" t="s">
        <v>5227</v>
      </c>
      <c r="R515" t="s">
        <v>5233</v>
      </c>
      <c r="S515" s="10">
        <f t="shared" ref="S515:S578" si="31">(J515/86400)+25569+(-5/24)</f>
        <v>42552.445659722223</v>
      </c>
      <c r="T515" s="10">
        <f t="shared" ref="T515:T578" si="32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3093</v>
      </c>
      <c r="D516">
        <v>1500</v>
      </c>
      <c r="E516">
        <v>50</v>
      </c>
      <c r="F516" t="s">
        <v>5158</v>
      </c>
      <c r="G516" t="s">
        <v>5166</v>
      </c>
      <c r="H516" t="s">
        <v>5188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5207</v>
      </c>
      <c r="P516">
        <f t="shared" si="30"/>
        <v>17</v>
      </c>
      <c r="Q516" t="s">
        <v>5227</v>
      </c>
      <c r="R516" t="s">
        <v>5233</v>
      </c>
      <c r="S516" s="10">
        <f t="shared" si="31"/>
        <v>41830.405636574069</v>
      </c>
      <c r="T516" s="10">
        <f t="shared" si="32"/>
        <v>41860.405636574069</v>
      </c>
    </row>
    <row r="517" spans="1:20" ht="43.5" x14ac:dyDescent="0.35">
      <c r="A517">
        <v>515</v>
      </c>
      <c r="B517" s="3" t="s">
        <v>516</v>
      </c>
      <c r="C517" s="3" t="s">
        <v>3094</v>
      </c>
      <c r="D517">
        <v>97000</v>
      </c>
      <c r="E517">
        <v>24651</v>
      </c>
      <c r="F517" t="s">
        <v>5158</v>
      </c>
      <c r="G517" t="s">
        <v>5161</v>
      </c>
      <c r="H517" t="s">
        <v>5183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5207</v>
      </c>
      <c r="P517">
        <f t="shared" si="30"/>
        <v>725</v>
      </c>
      <c r="Q517" t="s">
        <v>5227</v>
      </c>
      <c r="R517" t="s">
        <v>5233</v>
      </c>
      <c r="S517" s="10">
        <f t="shared" si="31"/>
        <v>42327.282418981478</v>
      </c>
      <c r="T517" s="10">
        <f t="shared" si="32"/>
        <v>42367.282418981478</v>
      </c>
    </row>
    <row r="518" spans="1:20" ht="29" x14ac:dyDescent="0.35">
      <c r="A518">
        <v>516</v>
      </c>
      <c r="B518" s="3" t="s">
        <v>517</v>
      </c>
      <c r="C518" s="3" t="s">
        <v>3095</v>
      </c>
      <c r="D518">
        <v>5000</v>
      </c>
      <c r="E518">
        <v>0</v>
      </c>
      <c r="F518" t="s">
        <v>5158</v>
      </c>
      <c r="G518" t="s">
        <v>5162</v>
      </c>
      <c r="H518" t="s">
        <v>5184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5207</v>
      </c>
      <c r="P518" t="e">
        <f t="shared" si="30"/>
        <v>#DIV/0!</v>
      </c>
      <c r="Q518" t="s">
        <v>5227</v>
      </c>
      <c r="R518" t="s">
        <v>5233</v>
      </c>
      <c r="S518" s="10">
        <f t="shared" si="31"/>
        <v>42091.570370370369</v>
      </c>
      <c r="T518" s="10">
        <f t="shared" si="32"/>
        <v>42151.570370370369</v>
      </c>
    </row>
    <row r="519" spans="1:20" ht="43.5" x14ac:dyDescent="0.35">
      <c r="A519">
        <v>517</v>
      </c>
      <c r="B519" s="3" t="s">
        <v>518</v>
      </c>
      <c r="C519" s="3" t="s">
        <v>3096</v>
      </c>
      <c r="D519">
        <v>15000</v>
      </c>
      <c r="E519">
        <v>205</v>
      </c>
      <c r="F519" t="s">
        <v>5158</v>
      </c>
      <c r="G519" t="s">
        <v>5161</v>
      </c>
      <c r="H519" t="s">
        <v>5183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5207</v>
      </c>
      <c r="P519">
        <f t="shared" si="30"/>
        <v>68</v>
      </c>
      <c r="Q519" t="s">
        <v>5227</v>
      </c>
      <c r="R519" t="s">
        <v>5233</v>
      </c>
      <c r="S519" s="10">
        <f t="shared" si="31"/>
        <v>42738.406956018516</v>
      </c>
      <c r="T519" s="10">
        <f t="shared" si="32"/>
        <v>42768.406956018516</v>
      </c>
    </row>
    <row r="520" spans="1:20" ht="58" x14ac:dyDescent="0.35">
      <c r="A520">
        <v>518</v>
      </c>
      <c r="B520" s="3" t="s">
        <v>519</v>
      </c>
      <c r="C520" s="3" t="s">
        <v>3097</v>
      </c>
      <c r="D520">
        <v>7175</v>
      </c>
      <c r="E520">
        <v>0</v>
      </c>
      <c r="F520" t="s">
        <v>5158</v>
      </c>
      <c r="G520" t="s">
        <v>5161</v>
      </c>
      <c r="H520" t="s">
        <v>5183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5207</v>
      </c>
      <c r="P520" t="e">
        <f t="shared" si="30"/>
        <v>#DIV/0!</v>
      </c>
      <c r="Q520" t="s">
        <v>5227</v>
      </c>
      <c r="R520" t="s">
        <v>5233</v>
      </c>
      <c r="S520" s="10">
        <f t="shared" si="31"/>
        <v>42223.407685185179</v>
      </c>
      <c r="T520" s="10">
        <f t="shared" si="32"/>
        <v>42253.406944444439</v>
      </c>
    </row>
    <row r="521" spans="1:20" ht="43.5" x14ac:dyDescent="0.35">
      <c r="A521">
        <v>519</v>
      </c>
      <c r="B521" s="3" t="s">
        <v>520</v>
      </c>
      <c r="C521" s="3" t="s">
        <v>3098</v>
      </c>
      <c r="D521">
        <v>12001</v>
      </c>
      <c r="E521">
        <v>2746</v>
      </c>
      <c r="F521" t="s">
        <v>5158</v>
      </c>
      <c r="G521" t="s">
        <v>5161</v>
      </c>
      <c r="H521" t="s">
        <v>5183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5207</v>
      </c>
      <c r="P521">
        <f t="shared" si="30"/>
        <v>39</v>
      </c>
      <c r="Q521" t="s">
        <v>5227</v>
      </c>
      <c r="R521" t="s">
        <v>5233</v>
      </c>
      <c r="S521" s="10">
        <f t="shared" si="31"/>
        <v>41218.183113425919</v>
      </c>
      <c r="T521" s="10">
        <f t="shared" si="32"/>
        <v>41248.183113425919</v>
      </c>
    </row>
    <row r="522" spans="1:20" ht="43.5" x14ac:dyDescent="0.35">
      <c r="A522">
        <v>520</v>
      </c>
      <c r="B522" s="3" t="s">
        <v>521</v>
      </c>
      <c r="C522" s="3" t="s">
        <v>3099</v>
      </c>
      <c r="D522">
        <v>5000</v>
      </c>
      <c r="E522">
        <v>5105</v>
      </c>
      <c r="F522" t="s">
        <v>5156</v>
      </c>
      <c r="G522" t="s">
        <v>5162</v>
      </c>
      <c r="H522" t="s">
        <v>5184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5208</v>
      </c>
      <c r="P522">
        <f t="shared" si="30"/>
        <v>150</v>
      </c>
      <c r="Q522" t="s">
        <v>5234</v>
      </c>
      <c r="R522" t="s">
        <v>5235</v>
      </c>
      <c r="S522" s="10">
        <f t="shared" si="31"/>
        <v>42318.493761574071</v>
      </c>
      <c r="T522" s="10">
        <f t="shared" si="32"/>
        <v>42348.493761574071</v>
      </c>
    </row>
    <row r="523" spans="1:20" ht="58" x14ac:dyDescent="0.35">
      <c r="A523">
        <v>521</v>
      </c>
      <c r="B523" s="3" t="s">
        <v>522</v>
      </c>
      <c r="C523" s="3" t="s">
        <v>3100</v>
      </c>
      <c r="D523">
        <v>5000</v>
      </c>
      <c r="E523">
        <v>5232</v>
      </c>
      <c r="F523" t="s">
        <v>5156</v>
      </c>
      <c r="G523" t="s">
        <v>5161</v>
      </c>
      <c r="H523" t="s">
        <v>5183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5208</v>
      </c>
      <c r="P523">
        <f t="shared" si="30"/>
        <v>93</v>
      </c>
      <c r="Q523" t="s">
        <v>5234</v>
      </c>
      <c r="R523" t="s">
        <v>5235</v>
      </c>
      <c r="S523" s="10">
        <f t="shared" si="31"/>
        <v>42645.884479166663</v>
      </c>
      <c r="T523" s="10">
        <f t="shared" si="32"/>
        <v>42674.999305555553</v>
      </c>
    </row>
    <row r="524" spans="1:20" ht="43.5" x14ac:dyDescent="0.35">
      <c r="A524">
        <v>522</v>
      </c>
      <c r="B524" s="3" t="s">
        <v>523</v>
      </c>
      <c r="C524" s="3" t="s">
        <v>3101</v>
      </c>
      <c r="D524">
        <v>3000</v>
      </c>
      <c r="E524">
        <v>3440</v>
      </c>
      <c r="F524" t="s">
        <v>5156</v>
      </c>
      <c r="G524" t="s">
        <v>5161</v>
      </c>
      <c r="H524" t="s">
        <v>5183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5208</v>
      </c>
      <c r="P524">
        <f t="shared" si="30"/>
        <v>111</v>
      </c>
      <c r="Q524" t="s">
        <v>5234</v>
      </c>
      <c r="R524" t="s">
        <v>5235</v>
      </c>
      <c r="S524" s="10">
        <f t="shared" si="31"/>
        <v>42429.832465277774</v>
      </c>
      <c r="T524" s="10">
        <f t="shared" si="32"/>
        <v>42449.790798611109</v>
      </c>
    </row>
    <row r="525" spans="1:20" ht="43.5" x14ac:dyDescent="0.35">
      <c r="A525">
        <v>523</v>
      </c>
      <c r="B525" s="3" t="s">
        <v>524</v>
      </c>
      <c r="C525" s="3" t="s">
        <v>3102</v>
      </c>
      <c r="D525">
        <v>5000</v>
      </c>
      <c r="E525">
        <v>6030</v>
      </c>
      <c r="F525" t="s">
        <v>5156</v>
      </c>
      <c r="G525" t="s">
        <v>5161</v>
      </c>
      <c r="H525" t="s">
        <v>5183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5208</v>
      </c>
      <c r="P525">
        <f t="shared" si="30"/>
        <v>72</v>
      </c>
      <c r="Q525" t="s">
        <v>5234</v>
      </c>
      <c r="R525" t="s">
        <v>5235</v>
      </c>
      <c r="S525" s="10">
        <f t="shared" si="31"/>
        <v>42237.924490740734</v>
      </c>
      <c r="T525" s="10">
        <f t="shared" si="32"/>
        <v>42267.924490740734</v>
      </c>
    </row>
    <row r="526" spans="1:20" ht="43.5" x14ac:dyDescent="0.35">
      <c r="A526">
        <v>524</v>
      </c>
      <c r="B526" s="3" t="s">
        <v>525</v>
      </c>
      <c r="C526" s="3" t="s">
        <v>3103</v>
      </c>
      <c r="D526">
        <v>3500</v>
      </c>
      <c r="E526">
        <v>3803.55</v>
      </c>
      <c r="F526" t="s">
        <v>5156</v>
      </c>
      <c r="G526" t="s">
        <v>5162</v>
      </c>
      <c r="H526" t="s">
        <v>5184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5208</v>
      </c>
      <c r="P526">
        <f t="shared" si="30"/>
        <v>29</v>
      </c>
      <c r="Q526" t="s">
        <v>5234</v>
      </c>
      <c r="R526" t="s">
        <v>5235</v>
      </c>
      <c r="S526" s="10">
        <f t="shared" si="31"/>
        <v>42492.508900462963</v>
      </c>
      <c r="T526" s="10">
        <f t="shared" si="32"/>
        <v>42522.508900462963</v>
      </c>
    </row>
    <row r="527" spans="1:20" ht="58" x14ac:dyDescent="0.35">
      <c r="A527">
        <v>525</v>
      </c>
      <c r="B527" s="3" t="s">
        <v>526</v>
      </c>
      <c r="C527" s="3" t="s">
        <v>3104</v>
      </c>
      <c r="D527">
        <v>12000</v>
      </c>
      <c r="E527">
        <v>12000</v>
      </c>
      <c r="F527" t="s">
        <v>5156</v>
      </c>
      <c r="G527" t="s">
        <v>5161</v>
      </c>
      <c r="H527" t="s">
        <v>5183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5208</v>
      </c>
      <c r="P527">
        <f t="shared" si="30"/>
        <v>1000</v>
      </c>
      <c r="Q527" t="s">
        <v>5234</v>
      </c>
      <c r="R527" t="s">
        <v>5235</v>
      </c>
      <c r="S527" s="10">
        <f t="shared" si="31"/>
        <v>41850.192604166667</v>
      </c>
      <c r="T527" s="10">
        <f t="shared" si="32"/>
        <v>41895.192604166667</v>
      </c>
    </row>
    <row r="528" spans="1:20" ht="43.5" x14ac:dyDescent="0.35">
      <c r="A528">
        <v>526</v>
      </c>
      <c r="B528" s="3" t="s">
        <v>527</v>
      </c>
      <c r="C528" s="3" t="s">
        <v>3105</v>
      </c>
      <c r="D528">
        <v>1500</v>
      </c>
      <c r="E528">
        <v>1710</v>
      </c>
      <c r="F528" t="s">
        <v>5156</v>
      </c>
      <c r="G528" t="s">
        <v>5162</v>
      </c>
      <c r="H528" t="s">
        <v>5184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5208</v>
      </c>
      <c r="P528">
        <f t="shared" si="30"/>
        <v>74</v>
      </c>
      <c r="Q528" t="s">
        <v>5234</v>
      </c>
      <c r="R528" t="s">
        <v>5235</v>
      </c>
      <c r="S528" s="10">
        <f t="shared" si="31"/>
        <v>42192.383611111109</v>
      </c>
      <c r="T528" s="10">
        <f t="shared" si="32"/>
        <v>42223.499999999993</v>
      </c>
    </row>
    <row r="529" spans="1:20" ht="58" x14ac:dyDescent="0.35">
      <c r="A529">
        <v>527</v>
      </c>
      <c r="B529" s="3" t="s">
        <v>528</v>
      </c>
      <c r="C529" s="3" t="s">
        <v>3106</v>
      </c>
      <c r="D529">
        <v>10000</v>
      </c>
      <c r="E529">
        <v>10085</v>
      </c>
      <c r="F529" t="s">
        <v>5156</v>
      </c>
      <c r="G529" t="s">
        <v>5161</v>
      </c>
      <c r="H529" t="s">
        <v>5183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5208</v>
      </c>
      <c r="P529">
        <f t="shared" si="30"/>
        <v>64</v>
      </c>
      <c r="Q529" t="s">
        <v>5234</v>
      </c>
      <c r="R529" t="s">
        <v>5235</v>
      </c>
      <c r="S529" s="10">
        <f t="shared" si="31"/>
        <v>42752.997291666667</v>
      </c>
      <c r="T529" s="10">
        <f t="shared" si="32"/>
        <v>42783.461805555555</v>
      </c>
    </row>
    <row r="530" spans="1:20" ht="29" x14ac:dyDescent="0.35">
      <c r="A530">
        <v>528</v>
      </c>
      <c r="B530" s="3" t="s">
        <v>529</v>
      </c>
      <c r="C530" s="3" t="s">
        <v>3107</v>
      </c>
      <c r="D530">
        <v>1150</v>
      </c>
      <c r="E530">
        <v>1330</v>
      </c>
      <c r="F530" t="s">
        <v>5156</v>
      </c>
      <c r="G530" t="s">
        <v>5161</v>
      </c>
      <c r="H530" t="s">
        <v>5183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5208</v>
      </c>
      <c r="P530">
        <f t="shared" si="30"/>
        <v>44</v>
      </c>
      <c r="Q530" t="s">
        <v>5234</v>
      </c>
      <c r="R530" t="s">
        <v>5235</v>
      </c>
      <c r="S530" s="10">
        <f t="shared" si="31"/>
        <v>42155.71188657407</v>
      </c>
      <c r="T530" s="10">
        <f t="shared" si="32"/>
        <v>42176.680555555555</v>
      </c>
    </row>
    <row r="531" spans="1:20" ht="43.5" x14ac:dyDescent="0.35">
      <c r="A531">
        <v>529</v>
      </c>
      <c r="B531" s="3" t="s">
        <v>530</v>
      </c>
      <c r="C531" s="3" t="s">
        <v>3108</v>
      </c>
      <c r="D531">
        <v>1200</v>
      </c>
      <c r="E531">
        <v>1565</v>
      </c>
      <c r="F531" t="s">
        <v>5156</v>
      </c>
      <c r="G531" t="s">
        <v>5166</v>
      </c>
      <c r="H531" t="s">
        <v>5188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5208</v>
      </c>
      <c r="P531">
        <f t="shared" si="30"/>
        <v>87</v>
      </c>
      <c r="Q531" t="s">
        <v>5234</v>
      </c>
      <c r="R531" t="s">
        <v>5235</v>
      </c>
      <c r="S531" s="10">
        <f t="shared" si="31"/>
        <v>42724.822847222218</v>
      </c>
      <c r="T531" s="10">
        <f t="shared" si="32"/>
        <v>42745.999999999993</v>
      </c>
    </row>
    <row r="532" spans="1:20" ht="43.5" x14ac:dyDescent="0.35">
      <c r="A532">
        <v>530</v>
      </c>
      <c r="B532" s="3" t="s">
        <v>531</v>
      </c>
      <c r="C532" s="3" t="s">
        <v>3109</v>
      </c>
      <c r="D532">
        <v>3405</v>
      </c>
      <c r="E532">
        <v>3670</v>
      </c>
      <c r="F532" t="s">
        <v>5156</v>
      </c>
      <c r="G532" t="s">
        <v>5161</v>
      </c>
      <c r="H532" t="s">
        <v>5183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5208</v>
      </c>
      <c r="P532">
        <f t="shared" si="30"/>
        <v>127</v>
      </c>
      <c r="Q532" t="s">
        <v>5234</v>
      </c>
      <c r="R532" t="s">
        <v>5235</v>
      </c>
      <c r="S532" s="10">
        <f t="shared" si="31"/>
        <v>42157.382731481477</v>
      </c>
      <c r="T532" s="10">
        <f t="shared" si="32"/>
        <v>42178.874999999993</v>
      </c>
    </row>
    <row r="533" spans="1:20" ht="43.5" x14ac:dyDescent="0.35">
      <c r="A533">
        <v>531</v>
      </c>
      <c r="B533" s="3" t="s">
        <v>532</v>
      </c>
      <c r="C533" s="3" t="s">
        <v>3110</v>
      </c>
      <c r="D533">
        <v>4000</v>
      </c>
      <c r="E533">
        <v>4000</v>
      </c>
      <c r="F533" t="s">
        <v>5156</v>
      </c>
      <c r="G533" t="s">
        <v>5161</v>
      </c>
      <c r="H533" t="s">
        <v>5183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5208</v>
      </c>
      <c r="P533">
        <f t="shared" si="30"/>
        <v>129</v>
      </c>
      <c r="Q533" t="s">
        <v>5234</v>
      </c>
      <c r="R533" t="s">
        <v>5235</v>
      </c>
      <c r="S533" s="10">
        <f t="shared" si="31"/>
        <v>42675.856817129628</v>
      </c>
      <c r="T533" s="10">
        <f t="shared" si="32"/>
        <v>42721.082638888889</v>
      </c>
    </row>
    <row r="534" spans="1:20" ht="43.5" x14ac:dyDescent="0.35">
      <c r="A534">
        <v>532</v>
      </c>
      <c r="B534" s="3" t="s">
        <v>533</v>
      </c>
      <c r="C534" s="3" t="s">
        <v>3111</v>
      </c>
      <c r="D534">
        <v>10000</v>
      </c>
      <c r="E534">
        <v>12325</v>
      </c>
      <c r="F534" t="s">
        <v>5156</v>
      </c>
      <c r="G534" t="s">
        <v>5161</v>
      </c>
      <c r="H534" t="s">
        <v>5183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5208</v>
      </c>
      <c r="P534">
        <f t="shared" si="30"/>
        <v>71</v>
      </c>
      <c r="Q534" t="s">
        <v>5234</v>
      </c>
      <c r="R534" t="s">
        <v>5235</v>
      </c>
      <c r="S534" s="10">
        <f t="shared" si="31"/>
        <v>42472.798703703702</v>
      </c>
      <c r="T534" s="10">
        <f t="shared" si="32"/>
        <v>42502.798703703702</v>
      </c>
    </row>
    <row r="535" spans="1:20" ht="43.5" x14ac:dyDescent="0.35">
      <c r="A535">
        <v>533</v>
      </c>
      <c r="B535" s="3" t="s">
        <v>534</v>
      </c>
      <c r="C535" s="3" t="s">
        <v>3112</v>
      </c>
      <c r="D535">
        <v>2000</v>
      </c>
      <c r="E535">
        <v>2004</v>
      </c>
      <c r="F535" t="s">
        <v>5156</v>
      </c>
      <c r="G535" t="s">
        <v>5162</v>
      </c>
      <c r="H535" t="s">
        <v>5184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5208</v>
      </c>
      <c r="P535">
        <f t="shared" si="30"/>
        <v>118</v>
      </c>
      <c r="Q535" t="s">
        <v>5234</v>
      </c>
      <c r="R535" t="s">
        <v>5235</v>
      </c>
      <c r="S535" s="10">
        <f t="shared" si="31"/>
        <v>42482.226446759254</v>
      </c>
      <c r="T535" s="10">
        <f t="shared" si="32"/>
        <v>42506.226446759254</v>
      </c>
    </row>
    <row r="536" spans="1:20" ht="43.5" x14ac:dyDescent="0.35">
      <c r="A536">
        <v>534</v>
      </c>
      <c r="B536" s="3" t="s">
        <v>535</v>
      </c>
      <c r="C536" s="3" t="s">
        <v>3113</v>
      </c>
      <c r="D536">
        <v>15000</v>
      </c>
      <c r="E536">
        <v>15700</v>
      </c>
      <c r="F536" t="s">
        <v>5156</v>
      </c>
      <c r="G536" t="s">
        <v>5171</v>
      </c>
      <c r="H536" t="s">
        <v>5191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5208</v>
      </c>
      <c r="P536">
        <f t="shared" si="30"/>
        <v>327</v>
      </c>
      <c r="Q536" t="s">
        <v>5234</v>
      </c>
      <c r="R536" t="s">
        <v>5235</v>
      </c>
      <c r="S536" s="10">
        <f t="shared" si="31"/>
        <v>42270.602662037032</v>
      </c>
      <c r="T536" s="10">
        <f t="shared" si="32"/>
        <v>42309.749999999993</v>
      </c>
    </row>
    <row r="537" spans="1:20" ht="43.5" x14ac:dyDescent="0.35">
      <c r="A537">
        <v>535</v>
      </c>
      <c r="B537" s="3" t="s">
        <v>2</v>
      </c>
      <c r="C537" s="3" t="s">
        <v>2580</v>
      </c>
      <c r="D537">
        <v>-14174.505827995399</v>
      </c>
      <c r="E537">
        <v>12505.150800378</v>
      </c>
      <c r="F537" t="s">
        <v>5156</v>
      </c>
      <c r="G537" t="s">
        <v>5161</v>
      </c>
      <c r="H537" t="s">
        <v>5183</v>
      </c>
      <c r="I537">
        <v>1398165375.36325</v>
      </c>
      <c r="J537">
        <v>1394981811.1395099</v>
      </c>
      <c r="K537" t="b">
        <v>0</v>
      </c>
      <c r="L537">
        <v>126.587902971753</v>
      </c>
      <c r="M537" t="b">
        <v>1</v>
      </c>
      <c r="N537" t="s">
        <v>5202</v>
      </c>
      <c r="O537">
        <f t="shared" ref="O537:O600" si="33">ROUND((E537/D537)*100,0)</f>
        <v>-88</v>
      </c>
      <c r="P537">
        <f t="shared" si="30"/>
        <v>99</v>
      </c>
      <c r="Q537" t="s">
        <v>5227</v>
      </c>
      <c r="R537" t="s">
        <v>5228</v>
      </c>
      <c r="S537" s="10">
        <f t="shared" si="31"/>
        <v>41714.414480781365</v>
      </c>
      <c r="T537" s="10">
        <f t="shared" si="32"/>
        <v>41751.2612889265</v>
      </c>
    </row>
    <row r="538" spans="1:20" ht="29" x14ac:dyDescent="0.35">
      <c r="A538">
        <v>536</v>
      </c>
      <c r="B538" s="3" t="s">
        <v>3</v>
      </c>
      <c r="C538" s="3" t="s">
        <v>2581</v>
      </c>
      <c r="D538">
        <v>-15192.4820772484</v>
      </c>
      <c r="E538">
        <v>12511.409966079</v>
      </c>
      <c r="F538" t="s">
        <v>5156</v>
      </c>
      <c r="G538" t="s">
        <v>5161</v>
      </c>
      <c r="H538" t="s">
        <v>5183</v>
      </c>
      <c r="I538">
        <v>1398147481.35025</v>
      </c>
      <c r="J538">
        <v>1394963412.6510899</v>
      </c>
      <c r="K538" t="b">
        <v>0</v>
      </c>
      <c r="L538">
        <v>126.64721757692701</v>
      </c>
      <c r="M538" t="b">
        <v>1</v>
      </c>
      <c r="N538" t="s">
        <v>5202</v>
      </c>
      <c r="O538">
        <f t="shared" si="33"/>
        <v>-82</v>
      </c>
      <c r="P538">
        <f t="shared" si="30"/>
        <v>99</v>
      </c>
      <c r="Q538" t="s">
        <v>5227</v>
      </c>
      <c r="R538" t="s">
        <v>5228</v>
      </c>
      <c r="S538" s="10">
        <f t="shared" si="31"/>
        <v>41714.201535313536</v>
      </c>
      <c r="T538" s="10">
        <f t="shared" si="32"/>
        <v>41751.05418229456</v>
      </c>
    </row>
    <row r="539" spans="1:20" ht="43.5" x14ac:dyDescent="0.35">
      <c r="A539">
        <v>537</v>
      </c>
      <c r="B539" s="3" t="s">
        <v>4</v>
      </c>
      <c r="C539" s="3" t="s">
        <v>2582</v>
      </c>
      <c r="D539">
        <v>-16210.458326502399</v>
      </c>
      <c r="E539">
        <v>12517.6691317799</v>
      </c>
      <c r="F539" t="s">
        <v>5156</v>
      </c>
      <c r="G539" t="s">
        <v>5162</v>
      </c>
      <c r="H539" t="s">
        <v>5184</v>
      </c>
      <c r="I539">
        <v>1398129587.33725</v>
      </c>
      <c r="J539">
        <v>1394945014.1626699</v>
      </c>
      <c r="K539" t="b">
        <v>0</v>
      </c>
      <c r="L539">
        <v>126.706532182101</v>
      </c>
      <c r="M539" t="b">
        <v>1</v>
      </c>
      <c r="N539" t="s">
        <v>5202</v>
      </c>
      <c r="O539">
        <f t="shared" si="33"/>
        <v>-77</v>
      </c>
      <c r="P539">
        <f t="shared" si="30"/>
        <v>99</v>
      </c>
      <c r="Q539" t="s">
        <v>5227</v>
      </c>
      <c r="R539" t="s">
        <v>5228</v>
      </c>
      <c r="S539" s="10">
        <f t="shared" si="31"/>
        <v>41713.988589845714</v>
      </c>
      <c r="T539" s="10">
        <f t="shared" si="32"/>
        <v>41750.847075662612</v>
      </c>
    </row>
    <row r="540" spans="1:20" ht="29" x14ac:dyDescent="0.35">
      <c r="A540">
        <v>538</v>
      </c>
      <c r="B540" s="3" t="s">
        <v>5</v>
      </c>
      <c r="C540" s="3" t="s">
        <v>2583</v>
      </c>
      <c r="D540">
        <v>-17228.434575756401</v>
      </c>
      <c r="E540">
        <v>12523.928297480899</v>
      </c>
      <c r="F540" t="s">
        <v>5156</v>
      </c>
      <c r="G540" t="s">
        <v>5161</v>
      </c>
      <c r="H540" t="s">
        <v>5183</v>
      </c>
      <c r="I540">
        <v>1398111693.32425</v>
      </c>
      <c r="J540">
        <v>1394926615.6742401</v>
      </c>
      <c r="K540" t="b">
        <v>0</v>
      </c>
      <c r="L540">
        <v>126.765846787275</v>
      </c>
      <c r="M540" t="b">
        <v>1</v>
      </c>
      <c r="N540" t="s">
        <v>5202</v>
      </c>
      <c r="O540">
        <f t="shared" si="33"/>
        <v>-73</v>
      </c>
      <c r="P540">
        <f t="shared" si="30"/>
        <v>99</v>
      </c>
      <c r="Q540" t="s">
        <v>5227</v>
      </c>
      <c r="R540" t="s">
        <v>5228</v>
      </c>
      <c r="S540" s="10">
        <f t="shared" si="31"/>
        <v>41713.775644377776</v>
      </c>
      <c r="T540" s="10">
        <f t="shared" si="32"/>
        <v>41750.639969030664</v>
      </c>
    </row>
    <row r="541" spans="1:20" ht="58" x14ac:dyDescent="0.35">
      <c r="A541">
        <v>539</v>
      </c>
      <c r="B541" s="3" t="s">
        <v>6</v>
      </c>
      <c r="C541" s="3" t="s">
        <v>5310</v>
      </c>
      <c r="D541">
        <v>-18246.410825009301</v>
      </c>
      <c r="E541">
        <v>12530.187463181799</v>
      </c>
      <c r="F541" t="s">
        <v>5156</v>
      </c>
      <c r="G541" t="s">
        <v>5161</v>
      </c>
      <c r="H541" t="s">
        <v>5183</v>
      </c>
      <c r="I541">
        <v>1398093799.31125</v>
      </c>
      <c r="J541">
        <v>1394908217.1858201</v>
      </c>
      <c r="K541" t="b">
        <v>0</v>
      </c>
      <c r="L541">
        <v>126.82516139245</v>
      </c>
      <c r="M541" t="b">
        <v>1</v>
      </c>
      <c r="N541" t="s">
        <v>5202</v>
      </c>
      <c r="O541">
        <f t="shared" si="33"/>
        <v>-69</v>
      </c>
      <c r="P541">
        <f t="shared" si="30"/>
        <v>99</v>
      </c>
      <c r="Q541" t="s">
        <v>5227</v>
      </c>
      <c r="R541" t="s">
        <v>5228</v>
      </c>
      <c r="S541" s="10">
        <f t="shared" si="31"/>
        <v>41713.562698909955</v>
      </c>
      <c r="T541" s="10">
        <f t="shared" si="32"/>
        <v>41750.432862398724</v>
      </c>
    </row>
    <row r="542" spans="1:20" ht="43.5" x14ac:dyDescent="0.35">
      <c r="A542">
        <v>540</v>
      </c>
      <c r="B542" s="3" t="s">
        <v>7</v>
      </c>
      <c r="C542" s="3" t="s">
        <v>2585</v>
      </c>
      <c r="D542">
        <v>-19264.387074263399</v>
      </c>
      <c r="E542">
        <v>12536.446628882801</v>
      </c>
      <c r="F542" t="s">
        <v>5156</v>
      </c>
      <c r="G542" t="s">
        <v>5161</v>
      </c>
      <c r="H542" t="s">
        <v>5183</v>
      </c>
      <c r="I542">
        <v>1398075905.29826</v>
      </c>
      <c r="J542">
        <v>1394889818.6973901</v>
      </c>
      <c r="K542" t="b">
        <v>0</v>
      </c>
      <c r="L542">
        <v>126.88447599762399</v>
      </c>
      <c r="M542" t="b">
        <v>1</v>
      </c>
      <c r="N542" t="s">
        <v>5202</v>
      </c>
      <c r="O542">
        <f t="shared" si="33"/>
        <v>-65</v>
      </c>
      <c r="P542">
        <f t="shared" si="30"/>
        <v>99</v>
      </c>
      <c r="Q542" t="s">
        <v>5227</v>
      </c>
      <c r="R542" t="s">
        <v>5228</v>
      </c>
      <c r="S542" s="10">
        <f t="shared" si="31"/>
        <v>41713.349753442009</v>
      </c>
      <c r="T542" s="10">
        <f t="shared" si="32"/>
        <v>41750.225755766893</v>
      </c>
    </row>
    <row r="543" spans="1:20" ht="43.5" x14ac:dyDescent="0.35">
      <c r="A543">
        <v>541</v>
      </c>
      <c r="B543" s="3" t="s">
        <v>8</v>
      </c>
      <c r="C543" s="3" t="s">
        <v>2586</v>
      </c>
      <c r="D543">
        <v>-20282.3633235163</v>
      </c>
      <c r="E543">
        <v>12542.7057945837</v>
      </c>
      <c r="F543" t="s">
        <v>5156</v>
      </c>
      <c r="G543" t="s">
        <v>5161</v>
      </c>
      <c r="H543" t="s">
        <v>5183</v>
      </c>
      <c r="I543">
        <v>1398058011.28526</v>
      </c>
      <c r="J543">
        <v>1394871420.2089701</v>
      </c>
      <c r="K543" t="b">
        <v>0</v>
      </c>
      <c r="L543">
        <v>126.943790602798</v>
      </c>
      <c r="M543" t="b">
        <v>1</v>
      </c>
      <c r="N543" t="s">
        <v>5202</v>
      </c>
      <c r="O543">
        <f t="shared" si="33"/>
        <v>-62</v>
      </c>
      <c r="P543">
        <f t="shared" si="30"/>
        <v>99</v>
      </c>
      <c r="Q543" t="s">
        <v>5227</v>
      </c>
      <c r="R543" t="s">
        <v>5228</v>
      </c>
      <c r="S543" s="10">
        <f t="shared" si="31"/>
        <v>41713.136807974188</v>
      </c>
      <c r="T543" s="10">
        <f t="shared" si="32"/>
        <v>41750.018649134952</v>
      </c>
    </row>
    <row r="544" spans="1:20" ht="58" x14ac:dyDescent="0.35">
      <c r="A544">
        <v>542</v>
      </c>
      <c r="B544" s="3" t="s">
        <v>9</v>
      </c>
      <c r="C544" s="3" t="s">
        <v>2587</v>
      </c>
      <c r="D544">
        <v>-21300.339572770401</v>
      </c>
      <c r="E544">
        <v>12548.9649602847</v>
      </c>
      <c r="F544" t="s">
        <v>5156</v>
      </c>
      <c r="G544" t="s">
        <v>5161</v>
      </c>
      <c r="H544" t="s">
        <v>5183</v>
      </c>
      <c r="I544">
        <v>1398040117.27226</v>
      </c>
      <c r="J544">
        <v>1394853021.72054</v>
      </c>
      <c r="K544" t="b">
        <v>0</v>
      </c>
      <c r="L544">
        <v>127.00310520797299</v>
      </c>
      <c r="M544" t="b">
        <v>1</v>
      </c>
      <c r="N544" t="s">
        <v>5202</v>
      </c>
      <c r="O544">
        <f t="shared" si="33"/>
        <v>-59</v>
      </c>
      <c r="P544">
        <f t="shared" si="30"/>
        <v>99</v>
      </c>
      <c r="Q544" t="s">
        <v>5227</v>
      </c>
      <c r="R544" t="s">
        <v>5228</v>
      </c>
      <c r="S544" s="10">
        <f t="shared" si="31"/>
        <v>41712.92386250625</v>
      </c>
      <c r="T544" s="10">
        <f t="shared" si="32"/>
        <v>41749.811542503005</v>
      </c>
    </row>
    <row r="545" spans="1:20" ht="29" x14ac:dyDescent="0.35">
      <c r="A545">
        <v>543</v>
      </c>
      <c r="B545" s="3" t="s">
        <v>10</v>
      </c>
      <c r="C545" s="3" t="s">
        <v>2588</v>
      </c>
      <c r="D545">
        <v>-22318.3158220234</v>
      </c>
      <c r="E545">
        <v>12555.2241259856</v>
      </c>
      <c r="F545" t="s">
        <v>5156</v>
      </c>
      <c r="G545" t="s">
        <v>5161</v>
      </c>
      <c r="H545" t="s">
        <v>5183</v>
      </c>
      <c r="I545">
        <v>1398022223.2592599</v>
      </c>
      <c r="J545">
        <v>1394834623.23212</v>
      </c>
      <c r="K545" t="b">
        <v>0</v>
      </c>
      <c r="L545">
        <v>127.062419813147</v>
      </c>
      <c r="M545" t="b">
        <v>1</v>
      </c>
      <c r="N545" t="s">
        <v>5202</v>
      </c>
      <c r="O545">
        <f t="shared" si="33"/>
        <v>-56</v>
      </c>
      <c r="P545">
        <f t="shared" si="30"/>
        <v>99</v>
      </c>
      <c r="Q545" t="s">
        <v>5227</v>
      </c>
      <c r="R545" t="s">
        <v>5228</v>
      </c>
      <c r="S545" s="10">
        <f t="shared" si="31"/>
        <v>41712.710917038428</v>
      </c>
      <c r="T545" s="10">
        <f t="shared" si="32"/>
        <v>41749.604435871064</v>
      </c>
    </row>
    <row r="546" spans="1:20" ht="43.5" x14ac:dyDescent="0.35">
      <c r="A546">
        <v>544</v>
      </c>
      <c r="B546" s="3" t="s">
        <v>11</v>
      </c>
      <c r="C546" s="3" t="s">
        <v>2589</v>
      </c>
      <c r="D546">
        <v>-23336.292071277399</v>
      </c>
      <c r="E546">
        <v>12561.4832916866</v>
      </c>
      <c r="F546" t="s">
        <v>5156</v>
      </c>
      <c r="G546" t="s">
        <v>5161</v>
      </c>
      <c r="H546" t="s">
        <v>5183</v>
      </c>
      <c r="I546">
        <v>1398004329.2462599</v>
      </c>
      <c r="J546">
        <v>1394816224.74369</v>
      </c>
      <c r="K546" t="b">
        <v>0</v>
      </c>
      <c r="L546">
        <v>127.121734418321</v>
      </c>
      <c r="M546" t="b">
        <v>1</v>
      </c>
      <c r="N546" t="s">
        <v>5202</v>
      </c>
      <c r="O546">
        <f t="shared" si="33"/>
        <v>-54</v>
      </c>
      <c r="P546">
        <f t="shared" si="30"/>
        <v>99</v>
      </c>
      <c r="Q546" t="s">
        <v>5227</v>
      </c>
      <c r="R546" t="s">
        <v>5228</v>
      </c>
      <c r="S546" s="10">
        <f t="shared" si="31"/>
        <v>41712.497971570483</v>
      </c>
      <c r="T546" s="10">
        <f t="shared" si="32"/>
        <v>41749.397329239117</v>
      </c>
    </row>
    <row r="547" spans="1:20" ht="43.5" x14ac:dyDescent="0.35">
      <c r="A547">
        <v>545</v>
      </c>
      <c r="B547" s="3" t="s">
        <v>12</v>
      </c>
      <c r="C547" s="3" t="s">
        <v>2590</v>
      </c>
      <c r="D547">
        <v>-24354.268320531399</v>
      </c>
      <c r="E547">
        <v>12567.7424573875</v>
      </c>
      <c r="F547" t="s">
        <v>5156</v>
      </c>
      <c r="G547" t="s">
        <v>5161</v>
      </c>
      <c r="H547" t="s">
        <v>5183</v>
      </c>
      <c r="I547">
        <v>1397986435.2332699</v>
      </c>
      <c r="J547">
        <v>1394797826.25527</v>
      </c>
      <c r="K547" t="b">
        <v>0</v>
      </c>
      <c r="L547">
        <v>127.18104902349501</v>
      </c>
      <c r="M547" t="b">
        <v>1</v>
      </c>
      <c r="N547" t="s">
        <v>5202</v>
      </c>
      <c r="O547">
        <f t="shared" si="33"/>
        <v>-52</v>
      </c>
      <c r="P547">
        <f t="shared" si="30"/>
        <v>99</v>
      </c>
      <c r="Q547" t="s">
        <v>5227</v>
      </c>
      <c r="R547" t="s">
        <v>5228</v>
      </c>
      <c r="S547" s="10">
        <f t="shared" si="31"/>
        <v>41712.285026102662</v>
      </c>
      <c r="T547" s="10">
        <f t="shared" si="32"/>
        <v>41749.190222607293</v>
      </c>
    </row>
    <row r="548" spans="1:20" ht="58" x14ac:dyDescent="0.35">
      <c r="A548">
        <v>546</v>
      </c>
      <c r="B548" s="3" t="s">
        <v>5311</v>
      </c>
      <c r="C548" s="3" t="s">
        <v>2591</v>
      </c>
      <c r="D548">
        <v>-25372.244569784401</v>
      </c>
      <c r="E548">
        <v>12574.001623088499</v>
      </c>
      <c r="F548" t="s">
        <v>5156</v>
      </c>
      <c r="G548" t="s">
        <v>5161</v>
      </c>
      <c r="H548" t="s">
        <v>5183</v>
      </c>
      <c r="I548">
        <v>1397968541.2202699</v>
      </c>
      <c r="J548">
        <v>1394779427.76684</v>
      </c>
      <c r="K548" t="b">
        <v>0</v>
      </c>
      <c r="L548">
        <v>127.24036362867</v>
      </c>
      <c r="M548" t="b">
        <v>1</v>
      </c>
      <c r="N548" t="s">
        <v>5202</v>
      </c>
      <c r="O548">
        <f t="shared" si="33"/>
        <v>-50</v>
      </c>
      <c r="P548">
        <f t="shared" si="30"/>
        <v>99</v>
      </c>
      <c r="Q548" t="s">
        <v>5227</v>
      </c>
      <c r="R548" t="s">
        <v>5228</v>
      </c>
      <c r="S548" s="10">
        <f t="shared" si="31"/>
        <v>41712.072080634716</v>
      </c>
      <c r="T548" s="10">
        <f t="shared" si="32"/>
        <v>41748.983115975345</v>
      </c>
    </row>
    <row r="549" spans="1:20" ht="58" x14ac:dyDescent="0.35">
      <c r="A549">
        <v>547</v>
      </c>
      <c r="B549" s="3" t="s">
        <v>14</v>
      </c>
      <c r="C549" s="3" t="s">
        <v>2592</v>
      </c>
      <c r="D549">
        <v>-26390.220819038299</v>
      </c>
      <c r="E549">
        <v>12580.260788789399</v>
      </c>
      <c r="F549" t="s">
        <v>5156</v>
      </c>
      <c r="G549" t="s">
        <v>5161</v>
      </c>
      <c r="H549" t="s">
        <v>5183</v>
      </c>
      <c r="I549">
        <v>1397950647.2072699</v>
      </c>
      <c r="J549">
        <v>1394761029.27842</v>
      </c>
      <c r="K549" t="b">
        <v>0</v>
      </c>
      <c r="L549">
        <v>127.29967823384401</v>
      </c>
      <c r="M549" t="b">
        <v>1</v>
      </c>
      <c r="N549" t="s">
        <v>5202</v>
      </c>
      <c r="O549">
        <f t="shared" si="33"/>
        <v>-48</v>
      </c>
      <c r="P549">
        <f t="shared" si="30"/>
        <v>99</v>
      </c>
      <c r="Q549" t="s">
        <v>5227</v>
      </c>
      <c r="R549" t="s">
        <v>5228</v>
      </c>
      <c r="S549" s="10">
        <f t="shared" si="31"/>
        <v>41711.859135166895</v>
      </c>
      <c r="T549" s="10">
        <f t="shared" si="32"/>
        <v>41748.776009343397</v>
      </c>
    </row>
    <row r="550" spans="1:20" ht="43.5" x14ac:dyDescent="0.35">
      <c r="A550">
        <v>548</v>
      </c>
      <c r="B550" s="3" t="s">
        <v>15</v>
      </c>
      <c r="C550" s="3" t="s">
        <v>2593</v>
      </c>
      <c r="D550">
        <v>-27408.1970682914</v>
      </c>
      <c r="E550">
        <v>12586.519954490401</v>
      </c>
      <c r="F550" t="s">
        <v>5156</v>
      </c>
      <c r="G550" t="s">
        <v>5161</v>
      </c>
      <c r="H550" t="s">
        <v>5183</v>
      </c>
      <c r="I550">
        <v>1397932753.1942699</v>
      </c>
      <c r="J550">
        <v>1394742630.7899899</v>
      </c>
      <c r="K550" t="b">
        <v>0</v>
      </c>
      <c r="L550">
        <v>127.358992839018</v>
      </c>
      <c r="M550" t="b">
        <v>1</v>
      </c>
      <c r="N550" t="s">
        <v>5202</v>
      </c>
      <c r="O550">
        <f t="shared" si="33"/>
        <v>-46</v>
      </c>
      <c r="P550">
        <f t="shared" si="30"/>
        <v>99</v>
      </c>
      <c r="Q550" t="s">
        <v>5227</v>
      </c>
      <c r="R550" t="s">
        <v>5228</v>
      </c>
      <c r="S550" s="10">
        <f t="shared" si="31"/>
        <v>41711.646189698957</v>
      </c>
      <c r="T550" s="10">
        <f t="shared" si="32"/>
        <v>41748.568902711457</v>
      </c>
    </row>
    <row r="551" spans="1:20" ht="29" x14ac:dyDescent="0.35">
      <c r="A551">
        <v>549</v>
      </c>
      <c r="B551" s="3" t="s">
        <v>5312</v>
      </c>
      <c r="C551" s="3" t="s">
        <v>2594</v>
      </c>
      <c r="D551">
        <v>-28426.173317545301</v>
      </c>
      <c r="E551">
        <v>12592.779120191301</v>
      </c>
      <c r="F551" t="s">
        <v>5156</v>
      </c>
      <c r="G551" t="s">
        <v>5163</v>
      </c>
      <c r="H551" t="s">
        <v>5185</v>
      </c>
      <c r="I551">
        <v>1397914859.1812699</v>
      </c>
      <c r="J551">
        <v>1394724232.3015699</v>
      </c>
      <c r="K551" t="b">
        <v>0</v>
      </c>
      <c r="L551">
        <v>127.418307444193</v>
      </c>
      <c r="M551" t="b">
        <v>1</v>
      </c>
      <c r="N551" t="s">
        <v>5202</v>
      </c>
      <c r="O551">
        <f t="shared" si="33"/>
        <v>-44</v>
      </c>
      <c r="P551">
        <f t="shared" si="30"/>
        <v>99</v>
      </c>
      <c r="Q551" t="s">
        <v>5227</v>
      </c>
      <c r="R551" t="s">
        <v>5228</v>
      </c>
      <c r="S551" s="10">
        <f t="shared" si="31"/>
        <v>41711.433244231135</v>
      </c>
      <c r="T551" s="10">
        <f t="shared" si="32"/>
        <v>41748.361796079509</v>
      </c>
    </row>
    <row r="552" spans="1:20" ht="43.5" x14ac:dyDescent="0.35">
      <c r="A552">
        <v>550</v>
      </c>
      <c r="B552" s="3" t="s">
        <v>17</v>
      </c>
      <c r="C552" s="3" t="s">
        <v>2595</v>
      </c>
      <c r="D552">
        <v>-29444.149566798402</v>
      </c>
      <c r="E552">
        <v>12599.0382858923</v>
      </c>
      <c r="F552" t="s">
        <v>5156</v>
      </c>
      <c r="G552" t="s">
        <v>5164</v>
      </c>
      <c r="H552" t="s">
        <v>5186</v>
      </c>
      <c r="I552">
        <v>1397896965.1682799</v>
      </c>
      <c r="J552">
        <v>1394705833.8131399</v>
      </c>
      <c r="K552" t="b">
        <v>0</v>
      </c>
      <c r="L552">
        <v>127.477622049367</v>
      </c>
      <c r="M552" t="b">
        <v>1</v>
      </c>
      <c r="N552" t="s">
        <v>5202</v>
      </c>
      <c r="O552">
        <f t="shared" si="33"/>
        <v>-43</v>
      </c>
      <c r="P552">
        <f t="shared" si="30"/>
        <v>99</v>
      </c>
      <c r="Q552" t="s">
        <v>5227</v>
      </c>
      <c r="R552" t="s">
        <v>5228</v>
      </c>
      <c r="S552" s="10">
        <f t="shared" si="31"/>
        <v>41711.22029876319</v>
      </c>
      <c r="T552" s="10">
        <f t="shared" si="32"/>
        <v>41748.154689447685</v>
      </c>
    </row>
    <row r="553" spans="1:20" ht="43.5" x14ac:dyDescent="0.35">
      <c r="A553">
        <v>551</v>
      </c>
      <c r="B553" s="3" t="s">
        <v>18</v>
      </c>
      <c r="C553" s="3" t="s">
        <v>2596</v>
      </c>
      <c r="D553">
        <v>-30462.125816052401</v>
      </c>
      <c r="E553">
        <v>12605.2974515932</v>
      </c>
      <c r="F553" t="s">
        <v>5156</v>
      </c>
      <c r="G553" t="s">
        <v>5161</v>
      </c>
      <c r="H553" t="s">
        <v>5183</v>
      </c>
      <c r="I553">
        <v>1397879071.1552801</v>
      </c>
      <c r="J553">
        <v>1394687435.3247199</v>
      </c>
      <c r="K553" t="b">
        <v>0</v>
      </c>
      <c r="L553">
        <v>127.53693665454099</v>
      </c>
      <c r="M553" t="b">
        <v>1</v>
      </c>
      <c r="N553" t="s">
        <v>5202</v>
      </c>
      <c r="O553">
        <f t="shared" si="33"/>
        <v>-41</v>
      </c>
      <c r="P553">
        <f t="shared" si="30"/>
        <v>99</v>
      </c>
      <c r="Q553" t="s">
        <v>5227</v>
      </c>
      <c r="R553" t="s">
        <v>5228</v>
      </c>
      <c r="S553" s="10">
        <f t="shared" si="31"/>
        <v>41711.007353295368</v>
      </c>
      <c r="T553" s="10">
        <f t="shared" si="32"/>
        <v>41747.947582815737</v>
      </c>
    </row>
    <row r="554" spans="1:20" ht="43.5" x14ac:dyDescent="0.35">
      <c r="A554">
        <v>552</v>
      </c>
      <c r="B554" s="3" t="s">
        <v>19</v>
      </c>
      <c r="C554" s="3" t="s">
        <v>2597</v>
      </c>
      <c r="D554">
        <v>-31480.102065306401</v>
      </c>
      <c r="E554">
        <v>12611.5566172942</v>
      </c>
      <c r="F554" t="s">
        <v>5156</v>
      </c>
      <c r="G554" t="s">
        <v>5162</v>
      </c>
      <c r="H554" t="s">
        <v>5184</v>
      </c>
      <c r="I554">
        <v>1397861177.1422801</v>
      </c>
      <c r="J554">
        <v>1394669036.8362899</v>
      </c>
      <c r="K554" t="b">
        <v>0</v>
      </c>
      <c r="L554">
        <v>127.596251259715</v>
      </c>
      <c r="M554" t="b">
        <v>1</v>
      </c>
      <c r="N554" t="s">
        <v>5202</v>
      </c>
      <c r="O554">
        <f t="shared" si="33"/>
        <v>-40</v>
      </c>
      <c r="P554">
        <f t="shared" si="30"/>
        <v>99</v>
      </c>
      <c r="Q554" t="s">
        <v>5227</v>
      </c>
      <c r="R554" t="s">
        <v>5228</v>
      </c>
      <c r="S554" s="10">
        <f t="shared" si="31"/>
        <v>41710.794407827423</v>
      </c>
      <c r="T554" s="10">
        <f t="shared" si="32"/>
        <v>41747.740476183797</v>
      </c>
    </row>
    <row r="555" spans="1:20" ht="43.5" x14ac:dyDescent="0.35">
      <c r="A555">
        <v>553</v>
      </c>
      <c r="B555" s="3" t="s">
        <v>20</v>
      </c>
      <c r="C555" s="3" t="s">
        <v>2598</v>
      </c>
      <c r="D555">
        <v>-32498.0783145594</v>
      </c>
      <c r="E555">
        <v>12617.8157829951</v>
      </c>
      <c r="F555" t="s">
        <v>5156</v>
      </c>
      <c r="G555" t="s">
        <v>5161</v>
      </c>
      <c r="H555" t="s">
        <v>5183</v>
      </c>
      <c r="I555">
        <v>1397843283.1292801</v>
      </c>
      <c r="J555">
        <v>1394650638.3478701</v>
      </c>
      <c r="K555" t="b">
        <v>0</v>
      </c>
      <c r="L555">
        <v>127.65556586488999</v>
      </c>
      <c r="M555" t="b">
        <v>1</v>
      </c>
      <c r="N555" t="s">
        <v>5202</v>
      </c>
      <c r="O555">
        <f t="shared" si="33"/>
        <v>-39</v>
      </c>
      <c r="P555">
        <f t="shared" si="30"/>
        <v>99</v>
      </c>
      <c r="Q555" t="s">
        <v>5227</v>
      </c>
      <c r="R555" t="s">
        <v>5228</v>
      </c>
      <c r="S555" s="10">
        <f t="shared" si="31"/>
        <v>41710.581462359602</v>
      </c>
      <c r="T555" s="10">
        <f t="shared" si="32"/>
        <v>41747.533369551849</v>
      </c>
    </row>
    <row r="556" spans="1:20" ht="43.5" x14ac:dyDescent="0.35">
      <c r="A556">
        <v>554</v>
      </c>
      <c r="B556" s="3" t="s">
        <v>21</v>
      </c>
      <c r="C556" s="3" t="s">
        <v>2599</v>
      </c>
      <c r="D556">
        <v>-33516.054563813399</v>
      </c>
      <c r="E556">
        <v>12624.074948696099</v>
      </c>
      <c r="F556" t="s">
        <v>5156</v>
      </c>
      <c r="G556" t="s">
        <v>5161</v>
      </c>
      <c r="H556" t="s">
        <v>5183</v>
      </c>
      <c r="I556">
        <v>1397825389.1162801</v>
      </c>
      <c r="J556">
        <v>1394632239.8594401</v>
      </c>
      <c r="K556" t="b">
        <v>0</v>
      </c>
      <c r="L556">
        <v>127.714880470064</v>
      </c>
      <c r="M556" t="b">
        <v>1</v>
      </c>
      <c r="N556" t="s">
        <v>5202</v>
      </c>
      <c r="O556">
        <f t="shared" si="33"/>
        <v>-38</v>
      </c>
      <c r="P556">
        <f t="shared" si="30"/>
        <v>99</v>
      </c>
      <c r="Q556" t="s">
        <v>5227</v>
      </c>
      <c r="R556" t="s">
        <v>5228</v>
      </c>
      <c r="S556" s="10">
        <f t="shared" si="31"/>
        <v>41710.368516891664</v>
      </c>
      <c r="T556" s="10">
        <f t="shared" si="32"/>
        <v>41747.326262919909</v>
      </c>
    </row>
    <row r="557" spans="1:20" ht="43.5" x14ac:dyDescent="0.35">
      <c r="A557">
        <v>555</v>
      </c>
      <c r="B557" s="3" t="s">
        <v>22</v>
      </c>
      <c r="C557" s="3" t="s">
        <v>2600</v>
      </c>
      <c r="D557">
        <v>-34534.030813066398</v>
      </c>
      <c r="E557">
        <v>12630.334114396999</v>
      </c>
      <c r="F557" t="s">
        <v>5156</v>
      </c>
      <c r="G557" t="s">
        <v>5161</v>
      </c>
      <c r="H557" t="s">
        <v>5183</v>
      </c>
      <c r="I557">
        <v>1397807495.1032901</v>
      </c>
      <c r="J557">
        <v>1394613841.3710201</v>
      </c>
      <c r="K557" t="b">
        <v>0</v>
      </c>
      <c r="L557">
        <v>127.774195075238</v>
      </c>
      <c r="M557" t="b">
        <v>1</v>
      </c>
      <c r="N557" t="s">
        <v>5202</v>
      </c>
      <c r="O557">
        <f t="shared" si="33"/>
        <v>-37</v>
      </c>
      <c r="P557">
        <f t="shared" si="30"/>
        <v>99</v>
      </c>
      <c r="Q557" t="s">
        <v>5227</v>
      </c>
      <c r="R557" t="s">
        <v>5228</v>
      </c>
      <c r="S557" s="10">
        <f t="shared" si="31"/>
        <v>41710.155571423842</v>
      </c>
      <c r="T557" s="10">
        <f t="shared" si="32"/>
        <v>41747.119156288078</v>
      </c>
    </row>
    <row r="558" spans="1:20" ht="43.5" x14ac:dyDescent="0.35">
      <c r="A558">
        <v>556</v>
      </c>
      <c r="B558" s="3" t="s">
        <v>23</v>
      </c>
      <c r="C558" s="3" t="s">
        <v>2601</v>
      </c>
      <c r="D558">
        <v>-35552.007062320401</v>
      </c>
      <c r="E558">
        <v>12636.593280098001</v>
      </c>
      <c r="F558" t="s">
        <v>5156</v>
      </c>
      <c r="G558" t="s">
        <v>5161</v>
      </c>
      <c r="H558" t="s">
        <v>5183</v>
      </c>
      <c r="I558">
        <v>1397789601.0902901</v>
      </c>
      <c r="J558">
        <v>1394595442.8825901</v>
      </c>
      <c r="K558" t="b">
        <v>0</v>
      </c>
      <c r="L558">
        <v>127.83350968041201</v>
      </c>
      <c r="M558" t="b">
        <v>1</v>
      </c>
      <c r="N558" t="s">
        <v>5202</v>
      </c>
      <c r="O558">
        <f t="shared" si="33"/>
        <v>-36</v>
      </c>
      <c r="P558">
        <f t="shared" si="30"/>
        <v>99</v>
      </c>
      <c r="Q558" t="s">
        <v>5227</v>
      </c>
      <c r="R558" t="s">
        <v>5228</v>
      </c>
      <c r="S558" s="10">
        <f t="shared" si="31"/>
        <v>41709.942625955904</v>
      </c>
      <c r="T558" s="10">
        <f t="shared" si="32"/>
        <v>41746.91204965613</v>
      </c>
    </row>
    <row r="559" spans="1:20" ht="29" x14ac:dyDescent="0.35">
      <c r="A559">
        <v>557</v>
      </c>
      <c r="B559" s="3" t="s">
        <v>24</v>
      </c>
      <c r="C559" s="3" t="s">
        <v>2602</v>
      </c>
      <c r="D559">
        <v>-36569.9833115734</v>
      </c>
      <c r="E559">
        <v>12642.852445798901</v>
      </c>
      <c r="F559" t="s">
        <v>5156</v>
      </c>
      <c r="G559" t="s">
        <v>5161</v>
      </c>
      <c r="H559" t="s">
        <v>5183</v>
      </c>
      <c r="I559">
        <v>1397771707.0772901</v>
      </c>
      <c r="J559">
        <v>1394577044.39417</v>
      </c>
      <c r="K559" t="b">
        <v>0</v>
      </c>
      <c r="L559">
        <v>127.892824285587</v>
      </c>
      <c r="M559" t="b">
        <v>1</v>
      </c>
      <c r="N559" t="s">
        <v>5202</v>
      </c>
      <c r="O559">
        <f t="shared" si="33"/>
        <v>-35</v>
      </c>
      <c r="P559">
        <f t="shared" si="30"/>
        <v>99</v>
      </c>
      <c r="Q559" t="s">
        <v>5227</v>
      </c>
      <c r="R559" t="s">
        <v>5228</v>
      </c>
      <c r="S559" s="10">
        <f t="shared" si="31"/>
        <v>41709.729680488075</v>
      </c>
      <c r="T559" s="10">
        <f t="shared" si="32"/>
        <v>41746.70494302419</v>
      </c>
    </row>
    <row r="560" spans="1:20" ht="43.5" x14ac:dyDescent="0.35">
      <c r="A560">
        <v>558</v>
      </c>
      <c r="B560" s="3" t="s">
        <v>25</v>
      </c>
      <c r="C560" s="3" t="s">
        <v>2603</v>
      </c>
      <c r="D560">
        <v>-37587.959560827403</v>
      </c>
      <c r="E560">
        <v>12649.1116114999</v>
      </c>
      <c r="F560" t="s">
        <v>5156</v>
      </c>
      <c r="G560" t="s">
        <v>5161</v>
      </c>
      <c r="H560" t="s">
        <v>5183</v>
      </c>
      <c r="I560">
        <v>1397753813.06429</v>
      </c>
      <c r="J560">
        <v>1394558645.90574</v>
      </c>
      <c r="K560" t="b">
        <v>0</v>
      </c>
      <c r="L560">
        <v>127.95213889076101</v>
      </c>
      <c r="M560" t="b">
        <v>1</v>
      </c>
      <c r="N560" t="s">
        <v>5202</v>
      </c>
      <c r="O560">
        <f t="shared" si="33"/>
        <v>-34</v>
      </c>
      <c r="P560">
        <f t="shared" si="30"/>
        <v>99</v>
      </c>
      <c r="Q560" t="s">
        <v>5227</v>
      </c>
      <c r="R560" t="s">
        <v>5228</v>
      </c>
      <c r="S560" s="10">
        <f t="shared" si="31"/>
        <v>41709.516735020137</v>
      </c>
      <c r="T560" s="10">
        <f t="shared" si="32"/>
        <v>41746.497836392242</v>
      </c>
    </row>
    <row r="561" spans="1:20" ht="29" x14ac:dyDescent="0.35">
      <c r="A561">
        <v>559</v>
      </c>
      <c r="B561" s="3" t="s">
        <v>26</v>
      </c>
      <c r="C561" s="3" t="s">
        <v>2604</v>
      </c>
      <c r="D561">
        <v>-38605.935810081399</v>
      </c>
      <c r="E561">
        <v>12655.3707772008</v>
      </c>
      <c r="F561" t="s">
        <v>5156</v>
      </c>
      <c r="G561" t="s">
        <v>5161</v>
      </c>
      <c r="H561" t="s">
        <v>5183</v>
      </c>
      <c r="I561">
        <v>1397735919.05129</v>
      </c>
      <c r="J561">
        <v>1394540247.41732</v>
      </c>
      <c r="K561" t="b">
        <v>0</v>
      </c>
      <c r="L561">
        <v>128.011453495935</v>
      </c>
      <c r="M561" t="b">
        <v>1</v>
      </c>
      <c r="N561" t="s">
        <v>5202</v>
      </c>
      <c r="O561">
        <f t="shared" si="33"/>
        <v>-33</v>
      </c>
      <c r="P561">
        <f t="shared" si="30"/>
        <v>99</v>
      </c>
      <c r="Q561" t="s">
        <v>5227</v>
      </c>
      <c r="R561" t="s">
        <v>5228</v>
      </c>
      <c r="S561" s="10">
        <f t="shared" si="31"/>
        <v>41709.303789552308</v>
      </c>
      <c r="T561" s="10">
        <f t="shared" si="32"/>
        <v>41746.290729760301</v>
      </c>
    </row>
    <row r="562" spans="1:20" ht="43.5" x14ac:dyDescent="0.35">
      <c r="A562">
        <v>560</v>
      </c>
      <c r="B562" s="3" t="s">
        <v>27</v>
      </c>
      <c r="C562" s="3" t="s">
        <v>2605</v>
      </c>
      <c r="D562">
        <v>-39623.912059334303</v>
      </c>
      <c r="E562">
        <v>12661.6299429018</v>
      </c>
      <c r="F562" t="s">
        <v>5156</v>
      </c>
      <c r="G562" t="s">
        <v>5161</v>
      </c>
      <c r="H562" t="s">
        <v>5183</v>
      </c>
      <c r="I562">
        <v>1397718025.0383</v>
      </c>
      <c r="J562">
        <v>1394521848.92889</v>
      </c>
      <c r="K562" t="b">
        <v>0</v>
      </c>
      <c r="L562">
        <v>128.07076810110999</v>
      </c>
      <c r="M562" t="b">
        <v>1</v>
      </c>
      <c r="N562" t="s">
        <v>5202</v>
      </c>
      <c r="O562">
        <f t="shared" si="33"/>
        <v>-32</v>
      </c>
      <c r="P562">
        <f t="shared" si="30"/>
        <v>99</v>
      </c>
      <c r="Q562" t="s">
        <v>5227</v>
      </c>
      <c r="R562" t="s">
        <v>5228</v>
      </c>
      <c r="S562" s="10">
        <f t="shared" si="31"/>
        <v>41709.09084408437</v>
      </c>
      <c r="T562" s="10">
        <f t="shared" si="32"/>
        <v>41746.08362312847</v>
      </c>
    </row>
    <row r="563" spans="1:20" ht="43.5" x14ac:dyDescent="0.35">
      <c r="A563">
        <v>561</v>
      </c>
      <c r="B563" s="3" t="s">
        <v>28</v>
      </c>
      <c r="C563" s="3" t="s">
        <v>2606</v>
      </c>
      <c r="D563">
        <v>-40641.888308588401</v>
      </c>
      <c r="E563">
        <v>12667.8891086027</v>
      </c>
      <c r="F563" t="s">
        <v>5156</v>
      </c>
      <c r="G563" t="s">
        <v>5161</v>
      </c>
      <c r="H563" t="s">
        <v>5183</v>
      </c>
      <c r="I563">
        <v>1397700131.0253</v>
      </c>
      <c r="J563">
        <v>1394503450.44047</v>
      </c>
      <c r="K563" t="b">
        <v>0</v>
      </c>
      <c r="L563">
        <v>128.13008270628401</v>
      </c>
      <c r="M563" t="b">
        <v>1</v>
      </c>
      <c r="N563" t="s">
        <v>5202</v>
      </c>
      <c r="O563">
        <f t="shared" si="33"/>
        <v>-31</v>
      </c>
      <c r="P563">
        <f t="shared" si="30"/>
        <v>99</v>
      </c>
      <c r="Q563" t="s">
        <v>5227</v>
      </c>
      <c r="R563" t="s">
        <v>5228</v>
      </c>
      <c r="S563" s="10">
        <f t="shared" si="31"/>
        <v>41708.877898616549</v>
      </c>
      <c r="T563" s="10">
        <f t="shared" si="32"/>
        <v>41745.876516496523</v>
      </c>
    </row>
    <row r="564" spans="1:20" ht="43.5" x14ac:dyDescent="0.35">
      <c r="A564">
        <v>562</v>
      </c>
      <c r="B564" s="3" t="s">
        <v>29</v>
      </c>
      <c r="C564" s="3" t="s">
        <v>2607</v>
      </c>
      <c r="D564">
        <v>-41659.864557841298</v>
      </c>
      <c r="E564">
        <v>12674.1482743037</v>
      </c>
      <c r="F564" t="s">
        <v>5156</v>
      </c>
      <c r="G564" t="s">
        <v>5165</v>
      </c>
      <c r="H564" t="s">
        <v>5187</v>
      </c>
      <c r="I564">
        <v>1397682237.0123</v>
      </c>
      <c r="J564">
        <v>1394485051.95204</v>
      </c>
      <c r="K564" t="b">
        <v>0</v>
      </c>
      <c r="L564">
        <v>128.18939731145801</v>
      </c>
      <c r="M564" t="b">
        <v>1</v>
      </c>
      <c r="N564" t="s">
        <v>5202</v>
      </c>
      <c r="O564">
        <f t="shared" si="33"/>
        <v>-30</v>
      </c>
      <c r="P564">
        <f t="shared" si="30"/>
        <v>99</v>
      </c>
      <c r="Q564" t="s">
        <v>5227</v>
      </c>
      <c r="R564" t="s">
        <v>5228</v>
      </c>
      <c r="S564" s="10">
        <f t="shared" si="31"/>
        <v>41708.664953148611</v>
      </c>
      <c r="T564" s="10">
        <f t="shared" si="32"/>
        <v>41745.669409864582</v>
      </c>
    </row>
    <row r="565" spans="1:20" ht="29" x14ac:dyDescent="0.35">
      <c r="A565">
        <v>563</v>
      </c>
      <c r="B565" s="3" t="s">
        <v>30</v>
      </c>
      <c r="C565" s="3" t="s">
        <v>2608</v>
      </c>
      <c r="D565">
        <v>-42677.840807095403</v>
      </c>
      <c r="E565">
        <v>12680.407440004599</v>
      </c>
      <c r="F565" t="s">
        <v>5156</v>
      </c>
      <c r="G565" t="s">
        <v>5161</v>
      </c>
      <c r="H565" t="s">
        <v>5183</v>
      </c>
      <c r="I565">
        <v>1397664342.9993</v>
      </c>
      <c r="J565">
        <v>1394466653.4636199</v>
      </c>
      <c r="K565" t="b">
        <v>0</v>
      </c>
      <c r="L565">
        <v>128.248711916632</v>
      </c>
      <c r="M565" t="b">
        <v>1</v>
      </c>
      <c r="N565" t="s">
        <v>5202</v>
      </c>
      <c r="O565">
        <f t="shared" si="33"/>
        <v>-30</v>
      </c>
      <c r="P565">
        <f t="shared" si="30"/>
        <v>99</v>
      </c>
      <c r="Q565" t="s">
        <v>5227</v>
      </c>
      <c r="R565" t="s">
        <v>5228</v>
      </c>
      <c r="S565" s="10">
        <f t="shared" si="31"/>
        <v>41708.452007680782</v>
      </c>
      <c r="T565" s="10">
        <f t="shared" si="32"/>
        <v>41745.462303232634</v>
      </c>
    </row>
    <row r="566" spans="1:20" ht="58" x14ac:dyDescent="0.35">
      <c r="A566">
        <v>564</v>
      </c>
      <c r="B566" s="3" t="s">
        <v>31</v>
      </c>
      <c r="C566" s="3" t="s">
        <v>2609</v>
      </c>
      <c r="D566">
        <v>-43695.817056349399</v>
      </c>
      <c r="E566">
        <v>12686.666605705601</v>
      </c>
      <c r="F566" t="s">
        <v>5156</v>
      </c>
      <c r="G566" t="s">
        <v>5162</v>
      </c>
      <c r="H566" t="s">
        <v>5184</v>
      </c>
      <c r="I566">
        <v>1397646448.9863</v>
      </c>
      <c r="J566">
        <v>1394448254.9751899</v>
      </c>
      <c r="K566" t="b">
        <v>0</v>
      </c>
      <c r="L566">
        <v>128.30802652180699</v>
      </c>
      <c r="M566" t="b">
        <v>1</v>
      </c>
      <c r="N566" t="s">
        <v>5202</v>
      </c>
      <c r="O566">
        <f t="shared" si="33"/>
        <v>-29</v>
      </c>
      <c r="P566">
        <f t="shared" si="30"/>
        <v>99</v>
      </c>
      <c r="Q566" t="s">
        <v>5227</v>
      </c>
      <c r="R566" t="s">
        <v>5228</v>
      </c>
      <c r="S566" s="10">
        <f t="shared" si="31"/>
        <v>41708.239062212844</v>
      </c>
      <c r="T566" s="10">
        <f t="shared" si="32"/>
        <v>41745.255196600694</v>
      </c>
    </row>
    <row r="567" spans="1:20" ht="43.5" x14ac:dyDescent="0.35">
      <c r="A567">
        <v>565</v>
      </c>
      <c r="B567" s="3" t="s">
        <v>32</v>
      </c>
      <c r="C567" s="3" t="s">
        <v>2610</v>
      </c>
      <c r="D567">
        <v>-44713.793305602398</v>
      </c>
      <c r="E567">
        <v>12692.925771406501</v>
      </c>
      <c r="F567" t="s">
        <v>5156</v>
      </c>
      <c r="G567" t="s">
        <v>5161</v>
      </c>
      <c r="H567" t="s">
        <v>5183</v>
      </c>
      <c r="I567">
        <v>1397628554.9733</v>
      </c>
      <c r="J567">
        <v>1394429856.4867699</v>
      </c>
      <c r="K567" t="b">
        <v>0</v>
      </c>
      <c r="L567">
        <v>128.36734112698099</v>
      </c>
      <c r="M567" t="b">
        <v>1</v>
      </c>
      <c r="N567" t="s">
        <v>5202</v>
      </c>
      <c r="O567">
        <f t="shared" si="33"/>
        <v>-28</v>
      </c>
      <c r="P567">
        <f t="shared" si="30"/>
        <v>99</v>
      </c>
      <c r="Q567" t="s">
        <v>5227</v>
      </c>
      <c r="R567" t="s">
        <v>5228</v>
      </c>
      <c r="S567" s="10">
        <f t="shared" si="31"/>
        <v>41708.026116745015</v>
      </c>
      <c r="T567" s="10">
        <f t="shared" si="32"/>
        <v>41745.048089968746</v>
      </c>
    </row>
    <row r="568" spans="1:20" ht="43.5" x14ac:dyDescent="0.35">
      <c r="A568">
        <v>566</v>
      </c>
      <c r="B568" s="3" t="s">
        <v>33</v>
      </c>
      <c r="C568" s="3" t="s">
        <v>2611</v>
      </c>
      <c r="D568">
        <v>-45731.769554856299</v>
      </c>
      <c r="E568">
        <v>12699.1849371075</v>
      </c>
      <c r="F568" t="s">
        <v>5156</v>
      </c>
      <c r="G568" t="s">
        <v>5161</v>
      </c>
      <c r="H568" t="s">
        <v>5183</v>
      </c>
      <c r="I568">
        <v>1397610660.96031</v>
      </c>
      <c r="J568">
        <v>1394411457.9983399</v>
      </c>
      <c r="K568" t="b">
        <v>0</v>
      </c>
      <c r="L568">
        <v>128.42665573215501</v>
      </c>
      <c r="M568" t="b">
        <v>1</v>
      </c>
      <c r="N568" t="s">
        <v>5202</v>
      </c>
      <c r="O568">
        <f t="shared" si="33"/>
        <v>-28</v>
      </c>
      <c r="P568">
        <f t="shared" si="30"/>
        <v>99</v>
      </c>
      <c r="Q568" t="s">
        <v>5227</v>
      </c>
      <c r="R568" t="s">
        <v>5228</v>
      </c>
      <c r="S568" s="10">
        <f t="shared" si="31"/>
        <v>41707.813171277077</v>
      </c>
      <c r="T568" s="10">
        <f t="shared" si="32"/>
        <v>41744.840983336915</v>
      </c>
    </row>
    <row r="569" spans="1:20" ht="58" x14ac:dyDescent="0.35">
      <c r="A569">
        <v>567</v>
      </c>
      <c r="B569" s="3" t="s">
        <v>34</v>
      </c>
      <c r="C569" s="3" t="s">
        <v>2612</v>
      </c>
      <c r="D569">
        <v>-46749.7458041094</v>
      </c>
      <c r="E569">
        <v>12705.4441028084</v>
      </c>
      <c r="F569" t="s">
        <v>5156</v>
      </c>
      <c r="G569" t="s">
        <v>5161</v>
      </c>
      <c r="H569" t="s">
        <v>5183</v>
      </c>
      <c r="I569">
        <v>1397592766.94731</v>
      </c>
      <c r="J569">
        <v>1394393059.5099199</v>
      </c>
      <c r="K569" t="b">
        <v>0</v>
      </c>
      <c r="L569">
        <v>128.48597033732901</v>
      </c>
      <c r="M569" t="b">
        <v>1</v>
      </c>
      <c r="N569" t="s">
        <v>5202</v>
      </c>
      <c r="O569">
        <f t="shared" si="33"/>
        <v>-27</v>
      </c>
      <c r="P569">
        <f t="shared" si="30"/>
        <v>99</v>
      </c>
      <c r="Q569" t="s">
        <v>5227</v>
      </c>
      <c r="R569" t="s">
        <v>5228</v>
      </c>
      <c r="S569" s="10">
        <f t="shared" si="31"/>
        <v>41707.600225809256</v>
      </c>
      <c r="T569" s="10">
        <f t="shared" si="32"/>
        <v>41744.633876704975</v>
      </c>
    </row>
    <row r="570" spans="1:20" ht="43.5" x14ac:dyDescent="0.35">
      <c r="A570">
        <v>568</v>
      </c>
      <c r="B570" s="3" t="s">
        <v>35</v>
      </c>
      <c r="C570" s="3" t="s">
        <v>5313</v>
      </c>
      <c r="D570">
        <v>-47767.722053363301</v>
      </c>
      <c r="E570">
        <v>12711.7032685094</v>
      </c>
      <c r="F570" t="s">
        <v>5156</v>
      </c>
      <c r="G570" t="s">
        <v>5161</v>
      </c>
      <c r="H570" t="s">
        <v>5183</v>
      </c>
      <c r="I570">
        <v>1397574872.93431</v>
      </c>
      <c r="J570">
        <v>1394374661.0214901</v>
      </c>
      <c r="K570" t="b">
        <v>0</v>
      </c>
      <c r="L570">
        <v>128.545284942504</v>
      </c>
      <c r="M570" t="b">
        <v>1</v>
      </c>
      <c r="N570" t="s">
        <v>5202</v>
      </c>
      <c r="O570">
        <f t="shared" si="33"/>
        <v>-27</v>
      </c>
      <c r="P570">
        <f t="shared" si="30"/>
        <v>99</v>
      </c>
      <c r="Q570" t="s">
        <v>5227</v>
      </c>
      <c r="R570" t="s">
        <v>5228</v>
      </c>
      <c r="S570" s="10">
        <f t="shared" si="31"/>
        <v>41707.387280341318</v>
      </c>
      <c r="T570" s="10">
        <f t="shared" si="32"/>
        <v>41744.426770073027</v>
      </c>
    </row>
    <row r="571" spans="1:20" ht="43.5" x14ac:dyDescent="0.35">
      <c r="A571">
        <v>569</v>
      </c>
      <c r="B571" s="3" t="s">
        <v>36</v>
      </c>
      <c r="C571" s="3" t="s">
        <v>2614</v>
      </c>
      <c r="D571">
        <v>-48785.698302616402</v>
      </c>
      <c r="E571">
        <v>12717.9624342103</v>
      </c>
      <c r="F571" t="s">
        <v>5156</v>
      </c>
      <c r="G571" t="s">
        <v>5161</v>
      </c>
      <c r="H571" t="s">
        <v>5183</v>
      </c>
      <c r="I571">
        <v>1397556978.9213099</v>
      </c>
      <c r="J571">
        <v>1394356262.5330701</v>
      </c>
      <c r="K571" t="b">
        <v>0</v>
      </c>
      <c r="L571">
        <v>128.60459954767799</v>
      </c>
      <c r="M571" t="b">
        <v>1</v>
      </c>
      <c r="N571" t="s">
        <v>5202</v>
      </c>
      <c r="O571">
        <f t="shared" si="33"/>
        <v>-26</v>
      </c>
      <c r="P571">
        <f t="shared" si="30"/>
        <v>99</v>
      </c>
      <c r="Q571" t="s">
        <v>5227</v>
      </c>
      <c r="R571" t="s">
        <v>5228</v>
      </c>
      <c r="S571" s="10">
        <f t="shared" si="31"/>
        <v>41707.174334873496</v>
      </c>
      <c r="T571" s="10">
        <f t="shared" si="32"/>
        <v>41744.219663441087</v>
      </c>
    </row>
    <row r="572" spans="1:20" ht="43.5" x14ac:dyDescent="0.35">
      <c r="A572">
        <v>570</v>
      </c>
      <c r="B572" s="3" t="s">
        <v>37</v>
      </c>
      <c r="C572" s="3" t="s">
        <v>2615</v>
      </c>
      <c r="D572">
        <v>-49803.674551870303</v>
      </c>
      <c r="E572">
        <v>12724.2215999113</v>
      </c>
      <c r="F572" t="s">
        <v>5156</v>
      </c>
      <c r="G572" t="s">
        <v>5161</v>
      </c>
      <c r="H572" t="s">
        <v>5183</v>
      </c>
      <c r="I572">
        <v>1397539084.9083099</v>
      </c>
      <c r="J572">
        <v>1394337864.0446401</v>
      </c>
      <c r="K572" t="b">
        <v>0</v>
      </c>
      <c r="L572">
        <v>128.66391415285199</v>
      </c>
      <c r="M572" t="b">
        <v>1</v>
      </c>
      <c r="N572" t="s">
        <v>5202</v>
      </c>
      <c r="O572">
        <f t="shared" si="33"/>
        <v>-26</v>
      </c>
      <c r="P572">
        <f t="shared" si="30"/>
        <v>99</v>
      </c>
      <c r="Q572" t="s">
        <v>5227</v>
      </c>
      <c r="R572" t="s">
        <v>5228</v>
      </c>
      <c r="S572" s="10">
        <f t="shared" si="31"/>
        <v>41706.961389405558</v>
      </c>
      <c r="T572" s="10">
        <f t="shared" si="32"/>
        <v>41744.012556809139</v>
      </c>
    </row>
    <row r="573" spans="1:20" ht="29" x14ac:dyDescent="0.35">
      <c r="A573">
        <v>571</v>
      </c>
      <c r="B573" s="3" t="s">
        <v>38</v>
      </c>
      <c r="C573" s="3" t="s">
        <v>2616</v>
      </c>
      <c r="D573">
        <v>-50821.650801123396</v>
      </c>
      <c r="E573">
        <v>12730.480765612199</v>
      </c>
      <c r="F573" t="s">
        <v>5156</v>
      </c>
      <c r="G573" t="s">
        <v>5161</v>
      </c>
      <c r="H573" t="s">
        <v>5183</v>
      </c>
      <c r="I573">
        <v>1397521190.8953199</v>
      </c>
      <c r="J573">
        <v>1394319465.5562201</v>
      </c>
      <c r="K573" t="b">
        <v>0</v>
      </c>
      <c r="L573">
        <v>128.72322875802701</v>
      </c>
      <c r="M573" t="b">
        <v>1</v>
      </c>
      <c r="N573" t="s">
        <v>5202</v>
      </c>
      <c r="O573">
        <f t="shared" si="33"/>
        <v>-25</v>
      </c>
      <c r="P573">
        <f t="shared" si="30"/>
        <v>99</v>
      </c>
      <c r="Q573" t="s">
        <v>5227</v>
      </c>
      <c r="R573" t="s">
        <v>5228</v>
      </c>
      <c r="S573" s="10">
        <f t="shared" si="31"/>
        <v>41706.748443937729</v>
      </c>
      <c r="T573" s="10">
        <f t="shared" si="32"/>
        <v>41743.805450177308</v>
      </c>
    </row>
    <row r="574" spans="1:20" ht="43.5" x14ac:dyDescent="0.35">
      <c r="A574">
        <v>572</v>
      </c>
      <c r="B574" s="3" t="s">
        <v>39</v>
      </c>
      <c r="C574" s="3" t="s">
        <v>2617</v>
      </c>
      <c r="D574">
        <v>-51839.627050377399</v>
      </c>
      <c r="E574">
        <v>12736.739931313199</v>
      </c>
      <c r="F574" t="s">
        <v>5156</v>
      </c>
      <c r="G574" t="s">
        <v>5161</v>
      </c>
      <c r="H574" t="s">
        <v>5183</v>
      </c>
      <c r="I574">
        <v>1397503296.8823199</v>
      </c>
      <c r="J574">
        <v>1394301067.06779</v>
      </c>
      <c r="K574" t="b">
        <v>0</v>
      </c>
      <c r="L574">
        <v>128.782543363201</v>
      </c>
      <c r="M574" t="b">
        <v>1</v>
      </c>
      <c r="N574" t="s">
        <v>5202</v>
      </c>
      <c r="O574">
        <f t="shared" si="33"/>
        <v>-25</v>
      </c>
      <c r="P574">
        <f t="shared" si="30"/>
        <v>99</v>
      </c>
      <c r="Q574" t="s">
        <v>5227</v>
      </c>
      <c r="R574" t="s">
        <v>5228</v>
      </c>
      <c r="S574" s="10">
        <f t="shared" si="31"/>
        <v>41706.535498469791</v>
      </c>
      <c r="T574" s="10">
        <f t="shared" si="32"/>
        <v>41743.598343545367</v>
      </c>
    </row>
    <row r="575" spans="1:20" ht="43.5" x14ac:dyDescent="0.35">
      <c r="A575">
        <v>573</v>
      </c>
      <c r="B575" s="3" t="s">
        <v>40</v>
      </c>
      <c r="C575" s="3" t="s">
        <v>2618</v>
      </c>
      <c r="D575">
        <v>-52857.603299631402</v>
      </c>
      <c r="E575">
        <v>12742.999097014101</v>
      </c>
      <c r="F575" t="s">
        <v>5156</v>
      </c>
      <c r="G575" t="s">
        <v>5161</v>
      </c>
      <c r="H575" t="s">
        <v>5183</v>
      </c>
      <c r="I575">
        <v>1397485402.8693199</v>
      </c>
      <c r="J575">
        <v>1394282668.57937</v>
      </c>
      <c r="K575" t="b">
        <v>0</v>
      </c>
      <c r="L575">
        <v>128.841857968375</v>
      </c>
      <c r="M575" t="b">
        <v>1</v>
      </c>
      <c r="N575" t="s">
        <v>5202</v>
      </c>
      <c r="O575">
        <f t="shared" si="33"/>
        <v>-24</v>
      </c>
      <c r="P575">
        <f t="shared" si="30"/>
        <v>99</v>
      </c>
      <c r="Q575" t="s">
        <v>5227</v>
      </c>
      <c r="R575" t="s">
        <v>5228</v>
      </c>
      <c r="S575" s="10">
        <f t="shared" si="31"/>
        <v>41706.322553001963</v>
      </c>
      <c r="T575" s="10">
        <f t="shared" si="32"/>
        <v>41743.391236913427</v>
      </c>
    </row>
    <row r="576" spans="1:20" ht="58" x14ac:dyDescent="0.35">
      <c r="A576">
        <v>574</v>
      </c>
      <c r="B576" s="3" t="s">
        <v>41</v>
      </c>
      <c r="C576" s="3" t="s">
        <v>2619</v>
      </c>
      <c r="D576">
        <v>-53875.579548884401</v>
      </c>
      <c r="E576">
        <v>12749.2582627151</v>
      </c>
      <c r="F576" t="s">
        <v>5156</v>
      </c>
      <c r="G576" t="s">
        <v>5162</v>
      </c>
      <c r="H576" t="s">
        <v>5184</v>
      </c>
      <c r="I576">
        <v>1397467508.8563199</v>
      </c>
      <c r="J576">
        <v>1394264270.09094</v>
      </c>
      <c r="K576" t="b">
        <v>0</v>
      </c>
      <c r="L576">
        <v>128.90117257354899</v>
      </c>
      <c r="M576" t="b">
        <v>1</v>
      </c>
      <c r="N576" t="s">
        <v>5202</v>
      </c>
      <c r="O576">
        <f t="shared" si="33"/>
        <v>-24</v>
      </c>
      <c r="P576">
        <f t="shared" si="30"/>
        <v>99</v>
      </c>
      <c r="Q576" t="s">
        <v>5227</v>
      </c>
      <c r="R576" t="s">
        <v>5228</v>
      </c>
      <c r="S576" s="10">
        <f t="shared" si="31"/>
        <v>41706.109607534025</v>
      </c>
      <c r="T576" s="10">
        <f t="shared" si="32"/>
        <v>41743.184130281479</v>
      </c>
    </row>
    <row r="577" spans="1:20" ht="58" x14ac:dyDescent="0.35">
      <c r="A577">
        <v>575</v>
      </c>
      <c r="B577" s="3" t="s">
        <v>42</v>
      </c>
      <c r="C577" s="3" t="s">
        <v>2620</v>
      </c>
      <c r="D577">
        <v>-54893.555798138397</v>
      </c>
      <c r="E577">
        <v>12755.517428416</v>
      </c>
      <c r="F577" t="s">
        <v>5156</v>
      </c>
      <c r="G577" t="s">
        <v>5161</v>
      </c>
      <c r="H577" t="s">
        <v>5183</v>
      </c>
      <c r="I577">
        <v>1397449614.8433199</v>
      </c>
      <c r="J577">
        <v>1394245871.60252</v>
      </c>
      <c r="K577" t="b">
        <v>0</v>
      </c>
      <c r="L577">
        <v>128.96048717872401</v>
      </c>
      <c r="M577" t="b">
        <v>1</v>
      </c>
      <c r="N577" t="s">
        <v>5202</v>
      </c>
      <c r="O577">
        <f t="shared" si="33"/>
        <v>-23</v>
      </c>
      <c r="P577">
        <f t="shared" si="30"/>
        <v>99</v>
      </c>
      <c r="Q577" t="s">
        <v>5227</v>
      </c>
      <c r="R577" t="s">
        <v>5228</v>
      </c>
      <c r="S577" s="10">
        <f t="shared" si="31"/>
        <v>41705.896662066203</v>
      </c>
      <c r="T577" s="10">
        <f t="shared" si="32"/>
        <v>41742.977023649531</v>
      </c>
    </row>
    <row r="578" spans="1:20" ht="43.5" x14ac:dyDescent="0.35">
      <c r="A578">
        <v>576</v>
      </c>
      <c r="B578" s="3" t="s">
        <v>43</v>
      </c>
      <c r="C578" s="3" t="s">
        <v>2621</v>
      </c>
      <c r="D578">
        <v>-55911.532047391403</v>
      </c>
      <c r="E578">
        <v>12761.776594117</v>
      </c>
      <c r="F578" t="s">
        <v>5156</v>
      </c>
      <c r="G578" t="s">
        <v>5161</v>
      </c>
      <c r="H578" t="s">
        <v>5183</v>
      </c>
      <c r="I578">
        <v>1397431720.8303299</v>
      </c>
      <c r="J578">
        <v>1394227473.11409</v>
      </c>
      <c r="K578" t="b">
        <v>0</v>
      </c>
      <c r="L578">
        <v>129.019801783898</v>
      </c>
      <c r="M578" t="b">
        <v>1</v>
      </c>
      <c r="N578" t="s">
        <v>5202</v>
      </c>
      <c r="O578">
        <f t="shared" si="33"/>
        <v>-23</v>
      </c>
      <c r="P578">
        <f t="shared" si="30"/>
        <v>99</v>
      </c>
      <c r="Q578" t="s">
        <v>5227</v>
      </c>
      <c r="R578" t="s">
        <v>5228</v>
      </c>
      <c r="S578" s="10">
        <f t="shared" si="31"/>
        <v>41705.683716598265</v>
      </c>
      <c r="T578" s="10">
        <f t="shared" si="32"/>
        <v>41742.7699170177</v>
      </c>
    </row>
    <row r="579" spans="1:20" ht="43.5" x14ac:dyDescent="0.35">
      <c r="A579">
        <v>577</v>
      </c>
      <c r="B579" s="3" t="s">
        <v>44</v>
      </c>
      <c r="C579" s="3" t="s">
        <v>2622</v>
      </c>
      <c r="D579">
        <v>-56929.508296645399</v>
      </c>
      <c r="E579">
        <v>12768.0357598179</v>
      </c>
      <c r="F579" t="s">
        <v>5156</v>
      </c>
      <c r="G579" t="s">
        <v>5161</v>
      </c>
      <c r="H579" t="s">
        <v>5183</v>
      </c>
      <c r="I579">
        <v>1397413826.8173299</v>
      </c>
      <c r="J579">
        <v>1394209074.62567</v>
      </c>
      <c r="K579" t="b">
        <v>0</v>
      </c>
      <c r="L579">
        <v>129.079116389072</v>
      </c>
      <c r="M579" t="b">
        <v>1</v>
      </c>
      <c r="N579" t="s">
        <v>5202</v>
      </c>
      <c r="O579">
        <f t="shared" si="33"/>
        <v>-22</v>
      </c>
      <c r="P579">
        <f t="shared" ref="P579:P642" si="34">ROUND(E579/L579,0)</f>
        <v>99</v>
      </c>
      <c r="Q579" t="s">
        <v>5227</v>
      </c>
      <c r="R579" t="s">
        <v>5228</v>
      </c>
      <c r="S579" s="10">
        <f t="shared" ref="S579:S642" si="35">(J579/86400)+25569+(-5/24)</f>
        <v>41705.470771130436</v>
      </c>
      <c r="T579" s="10">
        <f t="shared" ref="T579:T642" si="36">(I579/86400)+25569+(-5/24)</f>
        <v>41742.56281038576</v>
      </c>
    </row>
    <row r="580" spans="1:20" ht="43.5" x14ac:dyDescent="0.35">
      <c r="A580">
        <v>578</v>
      </c>
      <c r="B580" s="3" t="s">
        <v>45</v>
      </c>
      <c r="C580" s="3" t="s">
        <v>2623</v>
      </c>
      <c r="D580">
        <v>-57947.484545898398</v>
      </c>
      <c r="E580">
        <v>12774.2949255189</v>
      </c>
      <c r="F580" t="s">
        <v>5156</v>
      </c>
      <c r="G580" t="s">
        <v>5161</v>
      </c>
      <c r="H580" t="s">
        <v>5183</v>
      </c>
      <c r="I580">
        <v>1397395932.8043301</v>
      </c>
      <c r="J580">
        <v>1394190676.1372499</v>
      </c>
      <c r="K580" t="b">
        <v>0</v>
      </c>
      <c r="L580">
        <v>129.13843099424699</v>
      </c>
      <c r="M580" t="b">
        <v>1</v>
      </c>
      <c r="N580" t="s">
        <v>5202</v>
      </c>
      <c r="O580">
        <f t="shared" si="33"/>
        <v>-22</v>
      </c>
      <c r="P580">
        <f t="shared" si="34"/>
        <v>99</v>
      </c>
      <c r="Q580" t="s">
        <v>5227</v>
      </c>
      <c r="R580" t="s">
        <v>5228</v>
      </c>
      <c r="S580" s="10">
        <f t="shared" si="35"/>
        <v>41705.257825662615</v>
      </c>
      <c r="T580" s="10">
        <f t="shared" si="36"/>
        <v>41742.355703753819</v>
      </c>
    </row>
    <row r="581" spans="1:20" ht="58" x14ac:dyDescent="0.35">
      <c r="A581">
        <v>579</v>
      </c>
      <c r="B581" s="3" t="s">
        <v>46</v>
      </c>
      <c r="C581" s="3" t="s">
        <v>2624</v>
      </c>
      <c r="D581">
        <v>-58965.460795152401</v>
      </c>
      <c r="E581">
        <v>12780.554091219799</v>
      </c>
      <c r="F581" t="s">
        <v>5156</v>
      </c>
      <c r="G581" t="s">
        <v>5161</v>
      </c>
      <c r="H581" t="s">
        <v>5183</v>
      </c>
      <c r="I581">
        <v>1397378038.7913301</v>
      </c>
      <c r="J581">
        <v>1394172277.6488199</v>
      </c>
      <c r="K581" t="b">
        <v>0</v>
      </c>
      <c r="L581">
        <v>129.19774559942101</v>
      </c>
      <c r="M581" t="b">
        <v>1</v>
      </c>
      <c r="N581" t="s">
        <v>5202</v>
      </c>
      <c r="O581">
        <f t="shared" si="33"/>
        <v>-22</v>
      </c>
      <c r="P581">
        <f t="shared" si="34"/>
        <v>99</v>
      </c>
      <c r="Q581" t="s">
        <v>5227</v>
      </c>
      <c r="R581" t="s">
        <v>5228</v>
      </c>
      <c r="S581" s="10">
        <f t="shared" si="35"/>
        <v>41705.04488019467</v>
      </c>
      <c r="T581" s="10">
        <f t="shared" si="36"/>
        <v>41742.148597121872</v>
      </c>
    </row>
    <row r="582" spans="1:20" ht="43.5" x14ac:dyDescent="0.35">
      <c r="A582">
        <v>580</v>
      </c>
      <c r="B582" s="3" t="s">
        <v>47</v>
      </c>
      <c r="C582" s="3" t="s">
        <v>2625</v>
      </c>
      <c r="D582">
        <v>-59983.437044406397</v>
      </c>
      <c r="E582">
        <v>12786.813256920799</v>
      </c>
      <c r="F582" t="s">
        <v>5156</v>
      </c>
      <c r="G582" t="s">
        <v>5161</v>
      </c>
      <c r="H582" t="s">
        <v>5183</v>
      </c>
      <c r="I582">
        <v>1397360144.7783301</v>
      </c>
      <c r="J582">
        <v>1394153879.1603999</v>
      </c>
      <c r="K582" t="b">
        <v>0</v>
      </c>
      <c r="L582">
        <v>129.25706020459501</v>
      </c>
      <c r="M582" t="b">
        <v>1</v>
      </c>
      <c r="N582" t="s">
        <v>5202</v>
      </c>
      <c r="O582">
        <f t="shared" si="33"/>
        <v>-21</v>
      </c>
      <c r="P582">
        <f t="shared" si="34"/>
        <v>99</v>
      </c>
      <c r="Q582" t="s">
        <v>5227</v>
      </c>
      <c r="R582" t="s">
        <v>5228</v>
      </c>
      <c r="S582" s="10">
        <f t="shared" si="35"/>
        <v>41704.831934726848</v>
      </c>
      <c r="T582" s="10">
        <f t="shared" si="36"/>
        <v>41741.941490489931</v>
      </c>
    </row>
    <row r="583" spans="1:20" ht="43.5" x14ac:dyDescent="0.35">
      <c r="A583">
        <v>581</v>
      </c>
      <c r="B583" s="3" t="s">
        <v>48</v>
      </c>
      <c r="C583" s="3" t="s">
        <v>2626</v>
      </c>
      <c r="D583">
        <v>-61001.413293659301</v>
      </c>
      <c r="E583">
        <v>12793.072422621701</v>
      </c>
      <c r="F583" t="s">
        <v>5156</v>
      </c>
      <c r="G583" t="s">
        <v>5163</v>
      </c>
      <c r="H583" t="s">
        <v>5185</v>
      </c>
      <c r="I583">
        <v>1397342250.7653401</v>
      </c>
      <c r="J583">
        <v>1394135480.6719699</v>
      </c>
      <c r="K583" t="b">
        <v>0</v>
      </c>
      <c r="L583">
        <v>129.316374809769</v>
      </c>
      <c r="M583" t="b">
        <v>1</v>
      </c>
      <c r="N583" t="s">
        <v>5202</v>
      </c>
      <c r="O583">
        <f t="shared" si="33"/>
        <v>-21</v>
      </c>
      <c r="P583">
        <f t="shared" si="34"/>
        <v>99</v>
      </c>
      <c r="Q583" t="s">
        <v>5227</v>
      </c>
      <c r="R583" t="s">
        <v>5228</v>
      </c>
      <c r="S583" s="10">
        <f t="shared" si="35"/>
        <v>41704.61898925891</v>
      </c>
      <c r="T583" s="10">
        <f t="shared" si="36"/>
        <v>41741.7343838581</v>
      </c>
    </row>
    <row r="584" spans="1:20" ht="58" x14ac:dyDescent="0.35">
      <c r="A584">
        <v>582</v>
      </c>
      <c r="B584" s="3" t="s">
        <v>49</v>
      </c>
      <c r="C584" s="3" t="s">
        <v>2627</v>
      </c>
      <c r="D584">
        <v>-62019.389542913399</v>
      </c>
      <c r="E584">
        <v>12799.331588322701</v>
      </c>
      <c r="F584" t="s">
        <v>5156</v>
      </c>
      <c r="G584" t="s">
        <v>5161</v>
      </c>
      <c r="H584" t="s">
        <v>5183</v>
      </c>
      <c r="I584">
        <v>1397324356.7523401</v>
      </c>
      <c r="J584">
        <v>1394117082.1835499</v>
      </c>
      <c r="K584" t="b">
        <v>0</v>
      </c>
      <c r="L584">
        <v>129.37568941494399</v>
      </c>
      <c r="M584" t="b">
        <v>1</v>
      </c>
      <c r="N584" t="s">
        <v>5202</v>
      </c>
      <c r="O584">
        <f t="shared" si="33"/>
        <v>-21</v>
      </c>
      <c r="P584">
        <f t="shared" si="34"/>
        <v>99</v>
      </c>
      <c r="Q584" t="s">
        <v>5227</v>
      </c>
      <c r="R584" t="s">
        <v>5228</v>
      </c>
      <c r="S584" s="10">
        <f t="shared" si="35"/>
        <v>41704.406043791088</v>
      </c>
      <c r="T584" s="10">
        <f t="shared" si="36"/>
        <v>41741.52727722616</v>
      </c>
    </row>
    <row r="585" spans="1:20" ht="43.5" x14ac:dyDescent="0.35">
      <c r="A585">
        <v>583</v>
      </c>
      <c r="B585" s="3" t="s">
        <v>50</v>
      </c>
      <c r="C585" s="3" t="s">
        <v>2628</v>
      </c>
      <c r="D585">
        <v>-63037.365792166303</v>
      </c>
      <c r="E585">
        <v>12805.5907540236</v>
      </c>
      <c r="F585" t="s">
        <v>5156</v>
      </c>
      <c r="G585" t="s">
        <v>5162</v>
      </c>
      <c r="H585" t="s">
        <v>5184</v>
      </c>
      <c r="I585">
        <v>1397306462.7393401</v>
      </c>
      <c r="J585">
        <v>1394098683.6951201</v>
      </c>
      <c r="K585" t="b">
        <v>0</v>
      </c>
      <c r="L585">
        <v>129.43500402011799</v>
      </c>
      <c r="M585" t="b">
        <v>1</v>
      </c>
      <c r="N585" t="s">
        <v>5202</v>
      </c>
      <c r="O585">
        <f t="shared" si="33"/>
        <v>-20</v>
      </c>
      <c r="P585">
        <f t="shared" si="34"/>
        <v>99</v>
      </c>
      <c r="Q585" t="s">
        <v>5227</v>
      </c>
      <c r="R585" t="s">
        <v>5228</v>
      </c>
      <c r="S585" s="10">
        <f t="shared" si="35"/>
        <v>41704.19309832315</v>
      </c>
      <c r="T585" s="10">
        <f t="shared" si="36"/>
        <v>41741.320170594212</v>
      </c>
    </row>
    <row r="586" spans="1:20" x14ac:dyDescent="0.35">
      <c r="A586">
        <v>584</v>
      </c>
      <c r="B586" s="3" t="s">
        <v>51</v>
      </c>
      <c r="C586" s="3" t="s">
        <v>2629</v>
      </c>
      <c r="D586">
        <v>-64055.342041420401</v>
      </c>
      <c r="E586">
        <v>12811.8499197246</v>
      </c>
      <c r="F586" t="s">
        <v>5156</v>
      </c>
      <c r="G586" t="s">
        <v>5161</v>
      </c>
      <c r="H586" t="s">
        <v>5183</v>
      </c>
      <c r="I586">
        <v>1397288568.7263401</v>
      </c>
      <c r="J586">
        <v>1394080285.2067001</v>
      </c>
      <c r="K586" t="b">
        <v>0</v>
      </c>
      <c r="L586">
        <v>129.49431862529201</v>
      </c>
      <c r="M586" t="b">
        <v>1</v>
      </c>
      <c r="N586" t="s">
        <v>5202</v>
      </c>
      <c r="O586">
        <f t="shared" si="33"/>
        <v>-20</v>
      </c>
      <c r="P586">
        <f t="shared" si="34"/>
        <v>99</v>
      </c>
      <c r="Q586" t="s">
        <v>5227</v>
      </c>
      <c r="R586" t="s">
        <v>5228</v>
      </c>
      <c r="S586" s="10">
        <f t="shared" si="35"/>
        <v>41703.980152855322</v>
      </c>
      <c r="T586" s="10">
        <f t="shared" si="36"/>
        <v>41741.113063962264</v>
      </c>
    </row>
    <row r="587" spans="1:20" ht="43.5" x14ac:dyDescent="0.35">
      <c r="A587">
        <v>585</v>
      </c>
      <c r="B587" s="3" t="s">
        <v>52</v>
      </c>
      <c r="C587" s="3" t="s">
        <v>2630</v>
      </c>
      <c r="D587">
        <v>-65073.318290674397</v>
      </c>
      <c r="E587">
        <v>12818.1090854255</v>
      </c>
      <c r="F587" t="s">
        <v>5156</v>
      </c>
      <c r="G587" t="s">
        <v>5162</v>
      </c>
      <c r="H587" t="s">
        <v>5184</v>
      </c>
      <c r="I587">
        <v>1397270674.71334</v>
      </c>
      <c r="J587">
        <v>1394061886.7182701</v>
      </c>
      <c r="K587" t="b">
        <v>0</v>
      </c>
      <c r="L587">
        <v>129.553633230466</v>
      </c>
      <c r="M587" t="b">
        <v>1</v>
      </c>
      <c r="N587" t="s">
        <v>5202</v>
      </c>
      <c r="O587">
        <f t="shared" si="33"/>
        <v>-20</v>
      </c>
      <c r="P587">
        <f t="shared" si="34"/>
        <v>99</v>
      </c>
      <c r="Q587" t="s">
        <v>5227</v>
      </c>
      <c r="R587" t="s">
        <v>5228</v>
      </c>
      <c r="S587" s="10">
        <f t="shared" si="35"/>
        <v>41703.767207387384</v>
      </c>
      <c r="T587" s="10">
        <f t="shared" si="36"/>
        <v>41740.905957330324</v>
      </c>
    </row>
    <row r="588" spans="1:20" ht="43.5" x14ac:dyDescent="0.35">
      <c r="A588">
        <v>586</v>
      </c>
      <c r="B588" s="3" t="s">
        <v>53</v>
      </c>
      <c r="C588" s="3" t="s">
        <v>2631</v>
      </c>
      <c r="D588">
        <v>-66091.294539927403</v>
      </c>
      <c r="E588">
        <v>12824.3682511265</v>
      </c>
      <c r="F588" t="s">
        <v>5156</v>
      </c>
      <c r="G588" t="s">
        <v>5161</v>
      </c>
      <c r="H588" t="s">
        <v>5183</v>
      </c>
      <c r="I588">
        <v>1397252780.70035</v>
      </c>
      <c r="J588">
        <v>1394043488.2298501</v>
      </c>
      <c r="K588" t="b">
        <v>0</v>
      </c>
      <c r="L588">
        <v>129.61294783564099</v>
      </c>
      <c r="M588" t="b">
        <v>1</v>
      </c>
      <c r="N588" t="s">
        <v>5202</v>
      </c>
      <c r="O588">
        <f t="shared" si="33"/>
        <v>-19</v>
      </c>
      <c r="P588">
        <f t="shared" si="34"/>
        <v>99</v>
      </c>
      <c r="Q588" t="s">
        <v>5227</v>
      </c>
      <c r="R588" t="s">
        <v>5228</v>
      </c>
      <c r="S588" s="10">
        <f t="shared" si="35"/>
        <v>41703.554261919555</v>
      </c>
      <c r="T588" s="10">
        <f t="shared" si="36"/>
        <v>41740.698850698493</v>
      </c>
    </row>
    <row r="589" spans="1:20" ht="43.5" x14ac:dyDescent="0.35">
      <c r="A589">
        <v>587</v>
      </c>
      <c r="B589" s="3" t="s">
        <v>54</v>
      </c>
      <c r="C589" s="3" t="s">
        <v>2632</v>
      </c>
      <c r="D589">
        <v>-67109.270789181304</v>
      </c>
      <c r="E589">
        <v>12830.627416827499</v>
      </c>
      <c r="F589" t="s">
        <v>5156</v>
      </c>
      <c r="G589" t="s">
        <v>5161</v>
      </c>
      <c r="H589" t="s">
        <v>5183</v>
      </c>
      <c r="I589">
        <v>1397234886.68735</v>
      </c>
      <c r="J589">
        <v>1394025089.74142</v>
      </c>
      <c r="K589" t="b">
        <v>0</v>
      </c>
      <c r="L589">
        <v>129.67226244081499</v>
      </c>
      <c r="M589" t="b">
        <v>1</v>
      </c>
      <c r="N589" t="s">
        <v>5202</v>
      </c>
      <c r="O589">
        <f t="shared" si="33"/>
        <v>-19</v>
      </c>
      <c r="P589">
        <f t="shared" si="34"/>
        <v>99</v>
      </c>
      <c r="Q589" t="s">
        <v>5227</v>
      </c>
      <c r="R589" t="s">
        <v>5228</v>
      </c>
      <c r="S589" s="10">
        <f t="shared" si="35"/>
        <v>41703.341316451617</v>
      </c>
      <c r="T589" s="10">
        <f t="shared" si="36"/>
        <v>41740.491744066552</v>
      </c>
    </row>
    <row r="590" spans="1:20" ht="29" x14ac:dyDescent="0.35">
      <c r="A590">
        <v>588</v>
      </c>
      <c r="B590" s="3" t="s">
        <v>5314</v>
      </c>
      <c r="C590" s="3" t="s">
        <v>2633</v>
      </c>
      <c r="D590">
        <v>-68127.247038434405</v>
      </c>
      <c r="E590">
        <v>12836.886582528399</v>
      </c>
      <c r="F590" t="s">
        <v>5156</v>
      </c>
      <c r="G590" t="s">
        <v>5161</v>
      </c>
      <c r="H590" t="s">
        <v>5183</v>
      </c>
      <c r="I590">
        <v>1397216992.67435</v>
      </c>
      <c r="J590">
        <v>1394006691.253</v>
      </c>
      <c r="K590" t="b">
        <v>0</v>
      </c>
      <c r="L590">
        <v>129.73157704598901</v>
      </c>
      <c r="M590" t="b">
        <v>1</v>
      </c>
      <c r="N590" t="s">
        <v>5202</v>
      </c>
      <c r="O590">
        <f t="shared" si="33"/>
        <v>-19</v>
      </c>
      <c r="P590">
        <f t="shared" si="34"/>
        <v>99</v>
      </c>
      <c r="Q590" t="s">
        <v>5227</v>
      </c>
      <c r="R590" t="s">
        <v>5228</v>
      </c>
      <c r="S590" s="10">
        <f t="shared" si="35"/>
        <v>41703.128370983795</v>
      </c>
      <c r="T590" s="10">
        <f t="shared" si="36"/>
        <v>41740.284637434605</v>
      </c>
    </row>
    <row r="591" spans="1:20" ht="58" x14ac:dyDescent="0.35">
      <c r="A591">
        <v>589</v>
      </c>
      <c r="B591" s="3" t="s">
        <v>56</v>
      </c>
      <c r="C591" s="3" t="s">
        <v>2634</v>
      </c>
      <c r="D591">
        <v>-69145.223287688306</v>
      </c>
      <c r="E591">
        <v>12843.145748229401</v>
      </c>
      <c r="F591" t="s">
        <v>5156</v>
      </c>
      <c r="G591" t="s">
        <v>5161</v>
      </c>
      <c r="H591" t="s">
        <v>5183</v>
      </c>
      <c r="I591">
        <v>1397199098.66135</v>
      </c>
      <c r="J591">
        <v>1393988292.76457</v>
      </c>
      <c r="K591" t="b">
        <v>0</v>
      </c>
      <c r="L591">
        <v>129.790891651164</v>
      </c>
      <c r="M591" t="b">
        <v>1</v>
      </c>
      <c r="N591" t="s">
        <v>5202</v>
      </c>
      <c r="O591">
        <f t="shared" si="33"/>
        <v>-19</v>
      </c>
      <c r="P591">
        <f t="shared" si="34"/>
        <v>99</v>
      </c>
      <c r="Q591" t="s">
        <v>5227</v>
      </c>
      <c r="R591" t="s">
        <v>5228</v>
      </c>
      <c r="S591" s="10">
        <f t="shared" si="35"/>
        <v>41702.915425515857</v>
      </c>
      <c r="T591" s="10">
        <f t="shared" si="36"/>
        <v>41740.077530802657</v>
      </c>
    </row>
    <row r="592" spans="1:20" ht="43.5" x14ac:dyDescent="0.35">
      <c r="A592">
        <v>590</v>
      </c>
      <c r="B592" s="3" t="s">
        <v>57</v>
      </c>
      <c r="C592" s="3" t="s">
        <v>2635</v>
      </c>
      <c r="D592">
        <v>-70163.199536941407</v>
      </c>
      <c r="E592">
        <v>12849.404913930301</v>
      </c>
      <c r="F592" t="s">
        <v>5156</v>
      </c>
      <c r="G592" t="s">
        <v>5161</v>
      </c>
      <c r="H592" t="s">
        <v>5183</v>
      </c>
      <c r="I592">
        <v>1397181204.64835</v>
      </c>
      <c r="J592">
        <v>1393969894.27615</v>
      </c>
      <c r="K592" t="b">
        <v>0</v>
      </c>
      <c r="L592">
        <v>129.850206256338</v>
      </c>
      <c r="M592" t="b">
        <v>1</v>
      </c>
      <c r="N592" t="s">
        <v>5202</v>
      </c>
      <c r="O592">
        <f t="shared" si="33"/>
        <v>-18</v>
      </c>
      <c r="P592">
        <f t="shared" si="34"/>
        <v>99</v>
      </c>
      <c r="Q592" t="s">
        <v>5227</v>
      </c>
      <c r="R592" t="s">
        <v>5228</v>
      </c>
      <c r="S592" s="10">
        <f t="shared" si="35"/>
        <v>41702.702480048029</v>
      </c>
      <c r="T592" s="10">
        <f t="shared" si="36"/>
        <v>41739.870424170716</v>
      </c>
    </row>
    <row r="593" spans="1:20" ht="29" x14ac:dyDescent="0.35">
      <c r="A593">
        <v>591</v>
      </c>
      <c r="B593" s="3" t="s">
        <v>58</v>
      </c>
      <c r="C593" s="3" t="s">
        <v>2636</v>
      </c>
      <c r="D593">
        <v>-71181.175786195294</v>
      </c>
      <c r="E593">
        <v>12855.6640796313</v>
      </c>
      <c r="F593" t="s">
        <v>5156</v>
      </c>
      <c r="G593" t="s">
        <v>5162</v>
      </c>
      <c r="H593" t="s">
        <v>5184</v>
      </c>
      <c r="I593">
        <v>1397163310.63536</v>
      </c>
      <c r="J593">
        <v>1393951495.78772</v>
      </c>
      <c r="K593" t="b">
        <v>0</v>
      </c>
      <c r="L593">
        <v>129.90952086151199</v>
      </c>
      <c r="M593" t="b">
        <v>1</v>
      </c>
      <c r="N593" t="s">
        <v>5202</v>
      </c>
      <c r="O593">
        <f t="shared" si="33"/>
        <v>-18</v>
      </c>
      <c r="P593">
        <f t="shared" si="34"/>
        <v>99</v>
      </c>
      <c r="Q593" t="s">
        <v>5227</v>
      </c>
      <c r="R593" t="s">
        <v>5228</v>
      </c>
      <c r="S593" s="10">
        <f t="shared" si="35"/>
        <v>41702.489534580091</v>
      </c>
      <c r="T593" s="10">
        <f t="shared" si="36"/>
        <v>41739.663317538885</v>
      </c>
    </row>
    <row r="594" spans="1:20" ht="43.5" x14ac:dyDescent="0.35">
      <c r="A594">
        <v>592</v>
      </c>
      <c r="B594" s="3" t="s">
        <v>59</v>
      </c>
      <c r="C594" s="3" t="s">
        <v>2637</v>
      </c>
      <c r="D594">
        <v>-72199.152035449399</v>
      </c>
      <c r="E594">
        <v>12861.9232453322</v>
      </c>
      <c r="F594" t="s">
        <v>5156</v>
      </c>
      <c r="G594" t="s">
        <v>5161</v>
      </c>
      <c r="H594" t="s">
        <v>5183</v>
      </c>
      <c r="I594">
        <v>1397145416.62236</v>
      </c>
      <c r="J594">
        <v>1393933097.2993</v>
      </c>
      <c r="K594" t="b">
        <v>0</v>
      </c>
      <c r="L594">
        <v>129.96883546668599</v>
      </c>
      <c r="M594" t="b">
        <v>1</v>
      </c>
      <c r="N594" t="s">
        <v>5202</v>
      </c>
      <c r="O594">
        <f t="shared" si="33"/>
        <v>-18</v>
      </c>
      <c r="P594">
        <f t="shared" si="34"/>
        <v>99</v>
      </c>
      <c r="Q594" t="s">
        <v>5227</v>
      </c>
      <c r="R594" t="s">
        <v>5228</v>
      </c>
      <c r="S594" s="10">
        <f t="shared" si="35"/>
        <v>41702.276589112262</v>
      </c>
      <c r="T594" s="10">
        <f t="shared" si="36"/>
        <v>41739.456210906945</v>
      </c>
    </row>
    <row r="595" spans="1:20" ht="43.5" x14ac:dyDescent="0.35">
      <c r="A595">
        <v>593</v>
      </c>
      <c r="B595" s="3" t="s">
        <v>60</v>
      </c>
      <c r="C595" s="3" t="s">
        <v>2638</v>
      </c>
      <c r="D595">
        <v>-73217.128284702398</v>
      </c>
      <c r="E595">
        <v>12868.1824110332</v>
      </c>
      <c r="F595" t="s">
        <v>5156</v>
      </c>
      <c r="G595" t="s">
        <v>5161</v>
      </c>
      <c r="H595" t="s">
        <v>5183</v>
      </c>
      <c r="I595">
        <v>1397127522.60936</v>
      </c>
      <c r="J595">
        <v>1393914698.8108699</v>
      </c>
      <c r="K595" t="b">
        <v>0</v>
      </c>
      <c r="L595">
        <v>130.02815007186101</v>
      </c>
      <c r="M595" t="b">
        <v>1</v>
      </c>
      <c r="N595" t="s">
        <v>5202</v>
      </c>
      <c r="O595">
        <f t="shared" si="33"/>
        <v>-18</v>
      </c>
      <c r="P595">
        <f t="shared" si="34"/>
        <v>99</v>
      </c>
      <c r="Q595" t="s">
        <v>5227</v>
      </c>
      <c r="R595" t="s">
        <v>5228</v>
      </c>
      <c r="S595" s="10">
        <f t="shared" si="35"/>
        <v>41702.063643644324</v>
      </c>
      <c r="T595" s="10">
        <f t="shared" si="36"/>
        <v>41739.249104274997</v>
      </c>
    </row>
    <row r="596" spans="1:20" ht="43.5" x14ac:dyDescent="0.35">
      <c r="A596">
        <v>594</v>
      </c>
      <c r="B596" s="3" t="s">
        <v>61</v>
      </c>
      <c r="C596" s="3" t="s">
        <v>2639</v>
      </c>
      <c r="D596">
        <v>-74235.104533956401</v>
      </c>
      <c r="E596">
        <v>12874.4415767341</v>
      </c>
      <c r="F596" t="s">
        <v>5156</v>
      </c>
      <c r="G596" t="s">
        <v>5161</v>
      </c>
      <c r="H596" t="s">
        <v>5183</v>
      </c>
      <c r="I596">
        <v>1397109628.59636</v>
      </c>
      <c r="J596">
        <v>1393896300.3224499</v>
      </c>
      <c r="K596" t="b">
        <v>0</v>
      </c>
      <c r="L596">
        <v>130.087464677035</v>
      </c>
      <c r="M596" t="b">
        <v>1</v>
      </c>
      <c r="N596" t="s">
        <v>5202</v>
      </c>
      <c r="O596">
        <f t="shared" si="33"/>
        <v>-17</v>
      </c>
      <c r="P596">
        <f t="shared" si="34"/>
        <v>99</v>
      </c>
      <c r="Q596" t="s">
        <v>5227</v>
      </c>
      <c r="R596" t="s">
        <v>5228</v>
      </c>
      <c r="S596" s="10">
        <f t="shared" si="35"/>
        <v>41701.850698176502</v>
      </c>
      <c r="T596" s="10">
        <f t="shared" si="36"/>
        <v>41739.041997643049</v>
      </c>
    </row>
    <row r="597" spans="1:20" ht="43.5" x14ac:dyDescent="0.35">
      <c r="A597">
        <v>595</v>
      </c>
      <c r="B597" s="3" t="s">
        <v>62</v>
      </c>
      <c r="C597" s="3" t="s">
        <v>2640</v>
      </c>
      <c r="D597">
        <v>-75253.0807832094</v>
      </c>
      <c r="E597">
        <v>12880.7007424351</v>
      </c>
      <c r="F597" t="s">
        <v>5156</v>
      </c>
      <c r="G597" t="s">
        <v>5162</v>
      </c>
      <c r="H597" t="s">
        <v>5184</v>
      </c>
      <c r="I597">
        <v>1397091734.58336</v>
      </c>
      <c r="J597">
        <v>1393877901.8340199</v>
      </c>
      <c r="K597" t="b">
        <v>0</v>
      </c>
      <c r="L597">
        <v>130.146779282209</v>
      </c>
      <c r="M597" t="b">
        <v>1</v>
      </c>
      <c r="N597" t="s">
        <v>5203</v>
      </c>
      <c r="O597">
        <f t="shared" si="33"/>
        <v>-17</v>
      </c>
      <c r="P597">
        <f t="shared" si="34"/>
        <v>99</v>
      </c>
      <c r="Q597" t="s">
        <v>5227</v>
      </c>
      <c r="R597" t="s">
        <v>5229</v>
      </c>
      <c r="S597" s="10">
        <f t="shared" si="35"/>
        <v>41701.637752708564</v>
      </c>
      <c r="T597" s="10">
        <f t="shared" si="36"/>
        <v>41738.834891011109</v>
      </c>
    </row>
    <row r="598" spans="1:20" ht="43.5" x14ac:dyDescent="0.35">
      <c r="A598">
        <v>596</v>
      </c>
      <c r="B598" s="3" t="s">
        <v>63</v>
      </c>
      <c r="C598" s="3" t="s">
        <v>2641</v>
      </c>
      <c r="D598">
        <v>-76271.057032463403</v>
      </c>
      <c r="E598">
        <v>12886.959908135999</v>
      </c>
      <c r="F598" t="s">
        <v>5156</v>
      </c>
      <c r="G598" t="s">
        <v>5161</v>
      </c>
      <c r="H598" t="s">
        <v>5183</v>
      </c>
      <c r="I598">
        <v>1397073840.5703599</v>
      </c>
      <c r="J598">
        <v>1393859503.3455999</v>
      </c>
      <c r="K598" t="b">
        <v>0</v>
      </c>
      <c r="L598">
        <v>130.20609388738299</v>
      </c>
      <c r="M598" t="b">
        <v>1</v>
      </c>
      <c r="N598" t="s">
        <v>5203</v>
      </c>
      <c r="O598">
        <f t="shared" si="33"/>
        <v>-17</v>
      </c>
      <c r="P598">
        <f t="shared" si="34"/>
        <v>99</v>
      </c>
      <c r="Q598" t="s">
        <v>5227</v>
      </c>
      <c r="R598" t="s">
        <v>5229</v>
      </c>
      <c r="S598" s="10">
        <f t="shared" si="35"/>
        <v>41701.424807240735</v>
      </c>
      <c r="T598" s="10">
        <f t="shared" si="36"/>
        <v>41738.627784379161</v>
      </c>
    </row>
    <row r="599" spans="1:20" ht="43.5" x14ac:dyDescent="0.35">
      <c r="A599">
        <v>597</v>
      </c>
      <c r="B599" s="3" t="s">
        <v>64</v>
      </c>
      <c r="C599" s="3" t="s">
        <v>2642</v>
      </c>
      <c r="D599">
        <v>-77289.033281716402</v>
      </c>
      <c r="E599">
        <v>12893.219073837001</v>
      </c>
      <c r="F599" t="s">
        <v>5156</v>
      </c>
      <c r="G599" t="s">
        <v>5161</v>
      </c>
      <c r="H599" t="s">
        <v>5183</v>
      </c>
      <c r="I599">
        <v>1397055946.5573699</v>
      </c>
      <c r="J599">
        <v>1393841104.8571701</v>
      </c>
      <c r="K599" t="b">
        <v>0</v>
      </c>
      <c r="L599">
        <v>130.26540849255801</v>
      </c>
      <c r="M599" t="b">
        <v>1</v>
      </c>
      <c r="N599" t="s">
        <v>5203</v>
      </c>
      <c r="O599">
        <f t="shared" si="33"/>
        <v>-17</v>
      </c>
      <c r="P599">
        <f t="shared" si="34"/>
        <v>99</v>
      </c>
      <c r="Q599" t="s">
        <v>5227</v>
      </c>
      <c r="R599" t="s">
        <v>5229</v>
      </c>
      <c r="S599" s="10">
        <f t="shared" si="35"/>
        <v>41701.211861772797</v>
      </c>
      <c r="T599" s="10">
        <f t="shared" si="36"/>
        <v>41738.420677747337</v>
      </c>
    </row>
    <row r="600" spans="1:20" ht="43.5" x14ac:dyDescent="0.35">
      <c r="A600">
        <v>598</v>
      </c>
      <c r="B600" s="3" t="s">
        <v>65</v>
      </c>
      <c r="C600" s="3" t="s">
        <v>2643</v>
      </c>
      <c r="D600">
        <v>-78307.009530970405</v>
      </c>
      <c r="E600">
        <v>12899.478239537901</v>
      </c>
      <c r="F600" t="s">
        <v>5156</v>
      </c>
      <c r="G600" t="s">
        <v>5161</v>
      </c>
      <c r="H600" t="s">
        <v>5183</v>
      </c>
      <c r="I600">
        <v>1397038052.5443699</v>
      </c>
      <c r="J600">
        <v>1393822706.3687501</v>
      </c>
      <c r="K600" t="b">
        <v>0</v>
      </c>
      <c r="L600">
        <v>130.324723097732</v>
      </c>
      <c r="M600" t="b">
        <v>1</v>
      </c>
      <c r="N600" t="s">
        <v>5203</v>
      </c>
      <c r="O600">
        <f t="shared" si="33"/>
        <v>-16</v>
      </c>
      <c r="P600">
        <f t="shared" si="34"/>
        <v>99</v>
      </c>
      <c r="Q600" t="s">
        <v>5227</v>
      </c>
      <c r="R600" t="s">
        <v>5229</v>
      </c>
      <c r="S600" s="10">
        <f t="shared" si="35"/>
        <v>41700.998916304976</v>
      </c>
      <c r="T600" s="10">
        <f t="shared" si="36"/>
        <v>41738.21357111539</v>
      </c>
    </row>
    <row r="601" spans="1:20" ht="58" x14ac:dyDescent="0.35">
      <c r="A601">
        <v>599</v>
      </c>
      <c r="B601" s="3" t="s">
        <v>66</v>
      </c>
      <c r="C601" s="3" t="s">
        <v>2644</v>
      </c>
      <c r="D601">
        <v>-79324.985780224306</v>
      </c>
      <c r="E601">
        <v>12905.7374052389</v>
      </c>
      <c r="F601" t="s">
        <v>5156</v>
      </c>
      <c r="G601" t="s">
        <v>5161</v>
      </c>
      <c r="H601" t="s">
        <v>5183</v>
      </c>
      <c r="I601">
        <v>1397020158.5313699</v>
      </c>
      <c r="J601">
        <v>1393804307.8803201</v>
      </c>
      <c r="K601" t="b">
        <v>0</v>
      </c>
      <c r="L601">
        <v>130.384037702906</v>
      </c>
      <c r="M601" t="b">
        <v>1</v>
      </c>
      <c r="N601" t="s">
        <v>5203</v>
      </c>
      <c r="O601">
        <f t="shared" ref="O601:O664" si="37">ROUND((E601/D601)*100,0)</f>
        <v>-16</v>
      </c>
      <c r="P601">
        <f t="shared" si="34"/>
        <v>99</v>
      </c>
      <c r="Q601" t="s">
        <v>5227</v>
      </c>
      <c r="R601" t="s">
        <v>5229</v>
      </c>
      <c r="S601" s="10">
        <f t="shared" si="35"/>
        <v>41700.785970837038</v>
      </c>
      <c r="T601" s="10">
        <f t="shared" si="36"/>
        <v>41738.006464483442</v>
      </c>
    </row>
    <row r="602" spans="1:20" ht="43.5" x14ac:dyDescent="0.35">
      <c r="A602">
        <v>600</v>
      </c>
      <c r="B602" s="3" t="s">
        <v>67</v>
      </c>
      <c r="C602" s="3" t="s">
        <v>2645</v>
      </c>
      <c r="D602">
        <v>-80342.962029477305</v>
      </c>
      <c r="E602">
        <v>12911.9965709398</v>
      </c>
      <c r="F602" t="s">
        <v>5156</v>
      </c>
      <c r="G602" t="s">
        <v>5166</v>
      </c>
      <c r="H602" t="s">
        <v>5188</v>
      </c>
      <c r="I602">
        <v>1397002264.5183699</v>
      </c>
      <c r="J602">
        <v>1393785909.3919001</v>
      </c>
      <c r="K602" t="b">
        <v>0</v>
      </c>
      <c r="L602">
        <v>130.44335230808099</v>
      </c>
      <c r="M602" t="b">
        <v>1</v>
      </c>
      <c r="N602" t="s">
        <v>5203</v>
      </c>
      <c r="O602">
        <f t="shared" si="37"/>
        <v>-16</v>
      </c>
      <c r="P602">
        <f t="shared" si="34"/>
        <v>99</v>
      </c>
      <c r="Q602" t="s">
        <v>5227</v>
      </c>
      <c r="R602" t="s">
        <v>5229</v>
      </c>
      <c r="S602" s="10">
        <f t="shared" si="35"/>
        <v>41700.573025369209</v>
      </c>
      <c r="T602" s="10">
        <f t="shared" si="36"/>
        <v>41737.799357851502</v>
      </c>
    </row>
    <row r="603" spans="1:20" ht="29" x14ac:dyDescent="0.35">
      <c r="A603">
        <v>601</v>
      </c>
      <c r="B603" s="3" t="s">
        <v>68</v>
      </c>
      <c r="C603" s="3" t="s">
        <v>2646</v>
      </c>
      <c r="D603">
        <v>-81360.938278731395</v>
      </c>
      <c r="E603">
        <v>12918.2557366408</v>
      </c>
      <c r="F603" t="s">
        <v>5156</v>
      </c>
      <c r="G603" t="s">
        <v>5161</v>
      </c>
      <c r="H603" t="s">
        <v>5183</v>
      </c>
      <c r="I603">
        <v>1396984370.5053699</v>
      </c>
      <c r="J603">
        <v>1393767510.90347</v>
      </c>
      <c r="K603" t="b">
        <v>0</v>
      </c>
      <c r="L603">
        <v>130.50266691325501</v>
      </c>
      <c r="M603" t="b">
        <v>1</v>
      </c>
      <c r="N603" t="s">
        <v>5203</v>
      </c>
      <c r="O603">
        <f t="shared" si="37"/>
        <v>-16</v>
      </c>
      <c r="P603">
        <f t="shared" si="34"/>
        <v>99</v>
      </c>
      <c r="Q603" t="s">
        <v>5227</v>
      </c>
      <c r="R603" t="s">
        <v>5229</v>
      </c>
      <c r="S603" s="10">
        <f t="shared" si="35"/>
        <v>41700.360079901271</v>
      </c>
      <c r="T603" s="10">
        <f t="shared" si="36"/>
        <v>41737.592251219561</v>
      </c>
    </row>
    <row r="604" spans="1:20" ht="43.5" x14ac:dyDescent="0.35">
      <c r="A604">
        <v>602</v>
      </c>
      <c r="B604" s="3" t="s">
        <v>69</v>
      </c>
      <c r="C604" s="3" t="s">
        <v>2647</v>
      </c>
      <c r="D604">
        <v>-82378.914527984307</v>
      </c>
      <c r="E604">
        <v>12924.5149023417</v>
      </c>
      <c r="F604" t="s">
        <v>5156</v>
      </c>
      <c r="G604" t="s">
        <v>5161</v>
      </c>
      <c r="H604" t="s">
        <v>5183</v>
      </c>
      <c r="I604">
        <v>1396966476.4923799</v>
      </c>
      <c r="J604">
        <v>1393749112.41505</v>
      </c>
      <c r="K604" t="b">
        <v>0</v>
      </c>
      <c r="L604">
        <v>130.56198151842901</v>
      </c>
      <c r="M604" t="b">
        <v>1</v>
      </c>
      <c r="N604" t="s">
        <v>5203</v>
      </c>
      <c r="O604">
        <f t="shared" si="37"/>
        <v>-16</v>
      </c>
      <c r="P604">
        <f t="shared" si="34"/>
        <v>99</v>
      </c>
      <c r="Q604" t="s">
        <v>5227</v>
      </c>
      <c r="R604" t="s">
        <v>5229</v>
      </c>
      <c r="S604" s="10">
        <f t="shared" si="35"/>
        <v>41700.14713443345</v>
      </c>
      <c r="T604" s="10">
        <f t="shared" si="36"/>
        <v>41737.38514458773</v>
      </c>
    </row>
    <row r="605" spans="1:20" ht="58" x14ac:dyDescent="0.35">
      <c r="A605">
        <v>603</v>
      </c>
      <c r="B605" s="3" t="s">
        <v>70</v>
      </c>
      <c r="C605" s="3" t="s">
        <v>2648</v>
      </c>
      <c r="D605">
        <v>-83396.890777238397</v>
      </c>
      <c r="E605">
        <v>12930.7740680427</v>
      </c>
      <c r="F605" t="s">
        <v>5156</v>
      </c>
      <c r="G605" t="s">
        <v>5162</v>
      </c>
      <c r="H605" t="s">
        <v>5184</v>
      </c>
      <c r="I605">
        <v>1396948582.4793799</v>
      </c>
      <c r="J605">
        <v>1393730713.92662</v>
      </c>
      <c r="K605" t="b">
        <v>0</v>
      </c>
      <c r="L605">
        <v>130.621296123603</v>
      </c>
      <c r="M605" t="b">
        <v>1</v>
      </c>
      <c r="N605" t="s">
        <v>5203</v>
      </c>
      <c r="O605">
        <f t="shared" si="37"/>
        <v>-16</v>
      </c>
      <c r="P605">
        <f t="shared" si="34"/>
        <v>99</v>
      </c>
      <c r="Q605" t="s">
        <v>5227</v>
      </c>
      <c r="R605" t="s">
        <v>5229</v>
      </c>
      <c r="S605" s="10">
        <f t="shared" si="35"/>
        <v>41699.934188965504</v>
      </c>
      <c r="T605" s="10">
        <f t="shared" si="36"/>
        <v>41737.178037955782</v>
      </c>
    </row>
    <row r="606" spans="1:20" ht="43.5" x14ac:dyDescent="0.35">
      <c r="A606">
        <v>604</v>
      </c>
      <c r="B606" s="3" t="s">
        <v>71</v>
      </c>
      <c r="C606" s="3" t="s">
        <v>2649</v>
      </c>
      <c r="D606">
        <v>-84414.867026491294</v>
      </c>
      <c r="E606">
        <v>12937.033233743599</v>
      </c>
      <c r="F606" t="s">
        <v>5156</v>
      </c>
      <c r="G606" t="s">
        <v>5161</v>
      </c>
      <c r="H606" t="s">
        <v>5183</v>
      </c>
      <c r="I606">
        <v>1396930688.4663799</v>
      </c>
      <c r="J606">
        <v>1393712315.4382</v>
      </c>
      <c r="K606" t="b">
        <v>0</v>
      </c>
      <c r="L606">
        <v>130.68061072877799</v>
      </c>
      <c r="M606" t="b">
        <v>1</v>
      </c>
      <c r="N606" t="s">
        <v>5203</v>
      </c>
      <c r="O606">
        <f t="shared" si="37"/>
        <v>-15</v>
      </c>
      <c r="P606">
        <f t="shared" si="34"/>
        <v>99</v>
      </c>
      <c r="Q606" t="s">
        <v>5227</v>
      </c>
      <c r="R606" t="s">
        <v>5229</v>
      </c>
      <c r="S606" s="10">
        <f t="shared" si="35"/>
        <v>41699.721243497683</v>
      </c>
      <c r="T606" s="10">
        <f t="shared" si="36"/>
        <v>41736.970931323835</v>
      </c>
    </row>
    <row r="607" spans="1:20" ht="43.5" x14ac:dyDescent="0.35">
      <c r="A607">
        <v>605</v>
      </c>
      <c r="B607" s="3" t="s">
        <v>72</v>
      </c>
      <c r="C607" s="3" t="s">
        <v>2650</v>
      </c>
      <c r="D607">
        <v>-85432.843275745399</v>
      </c>
      <c r="E607">
        <v>12943.292399444599</v>
      </c>
      <c r="F607" t="s">
        <v>5156</v>
      </c>
      <c r="G607" t="s">
        <v>5161</v>
      </c>
      <c r="H607" t="s">
        <v>5183</v>
      </c>
      <c r="I607">
        <v>1396912794.4533801</v>
      </c>
      <c r="J607">
        <v>1393693916.94977</v>
      </c>
      <c r="K607" t="b">
        <v>0</v>
      </c>
      <c r="L607">
        <v>130.73992533395199</v>
      </c>
      <c r="M607" t="b">
        <v>1</v>
      </c>
      <c r="N607" t="s">
        <v>5203</v>
      </c>
      <c r="O607">
        <f t="shared" si="37"/>
        <v>-15</v>
      </c>
      <c r="P607">
        <f t="shared" si="34"/>
        <v>99</v>
      </c>
      <c r="Q607" t="s">
        <v>5227</v>
      </c>
      <c r="R607" t="s">
        <v>5229</v>
      </c>
      <c r="S607" s="10">
        <f t="shared" si="35"/>
        <v>41699.508298029745</v>
      </c>
      <c r="T607" s="10">
        <f t="shared" si="36"/>
        <v>41736.763824691901</v>
      </c>
    </row>
    <row r="608" spans="1:20" ht="43.5" x14ac:dyDescent="0.35">
      <c r="A608">
        <v>606</v>
      </c>
      <c r="B608" s="3" t="s">
        <v>73</v>
      </c>
      <c r="C608" s="3" t="s">
        <v>2651</v>
      </c>
      <c r="D608">
        <v>-86450.819524999402</v>
      </c>
      <c r="E608">
        <v>12949.551565145501</v>
      </c>
      <c r="F608" t="s">
        <v>5156</v>
      </c>
      <c r="G608" t="s">
        <v>5161</v>
      </c>
      <c r="H608" t="s">
        <v>5183</v>
      </c>
      <c r="I608">
        <v>1396894900.4403801</v>
      </c>
      <c r="J608">
        <v>1393675518.46135</v>
      </c>
      <c r="K608" t="b">
        <v>0</v>
      </c>
      <c r="L608">
        <v>130.79923993912601</v>
      </c>
      <c r="M608" t="b">
        <v>1</v>
      </c>
      <c r="N608" t="s">
        <v>5203</v>
      </c>
      <c r="O608">
        <f t="shared" si="37"/>
        <v>-15</v>
      </c>
      <c r="P608">
        <f t="shared" si="34"/>
        <v>99</v>
      </c>
      <c r="Q608" t="s">
        <v>5227</v>
      </c>
      <c r="R608" t="s">
        <v>5229</v>
      </c>
      <c r="S608" s="10">
        <f t="shared" si="35"/>
        <v>41699.295352561916</v>
      </c>
      <c r="T608" s="10">
        <f t="shared" si="36"/>
        <v>41736.556718059954</v>
      </c>
    </row>
    <row r="609" spans="1:20" ht="43.5" x14ac:dyDescent="0.35">
      <c r="A609">
        <v>607</v>
      </c>
      <c r="B609" s="3" t="s">
        <v>74</v>
      </c>
      <c r="C609" s="3" t="s">
        <v>2652</v>
      </c>
      <c r="D609">
        <v>-87468.795774252401</v>
      </c>
      <c r="E609">
        <v>12955.810730846501</v>
      </c>
      <c r="F609" t="s">
        <v>5156</v>
      </c>
      <c r="G609" t="s">
        <v>5161</v>
      </c>
      <c r="H609" t="s">
        <v>5183</v>
      </c>
      <c r="I609">
        <v>1396877006.4273901</v>
      </c>
      <c r="J609">
        <v>1393657119.9729199</v>
      </c>
      <c r="K609" t="b">
        <v>0</v>
      </c>
      <c r="L609">
        <v>130.85855454430001</v>
      </c>
      <c r="M609" t="b">
        <v>1</v>
      </c>
      <c r="N609" t="s">
        <v>5203</v>
      </c>
      <c r="O609">
        <f t="shared" si="37"/>
        <v>-15</v>
      </c>
      <c r="P609">
        <f t="shared" si="34"/>
        <v>99</v>
      </c>
      <c r="Q609" t="s">
        <v>5227</v>
      </c>
      <c r="R609" t="s">
        <v>5229</v>
      </c>
      <c r="S609" s="10">
        <f t="shared" si="35"/>
        <v>41699.082407093978</v>
      </c>
      <c r="T609" s="10">
        <f t="shared" si="36"/>
        <v>41736.349611428122</v>
      </c>
    </row>
    <row r="610" spans="1:20" ht="43.5" x14ac:dyDescent="0.35">
      <c r="A610">
        <v>608</v>
      </c>
      <c r="B610" s="3" t="s">
        <v>75</v>
      </c>
      <c r="C610" s="3" t="s">
        <v>2653</v>
      </c>
      <c r="D610">
        <v>-88486.772023506303</v>
      </c>
      <c r="E610">
        <v>12962.0698965474</v>
      </c>
      <c r="F610" t="s">
        <v>5156</v>
      </c>
      <c r="G610" t="s">
        <v>5161</v>
      </c>
      <c r="H610" t="s">
        <v>5183</v>
      </c>
      <c r="I610">
        <v>1396859112.4143901</v>
      </c>
      <c r="J610">
        <v>1393638721.4844999</v>
      </c>
      <c r="K610" t="b">
        <v>0</v>
      </c>
      <c r="L610">
        <v>130.917869149475</v>
      </c>
      <c r="M610" t="b">
        <v>1</v>
      </c>
      <c r="N610" t="s">
        <v>5203</v>
      </c>
      <c r="O610">
        <f t="shared" si="37"/>
        <v>-15</v>
      </c>
      <c r="P610">
        <f t="shared" si="34"/>
        <v>99</v>
      </c>
      <c r="Q610" t="s">
        <v>5227</v>
      </c>
      <c r="R610" t="s">
        <v>5229</v>
      </c>
      <c r="S610" s="10">
        <f t="shared" si="35"/>
        <v>41698.869461626156</v>
      </c>
      <c r="T610" s="10">
        <f t="shared" si="36"/>
        <v>41736.142504796175</v>
      </c>
    </row>
    <row r="611" spans="1:20" ht="43.5" x14ac:dyDescent="0.35">
      <c r="A611">
        <v>609</v>
      </c>
      <c r="B611" s="3" t="s">
        <v>76</v>
      </c>
      <c r="C611" s="3" t="s">
        <v>2654</v>
      </c>
      <c r="D611">
        <v>-89504.748272759403</v>
      </c>
      <c r="E611">
        <v>12968.3290622484</v>
      </c>
      <c r="F611" t="s">
        <v>5156</v>
      </c>
      <c r="G611" t="s">
        <v>5167</v>
      </c>
      <c r="H611" t="s">
        <v>5186</v>
      </c>
      <c r="I611">
        <v>1396841218.4013901</v>
      </c>
      <c r="J611">
        <v>1393620322.9960699</v>
      </c>
      <c r="K611" t="b">
        <v>0</v>
      </c>
      <c r="L611">
        <v>130.97718375464899</v>
      </c>
      <c r="M611" t="b">
        <v>1</v>
      </c>
      <c r="N611" t="s">
        <v>5203</v>
      </c>
      <c r="O611">
        <f t="shared" si="37"/>
        <v>-14</v>
      </c>
      <c r="P611">
        <f t="shared" si="34"/>
        <v>99</v>
      </c>
      <c r="Q611" t="s">
        <v>5227</v>
      </c>
      <c r="R611" t="s">
        <v>5229</v>
      </c>
      <c r="S611" s="10">
        <f t="shared" si="35"/>
        <v>41698.656516158218</v>
      </c>
      <c r="T611" s="10">
        <f t="shared" si="36"/>
        <v>41735.935398164234</v>
      </c>
    </row>
    <row r="612" spans="1:20" ht="43.5" x14ac:dyDescent="0.35">
      <c r="A612">
        <v>610</v>
      </c>
      <c r="B612" s="3" t="s">
        <v>77</v>
      </c>
      <c r="C612" s="3" t="s">
        <v>2655</v>
      </c>
      <c r="D612">
        <v>-90522.724522013305</v>
      </c>
      <c r="E612">
        <v>12974.5882279493</v>
      </c>
      <c r="F612" t="s">
        <v>5156</v>
      </c>
      <c r="G612" t="s">
        <v>5161</v>
      </c>
      <c r="H612" t="s">
        <v>5183</v>
      </c>
      <c r="I612">
        <v>1396823324.3883901</v>
      </c>
      <c r="J612">
        <v>1393601924.5076499</v>
      </c>
      <c r="K612" t="b">
        <v>0</v>
      </c>
      <c r="L612">
        <v>131.03649835982301</v>
      </c>
      <c r="M612" t="b">
        <v>1</v>
      </c>
      <c r="N612" t="s">
        <v>5203</v>
      </c>
      <c r="O612">
        <f t="shared" si="37"/>
        <v>-14</v>
      </c>
      <c r="P612">
        <f t="shared" si="34"/>
        <v>99</v>
      </c>
      <c r="Q612" t="s">
        <v>5227</v>
      </c>
      <c r="R612" t="s">
        <v>5229</v>
      </c>
      <c r="S612" s="10">
        <f t="shared" si="35"/>
        <v>41698.44357069039</v>
      </c>
      <c r="T612" s="10">
        <f t="shared" si="36"/>
        <v>41735.728291532294</v>
      </c>
    </row>
    <row r="613" spans="1:20" ht="43.5" x14ac:dyDescent="0.35">
      <c r="A613">
        <v>611</v>
      </c>
      <c r="B613" s="3" t="s">
        <v>78</v>
      </c>
      <c r="C613" s="3" t="s">
        <v>2656</v>
      </c>
      <c r="D613">
        <v>-91540.700771266405</v>
      </c>
      <c r="E613">
        <v>12980.8473936503</v>
      </c>
      <c r="F613" t="s">
        <v>5156</v>
      </c>
      <c r="G613" t="s">
        <v>5161</v>
      </c>
      <c r="H613" t="s">
        <v>5183</v>
      </c>
      <c r="I613">
        <v>1396805430.3753901</v>
      </c>
      <c r="J613">
        <v>1393583526.0192201</v>
      </c>
      <c r="K613" t="b">
        <v>0</v>
      </c>
      <c r="L613">
        <v>131.095812964998</v>
      </c>
      <c r="M613" t="b">
        <v>1</v>
      </c>
      <c r="N613" t="s">
        <v>5203</v>
      </c>
      <c r="O613">
        <f t="shared" si="37"/>
        <v>-14</v>
      </c>
      <c r="P613">
        <f t="shared" si="34"/>
        <v>99</v>
      </c>
      <c r="Q613" t="s">
        <v>5227</v>
      </c>
      <c r="R613" t="s">
        <v>5229</v>
      </c>
      <c r="S613" s="10">
        <f t="shared" si="35"/>
        <v>41698.230625222452</v>
      </c>
      <c r="T613" s="10">
        <f t="shared" si="36"/>
        <v>41735.521184900346</v>
      </c>
    </row>
    <row r="614" spans="1:20" ht="43.5" x14ac:dyDescent="0.35">
      <c r="A614">
        <v>612</v>
      </c>
      <c r="B614" s="3" t="s">
        <v>79</v>
      </c>
      <c r="C614" s="3" t="s">
        <v>2657</v>
      </c>
      <c r="D614">
        <v>-92558.677020520307</v>
      </c>
      <c r="E614">
        <v>12987.106559351199</v>
      </c>
      <c r="F614" t="s">
        <v>5156</v>
      </c>
      <c r="G614" t="s">
        <v>5161</v>
      </c>
      <c r="H614" t="s">
        <v>5183</v>
      </c>
      <c r="I614">
        <v>1396787536.3624001</v>
      </c>
      <c r="J614">
        <v>1393565127.5308001</v>
      </c>
      <c r="K614" t="b">
        <v>0</v>
      </c>
      <c r="L614">
        <v>131.155127570172</v>
      </c>
      <c r="M614" t="b">
        <v>1</v>
      </c>
      <c r="N614" t="s">
        <v>5203</v>
      </c>
      <c r="O614">
        <f t="shared" si="37"/>
        <v>-14</v>
      </c>
      <c r="P614">
        <f t="shared" si="34"/>
        <v>99</v>
      </c>
      <c r="Q614" t="s">
        <v>5227</v>
      </c>
      <c r="R614" t="s">
        <v>5229</v>
      </c>
      <c r="S614" s="10">
        <f t="shared" si="35"/>
        <v>41698.01767975463</v>
      </c>
      <c r="T614" s="10">
        <f t="shared" si="36"/>
        <v>41735.314078268515</v>
      </c>
    </row>
    <row r="615" spans="1:20" ht="87" x14ac:dyDescent="0.35">
      <c r="A615">
        <v>613</v>
      </c>
      <c r="B615" s="3" t="s">
        <v>80</v>
      </c>
      <c r="C615" s="3" t="s">
        <v>2658</v>
      </c>
      <c r="D615">
        <v>-93576.653269774397</v>
      </c>
      <c r="E615">
        <v>12993.365725052199</v>
      </c>
      <c r="F615" t="s">
        <v>5156</v>
      </c>
      <c r="G615" t="s">
        <v>5167</v>
      </c>
      <c r="H615" t="s">
        <v>5186</v>
      </c>
      <c r="I615">
        <v>1396769642.3494</v>
      </c>
      <c r="J615">
        <v>1393546729.0423701</v>
      </c>
      <c r="K615" t="b">
        <v>0</v>
      </c>
      <c r="L615">
        <v>131.21444217534599</v>
      </c>
      <c r="M615" t="b">
        <v>1</v>
      </c>
      <c r="N615" t="s">
        <v>5203</v>
      </c>
      <c r="O615">
        <f t="shared" si="37"/>
        <v>-14</v>
      </c>
      <c r="P615">
        <f t="shared" si="34"/>
        <v>99</v>
      </c>
      <c r="Q615" t="s">
        <v>5227</v>
      </c>
      <c r="R615" t="s">
        <v>5229</v>
      </c>
      <c r="S615" s="10">
        <f t="shared" si="35"/>
        <v>41697.804734286685</v>
      </c>
      <c r="T615" s="10">
        <f t="shared" si="36"/>
        <v>41735.106971636575</v>
      </c>
    </row>
    <row r="616" spans="1:20" ht="43.5" x14ac:dyDescent="0.35">
      <c r="A616">
        <v>614</v>
      </c>
      <c r="B616" s="3" t="s">
        <v>81</v>
      </c>
      <c r="C616" s="3" t="s">
        <v>2659</v>
      </c>
      <c r="D616">
        <v>-94594.629519027396</v>
      </c>
      <c r="E616">
        <v>12999.624890753101</v>
      </c>
      <c r="F616" t="s">
        <v>5156</v>
      </c>
      <c r="G616" t="s">
        <v>5162</v>
      </c>
      <c r="H616" t="s">
        <v>5184</v>
      </c>
      <c r="I616">
        <v>1396751748.3364</v>
      </c>
      <c r="J616">
        <v>1393528330.5539501</v>
      </c>
      <c r="K616" t="b">
        <v>0</v>
      </c>
      <c r="L616">
        <v>131.27375678051999</v>
      </c>
      <c r="M616" t="b">
        <v>1</v>
      </c>
      <c r="N616" t="s">
        <v>5203</v>
      </c>
      <c r="O616">
        <f t="shared" si="37"/>
        <v>-14</v>
      </c>
      <c r="P616">
        <f t="shared" si="34"/>
        <v>99</v>
      </c>
      <c r="Q616" t="s">
        <v>5227</v>
      </c>
      <c r="R616" t="s">
        <v>5229</v>
      </c>
      <c r="S616" s="10">
        <f t="shared" si="35"/>
        <v>41697.591788818863</v>
      </c>
      <c r="T616" s="10">
        <f t="shared" si="36"/>
        <v>41734.899865004627</v>
      </c>
    </row>
    <row r="617" spans="1:20" ht="43.5" x14ac:dyDescent="0.35">
      <c r="A617">
        <v>615</v>
      </c>
      <c r="B617" s="3" t="s">
        <v>82</v>
      </c>
      <c r="C617" s="3" t="s">
        <v>2660</v>
      </c>
      <c r="D617">
        <v>-95612.605768281399</v>
      </c>
      <c r="E617">
        <v>13005.884056454101</v>
      </c>
      <c r="F617" t="s">
        <v>5156</v>
      </c>
      <c r="G617" t="s">
        <v>5161</v>
      </c>
      <c r="H617" t="s">
        <v>5183</v>
      </c>
      <c r="I617">
        <v>1396733854.3234</v>
      </c>
      <c r="J617">
        <v>1393509932.06552</v>
      </c>
      <c r="K617" t="b">
        <v>0</v>
      </c>
      <c r="L617">
        <v>131.33307138569501</v>
      </c>
      <c r="M617" t="b">
        <v>1</v>
      </c>
      <c r="N617" t="s">
        <v>5203</v>
      </c>
      <c r="O617">
        <f t="shared" si="37"/>
        <v>-14</v>
      </c>
      <c r="P617">
        <f t="shared" si="34"/>
        <v>99</v>
      </c>
      <c r="Q617" t="s">
        <v>5227</v>
      </c>
      <c r="R617" t="s">
        <v>5229</v>
      </c>
      <c r="S617" s="10">
        <f t="shared" si="35"/>
        <v>41697.378843350925</v>
      </c>
      <c r="T617" s="10">
        <f t="shared" si="36"/>
        <v>41734.692758372687</v>
      </c>
    </row>
    <row r="618" spans="1:20" ht="43.5" x14ac:dyDescent="0.35">
      <c r="A618">
        <v>616</v>
      </c>
      <c r="B618" s="3" t="s">
        <v>83</v>
      </c>
      <c r="C618" s="3" t="s">
        <v>2661</v>
      </c>
      <c r="D618">
        <v>-96630.582017534398</v>
      </c>
      <c r="E618">
        <v>13012.143222155</v>
      </c>
      <c r="F618" t="s">
        <v>5156</v>
      </c>
      <c r="G618" t="s">
        <v>5161</v>
      </c>
      <c r="H618" t="s">
        <v>5183</v>
      </c>
      <c r="I618">
        <v>1396715960.3104</v>
      </c>
      <c r="J618">
        <v>1393491533.5771</v>
      </c>
      <c r="K618" t="b">
        <v>0</v>
      </c>
      <c r="L618">
        <v>131.392385990869</v>
      </c>
      <c r="M618" t="b">
        <v>1</v>
      </c>
      <c r="N618" t="s">
        <v>5203</v>
      </c>
      <c r="O618">
        <f t="shared" si="37"/>
        <v>-13</v>
      </c>
      <c r="P618">
        <f t="shared" si="34"/>
        <v>99</v>
      </c>
      <c r="Q618" t="s">
        <v>5227</v>
      </c>
      <c r="R618" t="s">
        <v>5229</v>
      </c>
      <c r="S618" s="10">
        <f t="shared" si="35"/>
        <v>41697.165897883104</v>
      </c>
      <c r="T618" s="10">
        <f t="shared" si="36"/>
        <v>41734.485651740739</v>
      </c>
    </row>
    <row r="619" spans="1:20" ht="43.5" x14ac:dyDescent="0.35">
      <c r="A619">
        <v>617</v>
      </c>
      <c r="B619" s="3" t="s">
        <v>84</v>
      </c>
      <c r="C619" s="3" t="s">
        <v>2662</v>
      </c>
      <c r="D619">
        <v>-97648.558266788401</v>
      </c>
      <c r="E619">
        <v>13018.402387856</v>
      </c>
      <c r="F619" t="s">
        <v>5156</v>
      </c>
      <c r="G619" t="s">
        <v>5161</v>
      </c>
      <c r="H619" t="s">
        <v>5183</v>
      </c>
      <c r="I619">
        <v>1396698066.29741</v>
      </c>
      <c r="J619">
        <v>1393473135.08867</v>
      </c>
      <c r="K619" t="b">
        <v>0</v>
      </c>
      <c r="L619">
        <v>131.451700596043</v>
      </c>
      <c r="M619" t="b">
        <v>1</v>
      </c>
      <c r="N619" t="s">
        <v>5203</v>
      </c>
      <c r="O619">
        <f t="shared" si="37"/>
        <v>-13</v>
      </c>
      <c r="P619">
        <f t="shared" si="34"/>
        <v>99</v>
      </c>
      <c r="Q619" t="s">
        <v>5227</v>
      </c>
      <c r="R619" t="s">
        <v>5229</v>
      </c>
      <c r="S619" s="10">
        <f t="shared" si="35"/>
        <v>41696.952952415159</v>
      </c>
      <c r="T619" s="10">
        <f t="shared" si="36"/>
        <v>41734.278545108908</v>
      </c>
    </row>
    <row r="620" spans="1:20" ht="43.5" x14ac:dyDescent="0.35">
      <c r="A620">
        <v>618</v>
      </c>
      <c r="B620" s="3" t="s">
        <v>85</v>
      </c>
      <c r="C620" s="3" t="s">
        <v>2663</v>
      </c>
      <c r="D620">
        <v>-98666.5345160414</v>
      </c>
      <c r="E620">
        <v>13024.6615535569</v>
      </c>
      <c r="F620" t="s">
        <v>5156</v>
      </c>
      <c r="G620" t="s">
        <v>5162</v>
      </c>
      <c r="H620" t="s">
        <v>5184</v>
      </c>
      <c r="I620">
        <v>1396680172.28441</v>
      </c>
      <c r="J620">
        <v>1393454736.60025</v>
      </c>
      <c r="K620" t="b">
        <v>0</v>
      </c>
      <c r="L620">
        <v>131.51101520121799</v>
      </c>
      <c r="M620" t="b">
        <v>1</v>
      </c>
      <c r="N620" t="s">
        <v>5203</v>
      </c>
      <c r="O620">
        <f t="shared" si="37"/>
        <v>-13</v>
      </c>
      <c r="P620">
        <f t="shared" si="34"/>
        <v>99</v>
      </c>
      <c r="Q620" t="s">
        <v>5227</v>
      </c>
      <c r="R620" t="s">
        <v>5229</v>
      </c>
      <c r="S620" s="10">
        <f t="shared" si="35"/>
        <v>41696.740006947337</v>
      </c>
      <c r="T620" s="10">
        <f t="shared" si="36"/>
        <v>41734.071438476967</v>
      </c>
    </row>
    <row r="621" spans="1:20" ht="43.5" x14ac:dyDescent="0.35">
      <c r="A621">
        <v>619</v>
      </c>
      <c r="B621" s="3" t="s">
        <v>86</v>
      </c>
      <c r="C621" s="3" t="s">
        <v>2664</v>
      </c>
      <c r="D621">
        <v>-99684.510765295403</v>
      </c>
      <c r="E621">
        <v>13030.9207192579</v>
      </c>
      <c r="F621" t="s">
        <v>5156</v>
      </c>
      <c r="G621" t="s">
        <v>5161</v>
      </c>
      <c r="H621" t="s">
        <v>5183</v>
      </c>
      <c r="I621">
        <v>1396662278.27141</v>
      </c>
      <c r="J621">
        <v>1393436338.11182</v>
      </c>
      <c r="K621" t="b">
        <v>0</v>
      </c>
      <c r="L621">
        <v>131.57032980639201</v>
      </c>
      <c r="M621" t="b">
        <v>1</v>
      </c>
      <c r="N621" t="s">
        <v>5203</v>
      </c>
      <c r="O621">
        <f t="shared" si="37"/>
        <v>-13</v>
      </c>
      <c r="P621">
        <f t="shared" si="34"/>
        <v>99</v>
      </c>
      <c r="Q621" t="s">
        <v>5227</v>
      </c>
      <c r="R621" t="s">
        <v>5229</v>
      </c>
      <c r="S621" s="10">
        <f t="shared" si="35"/>
        <v>41696.527061479392</v>
      </c>
      <c r="T621" s="10">
        <f t="shared" si="36"/>
        <v>41733.864331845019</v>
      </c>
    </row>
    <row r="622" spans="1:20" ht="43.5" x14ac:dyDescent="0.35">
      <c r="A622">
        <v>620</v>
      </c>
      <c r="B622" s="3" t="s">
        <v>87</v>
      </c>
      <c r="C622" s="3" t="s">
        <v>2665</v>
      </c>
      <c r="D622">
        <v>-100702.487014549</v>
      </c>
      <c r="E622">
        <v>13037.179884958799</v>
      </c>
      <c r="F622" t="s">
        <v>5156</v>
      </c>
      <c r="G622" t="s">
        <v>5161</v>
      </c>
      <c r="H622" t="s">
        <v>5183</v>
      </c>
      <c r="I622">
        <v>1396644384.25841</v>
      </c>
      <c r="J622">
        <v>1393417939.6234</v>
      </c>
      <c r="K622" t="b">
        <v>0</v>
      </c>
      <c r="L622">
        <v>131.62964441156601</v>
      </c>
      <c r="M622" t="b">
        <v>1</v>
      </c>
      <c r="N622" t="s">
        <v>5203</v>
      </c>
      <c r="O622">
        <f t="shared" si="37"/>
        <v>-13</v>
      </c>
      <c r="P622">
        <f t="shared" si="34"/>
        <v>99</v>
      </c>
      <c r="Q622" t="s">
        <v>5227</v>
      </c>
      <c r="R622" t="s">
        <v>5229</v>
      </c>
      <c r="S622" s="10">
        <f t="shared" si="35"/>
        <v>41696.31411601157</v>
      </c>
      <c r="T622" s="10">
        <f t="shared" si="36"/>
        <v>41733.657225213079</v>
      </c>
    </row>
    <row r="623" spans="1:20" ht="58" x14ac:dyDescent="0.35">
      <c r="A623">
        <v>621</v>
      </c>
      <c r="B623" s="3" t="s">
        <v>88</v>
      </c>
      <c r="C623" s="3" t="s">
        <v>2666</v>
      </c>
      <c r="D623">
        <v>-101720.463263802</v>
      </c>
      <c r="E623">
        <v>13043.439050659799</v>
      </c>
      <c r="F623" t="s">
        <v>5156</v>
      </c>
      <c r="G623" t="s">
        <v>5167</v>
      </c>
      <c r="H623" t="s">
        <v>5186</v>
      </c>
      <c r="I623">
        <v>1396626490.24541</v>
      </c>
      <c r="J623">
        <v>1393399541.13498</v>
      </c>
      <c r="K623" t="b">
        <v>0</v>
      </c>
      <c r="L623">
        <v>131.68895901674</v>
      </c>
      <c r="M623" t="b">
        <v>1</v>
      </c>
      <c r="N623" t="s">
        <v>5203</v>
      </c>
      <c r="O623">
        <f t="shared" si="37"/>
        <v>-13</v>
      </c>
      <c r="P623">
        <f t="shared" si="34"/>
        <v>99</v>
      </c>
      <c r="Q623" t="s">
        <v>5227</v>
      </c>
      <c r="R623" t="s">
        <v>5229</v>
      </c>
      <c r="S623" s="10">
        <f t="shared" si="35"/>
        <v>41696.101170543749</v>
      </c>
      <c r="T623" s="10">
        <f t="shared" si="36"/>
        <v>41733.450118581131</v>
      </c>
    </row>
    <row r="624" spans="1:20" ht="43.5" x14ac:dyDescent="0.35">
      <c r="A624">
        <v>622</v>
      </c>
      <c r="B624" s="3" t="s">
        <v>89</v>
      </c>
      <c r="C624" s="3" t="s">
        <v>2667</v>
      </c>
      <c r="D624">
        <v>-102738.439513056</v>
      </c>
      <c r="E624">
        <v>13049.698216360701</v>
      </c>
      <c r="F624" t="s">
        <v>5156</v>
      </c>
      <c r="G624" t="s">
        <v>5161</v>
      </c>
      <c r="H624" t="s">
        <v>5183</v>
      </c>
      <c r="I624">
        <v>1396608596.23241</v>
      </c>
      <c r="J624">
        <v>1393381142.6465499</v>
      </c>
      <c r="K624" t="b">
        <v>0</v>
      </c>
      <c r="L624">
        <v>131.74827362191499</v>
      </c>
      <c r="M624" t="b">
        <v>1</v>
      </c>
      <c r="N624" t="s">
        <v>5203</v>
      </c>
      <c r="O624">
        <f t="shared" si="37"/>
        <v>-13</v>
      </c>
      <c r="P624">
        <f t="shared" si="34"/>
        <v>99</v>
      </c>
      <c r="Q624" t="s">
        <v>5227</v>
      </c>
      <c r="R624" t="s">
        <v>5229</v>
      </c>
      <c r="S624" s="10">
        <f t="shared" si="35"/>
        <v>41695.888225075811</v>
      </c>
      <c r="T624" s="10">
        <f t="shared" si="36"/>
        <v>41733.243011949184</v>
      </c>
    </row>
    <row r="625" spans="1:20" ht="58" x14ac:dyDescent="0.35">
      <c r="A625">
        <v>623</v>
      </c>
      <c r="B625" s="3" t="s">
        <v>90</v>
      </c>
      <c r="C625" s="3" t="s">
        <v>2668</v>
      </c>
      <c r="D625">
        <v>-103756.415762309</v>
      </c>
      <c r="E625">
        <v>13055.957382061701</v>
      </c>
      <c r="F625" t="s">
        <v>5156</v>
      </c>
      <c r="G625" t="s">
        <v>5161</v>
      </c>
      <c r="H625" t="s">
        <v>5183</v>
      </c>
      <c r="I625">
        <v>1396590702.21942</v>
      </c>
      <c r="J625">
        <v>1393362744.1581299</v>
      </c>
      <c r="K625" t="b">
        <v>0</v>
      </c>
      <c r="L625">
        <v>131.80758822708901</v>
      </c>
      <c r="M625" t="b">
        <v>1</v>
      </c>
      <c r="N625" t="s">
        <v>5203</v>
      </c>
      <c r="O625">
        <f t="shared" si="37"/>
        <v>-13</v>
      </c>
      <c r="P625">
        <f t="shared" si="34"/>
        <v>99</v>
      </c>
      <c r="Q625" t="s">
        <v>5227</v>
      </c>
      <c r="R625" t="s">
        <v>5229</v>
      </c>
      <c r="S625" s="10">
        <f t="shared" si="35"/>
        <v>41695.675279607982</v>
      </c>
      <c r="T625" s="10">
        <f t="shared" si="36"/>
        <v>41733.03590531736</v>
      </c>
    </row>
    <row r="626" spans="1:20" ht="43.5" x14ac:dyDescent="0.35">
      <c r="A626">
        <v>624</v>
      </c>
      <c r="B626" s="3" t="s">
        <v>91</v>
      </c>
      <c r="C626" s="3" t="s">
        <v>2669</v>
      </c>
      <c r="D626">
        <v>-104774.392011563</v>
      </c>
      <c r="E626">
        <v>13062.2165477626</v>
      </c>
      <c r="F626" t="s">
        <v>5156</v>
      </c>
      <c r="G626" t="s">
        <v>5161</v>
      </c>
      <c r="H626" t="s">
        <v>5183</v>
      </c>
      <c r="I626">
        <v>1396572808.2064199</v>
      </c>
      <c r="J626">
        <v>1393344345.6696999</v>
      </c>
      <c r="K626" t="b">
        <v>0</v>
      </c>
      <c r="L626">
        <v>131.86690283226301</v>
      </c>
      <c r="M626" t="b">
        <v>1</v>
      </c>
      <c r="N626" t="s">
        <v>5203</v>
      </c>
      <c r="O626">
        <f t="shared" si="37"/>
        <v>-12</v>
      </c>
      <c r="P626">
        <f t="shared" si="34"/>
        <v>99</v>
      </c>
      <c r="Q626" t="s">
        <v>5227</v>
      </c>
      <c r="R626" t="s">
        <v>5229</v>
      </c>
      <c r="S626" s="10">
        <f t="shared" si="35"/>
        <v>41695.462334140044</v>
      </c>
      <c r="T626" s="10">
        <f t="shared" si="36"/>
        <v>41732.828798685412</v>
      </c>
    </row>
    <row r="627" spans="1:20" ht="29" x14ac:dyDescent="0.35">
      <c r="A627">
        <v>625</v>
      </c>
      <c r="B627" s="3" t="s">
        <v>92</v>
      </c>
      <c r="C627" s="3" t="s">
        <v>2670</v>
      </c>
      <c r="D627">
        <v>-105792.368260816</v>
      </c>
      <c r="E627">
        <v>13068.4757134636</v>
      </c>
      <c r="F627" t="s">
        <v>5156</v>
      </c>
      <c r="G627" t="s">
        <v>5161</v>
      </c>
      <c r="H627" t="s">
        <v>5183</v>
      </c>
      <c r="I627">
        <v>1396554914.1934199</v>
      </c>
      <c r="J627">
        <v>1393325947.1812799</v>
      </c>
      <c r="K627" t="b">
        <v>0</v>
      </c>
      <c r="L627">
        <v>131.926217437437</v>
      </c>
      <c r="M627" t="b">
        <v>1</v>
      </c>
      <c r="N627" t="s">
        <v>5203</v>
      </c>
      <c r="O627">
        <f t="shared" si="37"/>
        <v>-12</v>
      </c>
      <c r="P627">
        <f t="shared" si="34"/>
        <v>99</v>
      </c>
      <c r="Q627" t="s">
        <v>5227</v>
      </c>
      <c r="R627" t="s">
        <v>5229</v>
      </c>
      <c r="S627" s="10">
        <f t="shared" si="35"/>
        <v>41695.249388672215</v>
      </c>
      <c r="T627" s="10">
        <f t="shared" si="36"/>
        <v>41732.621692053472</v>
      </c>
    </row>
    <row r="628" spans="1:20" ht="43.5" x14ac:dyDescent="0.35">
      <c r="A628">
        <v>626</v>
      </c>
      <c r="B628" s="3" t="s">
        <v>93</v>
      </c>
      <c r="C628" s="3" t="s">
        <v>2671</v>
      </c>
      <c r="D628">
        <v>-106810.34451007</v>
      </c>
      <c r="E628">
        <v>13074.7348791645</v>
      </c>
      <c r="F628" t="s">
        <v>5156</v>
      </c>
      <c r="G628" t="s">
        <v>5161</v>
      </c>
      <c r="H628" t="s">
        <v>5183</v>
      </c>
      <c r="I628">
        <v>1396537020.1804199</v>
      </c>
      <c r="J628">
        <v>1393307548.6928501</v>
      </c>
      <c r="K628" t="b">
        <v>0</v>
      </c>
      <c r="L628">
        <v>131.98553204261199</v>
      </c>
      <c r="M628" t="b">
        <v>1</v>
      </c>
      <c r="N628" t="s">
        <v>5203</v>
      </c>
      <c r="O628">
        <f t="shared" si="37"/>
        <v>-12</v>
      </c>
      <c r="P628">
        <f t="shared" si="34"/>
        <v>99</v>
      </c>
      <c r="Q628" t="s">
        <v>5227</v>
      </c>
      <c r="R628" t="s">
        <v>5229</v>
      </c>
      <c r="S628" s="10">
        <f t="shared" si="35"/>
        <v>41695.036443204277</v>
      </c>
      <c r="T628" s="10">
        <f t="shared" si="36"/>
        <v>41732.414585421524</v>
      </c>
    </row>
    <row r="629" spans="1:20" ht="43.5" x14ac:dyDescent="0.35">
      <c r="A629">
        <v>627</v>
      </c>
      <c r="B629" s="3" t="s">
        <v>94</v>
      </c>
      <c r="C629" s="3" t="s">
        <v>2672</v>
      </c>
      <c r="D629">
        <v>-107828.32075932399</v>
      </c>
      <c r="E629">
        <v>13080.9940448655</v>
      </c>
      <c r="F629" t="s">
        <v>5156</v>
      </c>
      <c r="G629" t="s">
        <v>5166</v>
      </c>
      <c r="H629" t="s">
        <v>5188</v>
      </c>
      <c r="I629">
        <v>1396519126.1674199</v>
      </c>
      <c r="J629">
        <v>1393289150.2044301</v>
      </c>
      <c r="K629" t="b">
        <v>0</v>
      </c>
      <c r="L629">
        <v>132.04484664778599</v>
      </c>
      <c r="M629" t="b">
        <v>1</v>
      </c>
      <c r="N629" t="s">
        <v>5203</v>
      </c>
      <c r="O629">
        <f t="shared" si="37"/>
        <v>-12</v>
      </c>
      <c r="P629">
        <f t="shared" si="34"/>
        <v>99</v>
      </c>
      <c r="Q629" t="s">
        <v>5227</v>
      </c>
      <c r="R629" t="s">
        <v>5229</v>
      </c>
      <c r="S629" s="10">
        <f t="shared" si="35"/>
        <v>41694.823497736455</v>
      </c>
      <c r="T629" s="10">
        <f t="shared" si="36"/>
        <v>41732.207478789576</v>
      </c>
    </row>
    <row r="630" spans="1:20" ht="58" x14ac:dyDescent="0.35">
      <c r="A630">
        <v>628</v>
      </c>
      <c r="B630" s="3" t="s">
        <v>95</v>
      </c>
      <c r="C630" s="3" t="s">
        <v>2673</v>
      </c>
      <c r="D630">
        <v>-108846.29700857701</v>
      </c>
      <c r="E630">
        <v>13087.2532105664</v>
      </c>
      <c r="F630" t="s">
        <v>5156</v>
      </c>
      <c r="G630" t="s">
        <v>5161</v>
      </c>
      <c r="H630" t="s">
        <v>5183</v>
      </c>
      <c r="I630">
        <v>1396501232.1544299</v>
      </c>
      <c r="J630">
        <v>1393270751.7160001</v>
      </c>
      <c r="K630" t="b">
        <v>0</v>
      </c>
      <c r="L630">
        <v>132.10416125296001</v>
      </c>
      <c r="M630" t="b">
        <v>1</v>
      </c>
      <c r="N630" t="s">
        <v>5203</v>
      </c>
      <c r="O630">
        <f t="shared" si="37"/>
        <v>-12</v>
      </c>
      <c r="P630">
        <f t="shared" si="34"/>
        <v>99</v>
      </c>
      <c r="Q630" t="s">
        <v>5227</v>
      </c>
      <c r="R630" t="s">
        <v>5229</v>
      </c>
      <c r="S630" s="10">
        <f t="shared" si="35"/>
        <v>41694.610552268517</v>
      </c>
      <c r="T630" s="10">
        <f t="shared" si="36"/>
        <v>41732.000372157752</v>
      </c>
    </row>
    <row r="631" spans="1:20" ht="43.5" x14ac:dyDescent="0.35">
      <c r="A631">
        <v>629</v>
      </c>
      <c r="B631" s="3" t="s">
        <v>96</v>
      </c>
      <c r="C631" s="3" t="s">
        <v>2674</v>
      </c>
      <c r="D631">
        <v>-109864.273257831</v>
      </c>
      <c r="E631">
        <v>13093.512376267399</v>
      </c>
      <c r="F631" t="s">
        <v>5156</v>
      </c>
      <c r="G631" t="s">
        <v>5162</v>
      </c>
      <c r="H631" t="s">
        <v>5184</v>
      </c>
      <c r="I631">
        <v>1396483338.1414299</v>
      </c>
      <c r="J631">
        <v>1393252353.2275801</v>
      </c>
      <c r="K631" t="b">
        <v>0</v>
      </c>
      <c r="L631">
        <v>132.163475858135</v>
      </c>
      <c r="M631" t="b">
        <v>1</v>
      </c>
      <c r="N631" t="s">
        <v>5203</v>
      </c>
      <c r="O631">
        <f t="shared" si="37"/>
        <v>-12</v>
      </c>
      <c r="P631">
        <f t="shared" si="34"/>
        <v>99</v>
      </c>
      <c r="Q631" t="s">
        <v>5227</v>
      </c>
      <c r="R631" t="s">
        <v>5229</v>
      </c>
      <c r="S631" s="10">
        <f t="shared" si="35"/>
        <v>41694.397606800696</v>
      </c>
      <c r="T631" s="10">
        <f t="shared" si="36"/>
        <v>41731.793265525805</v>
      </c>
    </row>
    <row r="632" spans="1:20" ht="43.5" x14ac:dyDescent="0.35">
      <c r="A632">
        <v>630</v>
      </c>
      <c r="B632" s="3" t="s">
        <v>97</v>
      </c>
      <c r="C632" s="3" t="s">
        <v>2675</v>
      </c>
      <c r="D632">
        <v>-110882.24950708399</v>
      </c>
      <c r="E632">
        <v>13099.771541968301</v>
      </c>
      <c r="F632" t="s">
        <v>5156</v>
      </c>
      <c r="G632" t="s">
        <v>5161</v>
      </c>
      <c r="H632" t="s">
        <v>5183</v>
      </c>
      <c r="I632">
        <v>1396465444.1284299</v>
      </c>
      <c r="J632">
        <v>1393233954.73915</v>
      </c>
      <c r="K632" t="b">
        <v>0</v>
      </c>
      <c r="L632">
        <v>132.222790463309</v>
      </c>
      <c r="M632" t="b">
        <v>1</v>
      </c>
      <c r="N632" t="s">
        <v>5203</v>
      </c>
      <c r="O632">
        <f t="shared" si="37"/>
        <v>-12</v>
      </c>
      <c r="P632">
        <f t="shared" si="34"/>
        <v>99</v>
      </c>
      <c r="Q632" t="s">
        <v>5227</v>
      </c>
      <c r="R632" t="s">
        <v>5229</v>
      </c>
      <c r="S632" s="10">
        <f t="shared" si="35"/>
        <v>41694.184661332751</v>
      </c>
      <c r="T632" s="10">
        <f t="shared" si="36"/>
        <v>41731.586158893864</v>
      </c>
    </row>
    <row r="633" spans="1:20" ht="58" x14ac:dyDescent="0.35">
      <c r="A633">
        <v>631</v>
      </c>
      <c r="B633" s="3" t="s">
        <v>98</v>
      </c>
      <c r="C633" s="3" t="s">
        <v>2676</v>
      </c>
      <c r="D633">
        <v>-111900.225756338</v>
      </c>
      <c r="E633">
        <v>13106.030707669301</v>
      </c>
      <c r="F633" t="s">
        <v>5156</v>
      </c>
      <c r="G633" t="s">
        <v>5161</v>
      </c>
      <c r="H633" t="s">
        <v>5183</v>
      </c>
      <c r="I633">
        <v>1396447550.1154301</v>
      </c>
      <c r="J633">
        <v>1393215556.25073</v>
      </c>
      <c r="K633" t="b">
        <v>0</v>
      </c>
      <c r="L633">
        <v>132.28210506848299</v>
      </c>
      <c r="M633" t="b">
        <v>1</v>
      </c>
      <c r="N633" t="s">
        <v>5203</v>
      </c>
      <c r="O633">
        <f t="shared" si="37"/>
        <v>-12</v>
      </c>
      <c r="P633">
        <f t="shared" si="34"/>
        <v>99</v>
      </c>
      <c r="Q633" t="s">
        <v>5227</v>
      </c>
      <c r="R633" t="s">
        <v>5229</v>
      </c>
      <c r="S633" s="10">
        <f t="shared" si="35"/>
        <v>41693.971715864929</v>
      </c>
      <c r="T633" s="10">
        <f t="shared" si="36"/>
        <v>41731.379052261917</v>
      </c>
    </row>
    <row r="634" spans="1:20" ht="43.5" x14ac:dyDescent="0.35">
      <c r="A634">
        <v>632</v>
      </c>
      <c r="B634" s="3" t="s">
        <v>99</v>
      </c>
      <c r="C634" s="3" t="s">
        <v>2677</v>
      </c>
      <c r="D634">
        <v>-112918.202005591</v>
      </c>
      <c r="E634">
        <v>13112.2898733702</v>
      </c>
      <c r="F634" t="s">
        <v>5156</v>
      </c>
      <c r="G634" t="s">
        <v>5161</v>
      </c>
      <c r="H634" t="s">
        <v>5183</v>
      </c>
      <c r="I634">
        <v>1396429656.1024301</v>
      </c>
      <c r="J634">
        <v>1393197157.7623</v>
      </c>
      <c r="K634" t="b">
        <v>0</v>
      </c>
      <c r="L634">
        <v>132.34141967365699</v>
      </c>
      <c r="M634" t="b">
        <v>1</v>
      </c>
      <c r="N634" t="s">
        <v>5203</v>
      </c>
      <c r="O634">
        <f t="shared" si="37"/>
        <v>-12</v>
      </c>
      <c r="P634">
        <f t="shared" si="34"/>
        <v>99</v>
      </c>
      <c r="Q634" t="s">
        <v>5227</v>
      </c>
      <c r="R634" t="s">
        <v>5229</v>
      </c>
      <c r="S634" s="10">
        <f t="shared" si="35"/>
        <v>41693.758770396991</v>
      </c>
      <c r="T634" s="10">
        <f t="shared" si="36"/>
        <v>41731.171945629976</v>
      </c>
    </row>
    <row r="635" spans="1:20" ht="43.5" x14ac:dyDescent="0.35">
      <c r="A635">
        <v>633</v>
      </c>
      <c r="B635" s="3" t="s">
        <v>100</v>
      </c>
      <c r="C635" s="3" t="s">
        <v>2678</v>
      </c>
      <c r="D635">
        <v>-113936.178254845</v>
      </c>
      <c r="E635">
        <v>13118.5490390712</v>
      </c>
      <c r="F635" t="s">
        <v>5156</v>
      </c>
      <c r="G635" t="s">
        <v>5161</v>
      </c>
      <c r="H635" t="s">
        <v>5183</v>
      </c>
      <c r="I635">
        <v>1396411762.0894401</v>
      </c>
      <c r="J635">
        <v>1393178759.27388</v>
      </c>
      <c r="K635" t="b">
        <v>0</v>
      </c>
      <c r="L635">
        <v>132.400734278832</v>
      </c>
      <c r="M635" t="b">
        <v>1</v>
      </c>
      <c r="N635" t="s">
        <v>5203</v>
      </c>
      <c r="O635">
        <f t="shared" si="37"/>
        <v>-12</v>
      </c>
      <c r="P635">
        <f t="shared" si="34"/>
        <v>99</v>
      </c>
      <c r="Q635" t="s">
        <v>5227</v>
      </c>
      <c r="R635" t="s">
        <v>5229</v>
      </c>
      <c r="S635" s="10">
        <f t="shared" si="35"/>
        <v>41693.545824929162</v>
      </c>
      <c r="T635" s="10">
        <f t="shared" si="36"/>
        <v>41730.964838998145</v>
      </c>
    </row>
    <row r="636" spans="1:20" ht="29" x14ac:dyDescent="0.35">
      <c r="A636">
        <v>634</v>
      </c>
      <c r="B636" s="3" t="s">
        <v>101</v>
      </c>
      <c r="C636" s="3" t="s">
        <v>2679</v>
      </c>
      <c r="D636">
        <v>-114954.154504099</v>
      </c>
      <c r="E636">
        <v>13124.8082047721</v>
      </c>
      <c r="F636" t="s">
        <v>5156</v>
      </c>
      <c r="G636" t="s">
        <v>5161</v>
      </c>
      <c r="H636" t="s">
        <v>5183</v>
      </c>
      <c r="I636">
        <v>1396393868.0764401</v>
      </c>
      <c r="J636">
        <v>1393160360.78545</v>
      </c>
      <c r="K636" t="b">
        <v>0</v>
      </c>
      <c r="L636">
        <v>132.460048884006</v>
      </c>
      <c r="M636" t="b">
        <v>1</v>
      </c>
      <c r="N636" t="s">
        <v>5203</v>
      </c>
      <c r="O636">
        <f t="shared" si="37"/>
        <v>-11</v>
      </c>
      <c r="P636">
        <f t="shared" si="34"/>
        <v>99</v>
      </c>
      <c r="Q636" t="s">
        <v>5227</v>
      </c>
      <c r="R636" t="s">
        <v>5229</v>
      </c>
      <c r="S636" s="10">
        <f t="shared" si="35"/>
        <v>41693.332879461224</v>
      </c>
      <c r="T636" s="10">
        <f t="shared" si="36"/>
        <v>41730.757732366204</v>
      </c>
    </row>
    <row r="637" spans="1:20" ht="43.5" x14ac:dyDescent="0.35">
      <c r="A637">
        <v>635</v>
      </c>
      <c r="B637" s="3" t="s">
        <v>102</v>
      </c>
      <c r="C637" s="3" t="s">
        <v>2680</v>
      </c>
      <c r="D637">
        <v>-115972.130753352</v>
      </c>
      <c r="E637">
        <v>13131.0673704731</v>
      </c>
      <c r="F637" t="s">
        <v>5156</v>
      </c>
      <c r="G637" t="s">
        <v>5161</v>
      </c>
      <c r="H637" t="s">
        <v>5183</v>
      </c>
      <c r="I637">
        <v>1396375974.0634401</v>
      </c>
      <c r="J637">
        <v>1393141962.29703</v>
      </c>
      <c r="K637" t="b">
        <v>0</v>
      </c>
      <c r="L637">
        <v>132.51936348917999</v>
      </c>
      <c r="M637" t="b">
        <v>1</v>
      </c>
      <c r="N637" t="s">
        <v>5203</v>
      </c>
      <c r="O637">
        <f t="shared" si="37"/>
        <v>-11</v>
      </c>
      <c r="P637">
        <f t="shared" si="34"/>
        <v>99</v>
      </c>
      <c r="Q637" t="s">
        <v>5227</v>
      </c>
      <c r="R637" t="s">
        <v>5229</v>
      </c>
      <c r="S637" s="10">
        <f t="shared" si="35"/>
        <v>41693.119933993403</v>
      </c>
      <c r="T637" s="10">
        <f t="shared" si="36"/>
        <v>41730.550625734257</v>
      </c>
    </row>
    <row r="638" spans="1:20" ht="43.5" x14ac:dyDescent="0.35">
      <c r="A638">
        <v>636</v>
      </c>
      <c r="B638" s="3" t="s">
        <v>103</v>
      </c>
      <c r="C638" s="3" t="s">
        <v>2681</v>
      </c>
      <c r="D638">
        <v>-116990.107002606</v>
      </c>
      <c r="E638">
        <v>13137.326536174</v>
      </c>
      <c r="F638" t="s">
        <v>5156</v>
      </c>
      <c r="G638" t="s">
        <v>5161</v>
      </c>
      <c r="H638" t="s">
        <v>5183</v>
      </c>
      <c r="I638">
        <v>1396358080.0504401</v>
      </c>
      <c r="J638">
        <v>1393123563.8085999</v>
      </c>
      <c r="K638" t="b">
        <v>0</v>
      </c>
      <c r="L638">
        <v>132.57867809435399</v>
      </c>
      <c r="M638" t="b">
        <v>1</v>
      </c>
      <c r="N638" t="s">
        <v>5203</v>
      </c>
      <c r="O638">
        <f t="shared" si="37"/>
        <v>-11</v>
      </c>
      <c r="P638">
        <f t="shared" si="34"/>
        <v>99</v>
      </c>
      <c r="Q638" t="s">
        <v>5227</v>
      </c>
      <c r="R638" t="s">
        <v>5229</v>
      </c>
      <c r="S638" s="10">
        <f t="shared" si="35"/>
        <v>41692.906988525458</v>
      </c>
      <c r="T638" s="10">
        <f t="shared" si="36"/>
        <v>41730.343519102309</v>
      </c>
    </row>
    <row r="639" spans="1:20" ht="43.5" x14ac:dyDescent="0.35">
      <c r="A639">
        <v>637</v>
      </c>
      <c r="B639" s="3" t="s">
        <v>104</v>
      </c>
      <c r="C639" s="3" t="s">
        <v>2682</v>
      </c>
      <c r="D639">
        <v>-118008.083251859</v>
      </c>
      <c r="E639">
        <v>13143.585701874999</v>
      </c>
      <c r="F639" t="s">
        <v>5156</v>
      </c>
      <c r="G639" t="s">
        <v>5161</v>
      </c>
      <c r="H639" t="s">
        <v>5183</v>
      </c>
      <c r="I639">
        <v>1396340186.0374401</v>
      </c>
      <c r="J639">
        <v>1393105165.3201799</v>
      </c>
      <c r="K639" t="b">
        <v>0</v>
      </c>
      <c r="L639">
        <v>132.63799269952901</v>
      </c>
      <c r="M639" t="b">
        <v>1</v>
      </c>
      <c r="N639" t="s">
        <v>5203</v>
      </c>
      <c r="O639">
        <f t="shared" si="37"/>
        <v>-11</v>
      </c>
      <c r="P639">
        <f t="shared" si="34"/>
        <v>99</v>
      </c>
      <c r="Q639" t="s">
        <v>5227</v>
      </c>
      <c r="R639" t="s">
        <v>5229</v>
      </c>
      <c r="S639" s="10">
        <f t="shared" si="35"/>
        <v>41692.694043057636</v>
      </c>
      <c r="T639" s="10">
        <f t="shared" si="36"/>
        <v>41730.136412470369</v>
      </c>
    </row>
    <row r="640" spans="1:20" ht="43.5" x14ac:dyDescent="0.35">
      <c r="A640">
        <v>638</v>
      </c>
      <c r="B640" s="3" t="s">
        <v>105</v>
      </c>
      <c r="C640" s="3" t="s">
        <v>2683</v>
      </c>
      <c r="D640">
        <v>-119026.05950111301</v>
      </c>
      <c r="E640">
        <v>13149.844867575899</v>
      </c>
      <c r="F640" t="s">
        <v>5156</v>
      </c>
      <c r="G640" t="s">
        <v>5162</v>
      </c>
      <c r="H640" t="s">
        <v>5184</v>
      </c>
      <c r="I640">
        <v>1396322292.0244501</v>
      </c>
      <c r="J640">
        <v>1393086766.8317499</v>
      </c>
      <c r="K640" t="b">
        <v>0</v>
      </c>
      <c r="L640">
        <v>132.697307304703</v>
      </c>
      <c r="M640" t="b">
        <v>1</v>
      </c>
      <c r="N640" t="s">
        <v>5203</v>
      </c>
      <c r="O640">
        <f t="shared" si="37"/>
        <v>-11</v>
      </c>
      <c r="P640">
        <f t="shared" si="34"/>
        <v>99</v>
      </c>
      <c r="Q640" t="s">
        <v>5227</v>
      </c>
      <c r="R640" t="s">
        <v>5229</v>
      </c>
      <c r="S640" s="10">
        <f t="shared" si="35"/>
        <v>41692.481097589698</v>
      </c>
      <c r="T640" s="10">
        <f t="shared" si="36"/>
        <v>41729.929305838537</v>
      </c>
    </row>
    <row r="641" spans="1:20" ht="29" x14ac:dyDescent="0.35">
      <c r="A641">
        <v>639</v>
      </c>
      <c r="B641" s="3" t="s">
        <v>106</v>
      </c>
      <c r="C641" s="3" t="s">
        <v>2684</v>
      </c>
      <c r="D641">
        <v>-120044.03575036601</v>
      </c>
      <c r="E641">
        <v>13156.104033276901</v>
      </c>
      <c r="F641" t="s">
        <v>5156</v>
      </c>
      <c r="G641" t="s">
        <v>5161</v>
      </c>
      <c r="H641" t="s">
        <v>5183</v>
      </c>
      <c r="I641">
        <v>1396304398.0114501</v>
      </c>
      <c r="J641">
        <v>1393068368.3433299</v>
      </c>
      <c r="K641" t="b">
        <v>0</v>
      </c>
      <c r="L641">
        <v>132.756621909877</v>
      </c>
      <c r="M641" t="b">
        <v>1</v>
      </c>
      <c r="N641" t="s">
        <v>5203</v>
      </c>
      <c r="O641">
        <f t="shared" si="37"/>
        <v>-11</v>
      </c>
      <c r="P641">
        <f t="shared" si="34"/>
        <v>99</v>
      </c>
      <c r="Q641" t="s">
        <v>5227</v>
      </c>
      <c r="R641" t="s">
        <v>5229</v>
      </c>
      <c r="S641" s="10">
        <f t="shared" si="35"/>
        <v>41692.268152121869</v>
      </c>
      <c r="T641" s="10">
        <f t="shared" si="36"/>
        <v>41729.722199206597</v>
      </c>
    </row>
    <row r="642" spans="1:20" ht="43.5" x14ac:dyDescent="0.35">
      <c r="A642">
        <v>640</v>
      </c>
      <c r="B642" s="3" t="s">
        <v>107</v>
      </c>
      <c r="C642" s="3" t="s">
        <v>2685</v>
      </c>
      <c r="D642">
        <v>-121062.01199961999</v>
      </c>
      <c r="E642">
        <v>13162.3631989778</v>
      </c>
      <c r="F642" t="s">
        <v>5156</v>
      </c>
      <c r="G642" t="s">
        <v>5161</v>
      </c>
      <c r="H642" t="s">
        <v>5183</v>
      </c>
      <c r="I642">
        <v>1396286503.99845</v>
      </c>
      <c r="J642">
        <v>1393049969.8548999</v>
      </c>
      <c r="K642" t="b">
        <v>0</v>
      </c>
      <c r="L642">
        <v>132.81593651505199</v>
      </c>
      <c r="M642" t="b">
        <v>1</v>
      </c>
      <c r="N642" t="s">
        <v>5203</v>
      </c>
      <c r="O642">
        <f t="shared" si="37"/>
        <v>-11</v>
      </c>
      <c r="P642">
        <f t="shared" si="34"/>
        <v>99</v>
      </c>
      <c r="Q642" t="s">
        <v>5227</v>
      </c>
      <c r="R642" t="s">
        <v>5229</v>
      </c>
      <c r="S642" s="10">
        <f t="shared" si="35"/>
        <v>41692.055206653931</v>
      </c>
      <c r="T642" s="10">
        <f t="shared" si="36"/>
        <v>41729.515092574649</v>
      </c>
    </row>
    <row r="643" spans="1:20" x14ac:dyDescent="0.35">
      <c r="A643">
        <v>641</v>
      </c>
      <c r="B643" s="3" t="s">
        <v>108</v>
      </c>
      <c r="C643" s="3" t="s">
        <v>2686</v>
      </c>
      <c r="D643">
        <v>-122079.988248874</v>
      </c>
      <c r="E643">
        <v>13168.6223646788</v>
      </c>
      <c r="F643" t="s">
        <v>5156</v>
      </c>
      <c r="G643" t="s">
        <v>5161</v>
      </c>
      <c r="H643" t="s">
        <v>5183</v>
      </c>
      <c r="I643">
        <v>1396268609.98545</v>
      </c>
      <c r="J643">
        <v>1393031571.3664801</v>
      </c>
      <c r="K643" t="b">
        <v>0</v>
      </c>
      <c r="L643">
        <v>132.87525112022601</v>
      </c>
      <c r="M643" t="b">
        <v>1</v>
      </c>
      <c r="N643" t="s">
        <v>5203</v>
      </c>
      <c r="O643">
        <f t="shared" si="37"/>
        <v>-11</v>
      </c>
      <c r="P643">
        <f t="shared" ref="P643:P706" si="38">ROUND(E643/L643,0)</f>
        <v>99</v>
      </c>
      <c r="Q643" t="s">
        <v>5227</v>
      </c>
      <c r="R643" t="s">
        <v>5229</v>
      </c>
      <c r="S643" s="10">
        <f t="shared" ref="S643:S706" si="39">(J643/86400)+25569+(-5/24)</f>
        <v>41691.84226118611</v>
      </c>
      <c r="T643" s="10">
        <f t="shared" ref="T643:T706" si="40">(I643/86400)+25569+(-5/24)</f>
        <v>41729.307985942709</v>
      </c>
    </row>
    <row r="644" spans="1:20" ht="43.5" x14ac:dyDescent="0.35">
      <c r="A644">
        <v>642</v>
      </c>
      <c r="B644" s="3" t="s">
        <v>109</v>
      </c>
      <c r="C644" s="3" t="s">
        <v>2687</v>
      </c>
      <c r="D644">
        <v>-123097.964498127</v>
      </c>
      <c r="E644">
        <v>13174.8815303797</v>
      </c>
      <c r="F644" t="s">
        <v>5156</v>
      </c>
      <c r="G644" t="s">
        <v>5161</v>
      </c>
      <c r="H644" t="s">
        <v>5183</v>
      </c>
      <c r="I644">
        <v>1396250715.97245</v>
      </c>
      <c r="J644">
        <v>1393013172.8780501</v>
      </c>
      <c r="K644" t="b">
        <v>0</v>
      </c>
      <c r="L644">
        <v>132.93456572540001</v>
      </c>
      <c r="M644" t="b">
        <v>1</v>
      </c>
      <c r="N644" t="s">
        <v>5203</v>
      </c>
      <c r="O644">
        <f t="shared" si="37"/>
        <v>-11</v>
      </c>
      <c r="P644">
        <f t="shared" si="38"/>
        <v>99</v>
      </c>
      <c r="Q644" t="s">
        <v>5227</v>
      </c>
      <c r="R644" t="s">
        <v>5229</v>
      </c>
      <c r="S644" s="10">
        <f t="shared" si="39"/>
        <v>41691.629315718172</v>
      </c>
      <c r="T644" s="10">
        <f t="shared" si="40"/>
        <v>41729.100879310761</v>
      </c>
    </row>
    <row r="645" spans="1:20" ht="43.5" x14ac:dyDescent="0.35">
      <c r="A645">
        <v>643</v>
      </c>
      <c r="B645" s="3" t="s">
        <v>110</v>
      </c>
      <c r="C645" s="3" t="s">
        <v>2688</v>
      </c>
      <c r="D645">
        <v>-124115.940747381</v>
      </c>
      <c r="E645">
        <v>13181.1406960807</v>
      </c>
      <c r="F645" t="s">
        <v>5156</v>
      </c>
      <c r="G645" t="s">
        <v>5161</v>
      </c>
      <c r="H645" t="s">
        <v>5183</v>
      </c>
      <c r="I645">
        <v>1396232821.95946</v>
      </c>
      <c r="J645">
        <v>1392994774.3896301</v>
      </c>
      <c r="K645" t="b">
        <v>0</v>
      </c>
      <c r="L645">
        <v>132.993880330574</v>
      </c>
      <c r="M645" t="b">
        <v>1</v>
      </c>
      <c r="N645" t="s">
        <v>5203</v>
      </c>
      <c r="O645">
        <f t="shared" si="37"/>
        <v>-11</v>
      </c>
      <c r="P645">
        <f t="shared" si="38"/>
        <v>99</v>
      </c>
      <c r="Q645" t="s">
        <v>5227</v>
      </c>
      <c r="R645" t="s">
        <v>5229</v>
      </c>
      <c r="S645" s="10">
        <f t="shared" si="39"/>
        <v>41691.41637025035</v>
      </c>
      <c r="T645" s="10">
        <f t="shared" si="40"/>
        <v>41728.893772678937</v>
      </c>
    </row>
    <row r="646" spans="1:20" ht="43.5" x14ac:dyDescent="0.35">
      <c r="A646">
        <v>644</v>
      </c>
      <c r="B646" s="3" t="s">
        <v>111</v>
      </c>
      <c r="C646" s="3" t="s">
        <v>2689</v>
      </c>
      <c r="D646">
        <v>-125133.916996634</v>
      </c>
      <c r="E646">
        <v>13187.3998617816</v>
      </c>
      <c r="F646" t="s">
        <v>5156</v>
      </c>
      <c r="G646" t="s">
        <v>5161</v>
      </c>
      <c r="H646" t="s">
        <v>5183</v>
      </c>
      <c r="I646">
        <v>1396214927.94646</v>
      </c>
      <c r="J646">
        <v>1392976375.9012001</v>
      </c>
      <c r="K646" t="b">
        <v>0</v>
      </c>
      <c r="L646">
        <v>133.05319493574899</v>
      </c>
      <c r="M646" t="b">
        <v>1</v>
      </c>
      <c r="N646" t="s">
        <v>5203</v>
      </c>
      <c r="O646">
        <f t="shared" si="37"/>
        <v>-11</v>
      </c>
      <c r="P646">
        <f t="shared" si="38"/>
        <v>99</v>
      </c>
      <c r="Q646" t="s">
        <v>5227</v>
      </c>
      <c r="R646" t="s">
        <v>5229</v>
      </c>
      <c r="S646" s="10">
        <f t="shared" si="39"/>
        <v>41691.203424782405</v>
      </c>
      <c r="T646" s="10">
        <f t="shared" si="40"/>
        <v>41728.68666604699</v>
      </c>
    </row>
    <row r="647" spans="1:20" ht="43.5" x14ac:dyDescent="0.35">
      <c r="A647">
        <v>645</v>
      </c>
      <c r="B647" s="3" t="s">
        <v>112</v>
      </c>
      <c r="C647" s="3" t="s">
        <v>2690</v>
      </c>
      <c r="D647">
        <v>-126151.893245888</v>
      </c>
      <c r="E647">
        <v>13193.659027482599</v>
      </c>
      <c r="F647" t="s">
        <v>5156</v>
      </c>
      <c r="G647" t="s">
        <v>5161</v>
      </c>
      <c r="H647" t="s">
        <v>5183</v>
      </c>
      <c r="I647">
        <v>1396197033.93346</v>
      </c>
      <c r="J647">
        <v>1392957977.41278</v>
      </c>
      <c r="K647" t="b">
        <v>0</v>
      </c>
      <c r="L647">
        <v>133.11250954092301</v>
      </c>
      <c r="M647" t="b">
        <v>1</v>
      </c>
      <c r="N647" t="s">
        <v>5203</v>
      </c>
      <c r="O647">
        <f t="shared" si="37"/>
        <v>-10</v>
      </c>
      <c r="P647">
        <f t="shared" si="38"/>
        <v>99</v>
      </c>
      <c r="Q647" t="s">
        <v>5227</v>
      </c>
      <c r="R647" t="s">
        <v>5229</v>
      </c>
      <c r="S647" s="10">
        <f t="shared" si="39"/>
        <v>41690.990479314583</v>
      </c>
      <c r="T647" s="10">
        <f t="shared" si="40"/>
        <v>41728.479559415042</v>
      </c>
    </row>
    <row r="648" spans="1:20" ht="43.5" x14ac:dyDescent="0.35">
      <c r="A648">
        <v>646</v>
      </c>
      <c r="B648" s="3" t="s">
        <v>113</v>
      </c>
      <c r="C648" s="3" t="s">
        <v>2691</v>
      </c>
      <c r="D648">
        <v>-127169.869495142</v>
      </c>
      <c r="E648">
        <v>13199.918193183499</v>
      </c>
      <c r="F648" t="s">
        <v>5156</v>
      </c>
      <c r="G648" t="s">
        <v>5163</v>
      </c>
      <c r="H648" t="s">
        <v>5185</v>
      </c>
      <c r="I648">
        <v>1396179139.92046</v>
      </c>
      <c r="J648">
        <v>1392939578.92435</v>
      </c>
      <c r="K648" t="b">
        <v>0</v>
      </c>
      <c r="L648">
        <v>133.17182414609701</v>
      </c>
      <c r="M648" t="b">
        <v>1</v>
      </c>
      <c r="N648" t="s">
        <v>5203</v>
      </c>
      <c r="O648">
        <f t="shared" si="37"/>
        <v>-10</v>
      </c>
      <c r="P648">
        <f t="shared" si="38"/>
        <v>99</v>
      </c>
      <c r="Q648" t="s">
        <v>5227</v>
      </c>
      <c r="R648" t="s">
        <v>5229</v>
      </c>
      <c r="S648" s="10">
        <f t="shared" si="39"/>
        <v>41690.777533846638</v>
      </c>
      <c r="T648" s="10">
        <f t="shared" si="40"/>
        <v>41728.272452783101</v>
      </c>
    </row>
    <row r="649" spans="1:20" ht="43.5" x14ac:dyDescent="0.35">
      <c r="A649">
        <v>647</v>
      </c>
      <c r="B649" s="3" t="s">
        <v>114</v>
      </c>
      <c r="C649" s="3" t="s">
        <v>2692</v>
      </c>
      <c r="D649">
        <v>-128187.845744395</v>
      </c>
      <c r="E649">
        <v>13206.177358884501</v>
      </c>
      <c r="F649" t="s">
        <v>5156</v>
      </c>
      <c r="G649" t="s">
        <v>5161</v>
      </c>
      <c r="H649" t="s">
        <v>5183</v>
      </c>
      <c r="I649">
        <v>1396161245.90746</v>
      </c>
      <c r="J649">
        <v>1392921180.43593</v>
      </c>
      <c r="K649" t="b">
        <v>0</v>
      </c>
      <c r="L649">
        <v>133.231138751272</v>
      </c>
      <c r="M649" t="b">
        <v>1</v>
      </c>
      <c r="N649" t="s">
        <v>5203</v>
      </c>
      <c r="O649">
        <f t="shared" si="37"/>
        <v>-10</v>
      </c>
      <c r="P649">
        <f t="shared" si="38"/>
        <v>99</v>
      </c>
      <c r="Q649" t="s">
        <v>5227</v>
      </c>
      <c r="R649" t="s">
        <v>5229</v>
      </c>
      <c r="S649" s="10">
        <f t="shared" si="39"/>
        <v>41690.564588378817</v>
      </c>
      <c r="T649" s="10">
        <f t="shared" si="40"/>
        <v>41728.065346151154</v>
      </c>
    </row>
    <row r="650" spans="1:20" ht="29" x14ac:dyDescent="0.35">
      <c r="A650">
        <v>648</v>
      </c>
      <c r="B650" s="3" t="s">
        <v>115</v>
      </c>
      <c r="C650" s="3" t="s">
        <v>2693</v>
      </c>
      <c r="D650">
        <v>-129205.82199364901</v>
      </c>
      <c r="E650">
        <v>13212.436524585401</v>
      </c>
      <c r="F650" t="s">
        <v>5156</v>
      </c>
      <c r="G650" t="s">
        <v>5161</v>
      </c>
      <c r="H650" t="s">
        <v>5183</v>
      </c>
      <c r="I650">
        <v>1396143351.89447</v>
      </c>
      <c r="J650">
        <v>1392902781.9475</v>
      </c>
      <c r="K650" t="b">
        <v>0</v>
      </c>
      <c r="L650">
        <v>133.29045335644599</v>
      </c>
      <c r="M650" t="b">
        <v>1</v>
      </c>
      <c r="N650" t="s">
        <v>5203</v>
      </c>
      <c r="O650">
        <f t="shared" si="37"/>
        <v>-10</v>
      </c>
      <c r="P650">
        <f t="shared" si="38"/>
        <v>99</v>
      </c>
      <c r="Q650" t="s">
        <v>5227</v>
      </c>
      <c r="R650" t="s">
        <v>5229</v>
      </c>
      <c r="S650" s="10">
        <f t="shared" si="39"/>
        <v>41690.351642910879</v>
      </c>
      <c r="T650" s="10">
        <f t="shared" si="40"/>
        <v>41727.85823951933</v>
      </c>
    </row>
    <row r="651" spans="1:20" ht="43.5" x14ac:dyDescent="0.35">
      <c r="A651">
        <v>649</v>
      </c>
      <c r="B651" s="3" t="s">
        <v>116</v>
      </c>
      <c r="C651" s="3" t="s">
        <v>2694</v>
      </c>
      <c r="D651">
        <v>-130223.798242902</v>
      </c>
      <c r="E651">
        <v>13218.6956902864</v>
      </c>
      <c r="F651" t="s">
        <v>5156</v>
      </c>
      <c r="G651" t="s">
        <v>5161</v>
      </c>
      <c r="H651" t="s">
        <v>5183</v>
      </c>
      <c r="I651">
        <v>1396125457.88147</v>
      </c>
      <c r="J651">
        <v>1392884383.45908</v>
      </c>
      <c r="K651" t="b">
        <v>0</v>
      </c>
      <c r="L651">
        <v>133.34976796161999</v>
      </c>
      <c r="M651" t="b">
        <v>1</v>
      </c>
      <c r="N651" t="s">
        <v>5203</v>
      </c>
      <c r="O651">
        <f t="shared" si="37"/>
        <v>-10</v>
      </c>
      <c r="P651">
        <f t="shared" si="38"/>
        <v>99</v>
      </c>
      <c r="Q651" t="s">
        <v>5227</v>
      </c>
      <c r="R651" t="s">
        <v>5229</v>
      </c>
      <c r="S651" s="10">
        <f t="shared" si="39"/>
        <v>41690.138697443057</v>
      </c>
      <c r="T651" s="10">
        <f t="shared" si="40"/>
        <v>41727.651132887382</v>
      </c>
    </row>
    <row r="652" spans="1:20" x14ac:dyDescent="0.35">
      <c r="A652">
        <v>650</v>
      </c>
      <c r="B652" s="3" t="s">
        <v>117</v>
      </c>
      <c r="C652" s="3" t="s">
        <v>2695</v>
      </c>
      <c r="D652">
        <v>-131241.77449215599</v>
      </c>
      <c r="E652">
        <v>13224.9548559873</v>
      </c>
      <c r="F652" t="s">
        <v>5156</v>
      </c>
      <c r="G652" t="s">
        <v>5161</v>
      </c>
      <c r="H652" t="s">
        <v>5183</v>
      </c>
      <c r="I652">
        <v>1396107563.86847</v>
      </c>
      <c r="J652">
        <v>1392865984.97065</v>
      </c>
      <c r="K652" t="b">
        <v>0</v>
      </c>
      <c r="L652">
        <v>133.40908256679401</v>
      </c>
      <c r="M652" t="b">
        <v>1</v>
      </c>
      <c r="N652" t="s">
        <v>5203</v>
      </c>
      <c r="O652">
        <f t="shared" si="37"/>
        <v>-10</v>
      </c>
      <c r="P652">
        <f t="shared" si="38"/>
        <v>99</v>
      </c>
      <c r="Q652" t="s">
        <v>5227</v>
      </c>
      <c r="R652" t="s">
        <v>5229</v>
      </c>
      <c r="S652" s="10">
        <f t="shared" si="39"/>
        <v>41689.925751975112</v>
      </c>
      <c r="T652" s="10">
        <f t="shared" si="40"/>
        <v>41727.444026255434</v>
      </c>
    </row>
    <row r="653" spans="1:20" ht="43.5" x14ac:dyDescent="0.35">
      <c r="A653">
        <v>651</v>
      </c>
      <c r="B653" s="3" t="s">
        <v>118</v>
      </c>
      <c r="C653" s="3" t="s">
        <v>2696</v>
      </c>
      <c r="D653">
        <v>-132259.75074140899</v>
      </c>
      <c r="E653">
        <v>13231.2140216883</v>
      </c>
      <c r="F653" t="s">
        <v>5156</v>
      </c>
      <c r="G653" t="s">
        <v>5161</v>
      </c>
      <c r="H653" t="s">
        <v>5183</v>
      </c>
      <c r="I653">
        <v>1396089669.8554699</v>
      </c>
      <c r="J653">
        <v>1392847586.4822299</v>
      </c>
      <c r="K653" t="b">
        <v>0</v>
      </c>
      <c r="L653">
        <v>133.468397171969</v>
      </c>
      <c r="M653" t="b">
        <v>1</v>
      </c>
      <c r="N653" t="s">
        <v>5203</v>
      </c>
      <c r="O653">
        <f t="shared" si="37"/>
        <v>-10</v>
      </c>
      <c r="P653">
        <f t="shared" si="38"/>
        <v>99</v>
      </c>
      <c r="Q653" t="s">
        <v>5227</v>
      </c>
      <c r="R653" t="s">
        <v>5229</v>
      </c>
      <c r="S653" s="10">
        <f t="shared" si="39"/>
        <v>41689.71280650729</v>
      </c>
      <c r="T653" s="10">
        <f t="shared" si="40"/>
        <v>41727.236919623494</v>
      </c>
    </row>
    <row r="654" spans="1:20" ht="58" x14ac:dyDescent="0.35">
      <c r="A654">
        <v>652</v>
      </c>
      <c r="B654" s="3" t="s">
        <v>119</v>
      </c>
      <c r="C654" s="3" t="s">
        <v>2697</v>
      </c>
      <c r="D654">
        <v>-133277.72699066301</v>
      </c>
      <c r="E654">
        <v>13237.4731873892</v>
      </c>
      <c r="F654" t="s">
        <v>5156</v>
      </c>
      <c r="G654" t="s">
        <v>5161</v>
      </c>
      <c r="H654" t="s">
        <v>5183</v>
      </c>
      <c r="I654">
        <v>1396071775.8424699</v>
      </c>
      <c r="J654">
        <v>1392829187.9937999</v>
      </c>
      <c r="K654" t="b">
        <v>0</v>
      </c>
      <c r="L654">
        <v>133.527711777143</v>
      </c>
      <c r="M654" t="b">
        <v>1</v>
      </c>
      <c r="N654" t="s">
        <v>5203</v>
      </c>
      <c r="O654">
        <f t="shared" si="37"/>
        <v>-10</v>
      </c>
      <c r="P654">
        <f t="shared" si="38"/>
        <v>99</v>
      </c>
      <c r="Q654" t="s">
        <v>5227</v>
      </c>
      <c r="R654" t="s">
        <v>5229</v>
      </c>
      <c r="S654" s="10">
        <f t="shared" si="39"/>
        <v>41689.499861039345</v>
      </c>
      <c r="T654" s="10">
        <f t="shared" si="40"/>
        <v>41727.029812991546</v>
      </c>
    </row>
    <row r="655" spans="1:20" ht="29" x14ac:dyDescent="0.35">
      <c r="A655">
        <v>653</v>
      </c>
      <c r="B655" s="3" t="s">
        <v>120</v>
      </c>
      <c r="C655" s="3" t="s">
        <v>2698</v>
      </c>
      <c r="D655">
        <v>-134295.703239917</v>
      </c>
      <c r="E655">
        <v>13243.732353090199</v>
      </c>
      <c r="F655" t="s">
        <v>5156</v>
      </c>
      <c r="G655" t="s">
        <v>5161</v>
      </c>
      <c r="H655" t="s">
        <v>5183</v>
      </c>
      <c r="I655">
        <v>1396053881.8294699</v>
      </c>
      <c r="J655">
        <v>1392810789.5053799</v>
      </c>
      <c r="K655" t="b">
        <v>0</v>
      </c>
      <c r="L655">
        <v>133.58702638231699</v>
      </c>
      <c r="M655" t="b">
        <v>1</v>
      </c>
      <c r="N655" t="s">
        <v>5203</v>
      </c>
      <c r="O655">
        <f t="shared" si="37"/>
        <v>-10</v>
      </c>
      <c r="P655">
        <f t="shared" si="38"/>
        <v>99</v>
      </c>
      <c r="Q655" t="s">
        <v>5227</v>
      </c>
      <c r="R655" t="s">
        <v>5229</v>
      </c>
      <c r="S655" s="10">
        <f t="shared" si="39"/>
        <v>41689.286915571523</v>
      </c>
      <c r="T655" s="10">
        <f t="shared" si="40"/>
        <v>41726.822706359606</v>
      </c>
    </row>
    <row r="656" spans="1:20" ht="43.5" x14ac:dyDescent="0.35">
      <c r="A656">
        <v>654</v>
      </c>
      <c r="B656" s="3" t="s">
        <v>121</v>
      </c>
      <c r="C656" s="3" t="s">
        <v>2699</v>
      </c>
      <c r="D656">
        <v>-135313.67948917</v>
      </c>
      <c r="E656">
        <v>13249.991518791099</v>
      </c>
      <c r="F656" t="s">
        <v>5156</v>
      </c>
      <c r="G656" t="s">
        <v>5161</v>
      </c>
      <c r="H656" t="s">
        <v>5183</v>
      </c>
      <c r="I656">
        <v>1396035987.8164799</v>
      </c>
      <c r="J656">
        <v>1392792391.0169499</v>
      </c>
      <c r="K656" t="b">
        <v>0</v>
      </c>
      <c r="L656">
        <v>133.64634098749099</v>
      </c>
      <c r="M656" t="b">
        <v>1</v>
      </c>
      <c r="N656" t="s">
        <v>5203</v>
      </c>
      <c r="O656">
        <f t="shared" si="37"/>
        <v>-10</v>
      </c>
      <c r="P656">
        <f t="shared" si="38"/>
        <v>99</v>
      </c>
      <c r="Q656" t="s">
        <v>5227</v>
      </c>
      <c r="R656" t="s">
        <v>5229</v>
      </c>
      <c r="S656" s="10">
        <f t="shared" si="39"/>
        <v>41689.073970103585</v>
      </c>
      <c r="T656" s="10">
        <f t="shared" si="40"/>
        <v>41726.615599727775</v>
      </c>
    </row>
    <row r="657" spans="1:20" ht="58" x14ac:dyDescent="0.35">
      <c r="A657">
        <v>655</v>
      </c>
      <c r="B657" s="3" t="s">
        <v>122</v>
      </c>
      <c r="C657" s="3" t="s">
        <v>2700</v>
      </c>
      <c r="D657">
        <v>-136331.65573842399</v>
      </c>
      <c r="E657">
        <v>13256.250684492101</v>
      </c>
      <c r="F657" t="s">
        <v>5157</v>
      </c>
      <c r="G657" t="s">
        <v>5168</v>
      </c>
      <c r="H657" t="s">
        <v>5189</v>
      </c>
      <c r="I657">
        <v>1396018093.8034799</v>
      </c>
      <c r="J657">
        <v>1392773992.5285299</v>
      </c>
      <c r="K657" t="b">
        <v>0</v>
      </c>
      <c r="L657">
        <v>133.70565559266601</v>
      </c>
      <c r="M657" t="b">
        <v>0</v>
      </c>
      <c r="N657" t="s">
        <v>5204</v>
      </c>
      <c r="O657">
        <f t="shared" si="37"/>
        <v>-10</v>
      </c>
      <c r="P657">
        <f t="shared" si="38"/>
        <v>99</v>
      </c>
      <c r="Q657" t="s">
        <v>5227</v>
      </c>
      <c r="R657" t="s">
        <v>5230</v>
      </c>
      <c r="S657" s="10">
        <f t="shared" si="39"/>
        <v>41688.861024635764</v>
      </c>
      <c r="T657" s="10">
        <f t="shared" si="40"/>
        <v>41726.408493095827</v>
      </c>
    </row>
    <row r="658" spans="1:20" ht="58" x14ac:dyDescent="0.35">
      <c r="A658">
        <v>656</v>
      </c>
      <c r="B658" s="3" t="s">
        <v>123</v>
      </c>
      <c r="C658" s="3" t="s">
        <v>2701</v>
      </c>
      <c r="D658">
        <v>-137349.63198767701</v>
      </c>
      <c r="E658">
        <v>13262.509850193001</v>
      </c>
      <c r="F658" t="s">
        <v>5157</v>
      </c>
      <c r="G658" t="s">
        <v>5161</v>
      </c>
      <c r="H658" t="s">
        <v>5183</v>
      </c>
      <c r="I658">
        <v>1396000199.7904799</v>
      </c>
      <c r="J658">
        <v>1392755594.0401001</v>
      </c>
      <c r="K658" t="b">
        <v>0</v>
      </c>
      <c r="L658">
        <v>133.76497019784</v>
      </c>
      <c r="M658" t="b">
        <v>0</v>
      </c>
      <c r="N658" t="s">
        <v>5204</v>
      </c>
      <c r="O658">
        <f t="shared" si="37"/>
        <v>-10</v>
      </c>
      <c r="P658">
        <f t="shared" si="38"/>
        <v>99</v>
      </c>
      <c r="Q658" t="s">
        <v>5227</v>
      </c>
      <c r="R658" t="s">
        <v>5230</v>
      </c>
      <c r="S658" s="10">
        <f t="shared" si="39"/>
        <v>41688.648079167826</v>
      </c>
      <c r="T658" s="10">
        <f t="shared" si="40"/>
        <v>41726.201386463887</v>
      </c>
    </row>
    <row r="659" spans="1:20" ht="43.5" x14ac:dyDescent="0.35">
      <c r="A659">
        <v>657</v>
      </c>
      <c r="B659" s="3" t="s">
        <v>124</v>
      </c>
      <c r="C659" s="3" t="s">
        <v>2702</v>
      </c>
      <c r="D659">
        <v>-138367.608236931</v>
      </c>
      <c r="E659">
        <v>13268.769015894</v>
      </c>
      <c r="F659" t="s">
        <v>5157</v>
      </c>
      <c r="G659" t="s">
        <v>5161</v>
      </c>
      <c r="H659" t="s">
        <v>5183</v>
      </c>
      <c r="I659">
        <v>1395982305.7774799</v>
      </c>
      <c r="J659">
        <v>1392737195.5516801</v>
      </c>
      <c r="K659" t="b">
        <v>0</v>
      </c>
      <c r="L659">
        <v>133.824284803014</v>
      </c>
      <c r="M659" t="b">
        <v>0</v>
      </c>
      <c r="N659" t="s">
        <v>5204</v>
      </c>
      <c r="O659">
        <f t="shared" si="37"/>
        <v>-10</v>
      </c>
      <c r="P659">
        <f t="shared" si="38"/>
        <v>99</v>
      </c>
      <c r="Q659" t="s">
        <v>5227</v>
      </c>
      <c r="R659" t="s">
        <v>5230</v>
      </c>
      <c r="S659" s="10">
        <f t="shared" si="39"/>
        <v>41688.435133699997</v>
      </c>
      <c r="T659" s="10">
        <f t="shared" si="40"/>
        <v>41725.994279831939</v>
      </c>
    </row>
    <row r="660" spans="1:20" ht="58" x14ac:dyDescent="0.35">
      <c r="A660">
        <v>658</v>
      </c>
      <c r="B660" s="3" t="s">
        <v>125</v>
      </c>
      <c r="C660" s="3" t="s">
        <v>2703</v>
      </c>
      <c r="D660">
        <v>-139385.584486184</v>
      </c>
      <c r="E660">
        <v>13275.0281815949</v>
      </c>
      <c r="F660" t="s">
        <v>5157</v>
      </c>
      <c r="G660" t="s">
        <v>5161</v>
      </c>
      <c r="H660" t="s">
        <v>5183</v>
      </c>
      <c r="I660">
        <v>1395964411.7644801</v>
      </c>
      <c r="J660">
        <v>1392718797.0632501</v>
      </c>
      <c r="K660" t="b">
        <v>0</v>
      </c>
      <c r="L660">
        <v>133.88359940818901</v>
      </c>
      <c r="M660" t="b">
        <v>0</v>
      </c>
      <c r="N660" t="s">
        <v>5204</v>
      </c>
      <c r="O660">
        <f t="shared" si="37"/>
        <v>-10</v>
      </c>
      <c r="P660">
        <f t="shared" si="38"/>
        <v>99</v>
      </c>
      <c r="Q660" t="s">
        <v>5227</v>
      </c>
      <c r="R660" t="s">
        <v>5230</v>
      </c>
      <c r="S660" s="10">
        <f t="shared" si="39"/>
        <v>41688.222188232059</v>
      </c>
      <c r="T660" s="10">
        <f t="shared" si="40"/>
        <v>41725.787173199999</v>
      </c>
    </row>
    <row r="661" spans="1:20" ht="43.5" x14ac:dyDescent="0.35">
      <c r="A661">
        <v>659</v>
      </c>
      <c r="B661" s="3" t="s">
        <v>126</v>
      </c>
      <c r="C661" s="3" t="s">
        <v>2704</v>
      </c>
      <c r="D661">
        <v>-140403.56073543799</v>
      </c>
      <c r="E661">
        <v>13281.2873472959</v>
      </c>
      <c r="F661" t="s">
        <v>5157</v>
      </c>
      <c r="G661" t="s">
        <v>5161</v>
      </c>
      <c r="H661" t="s">
        <v>5183</v>
      </c>
      <c r="I661">
        <v>1395946517.7514901</v>
      </c>
      <c r="J661">
        <v>1392700398.5748301</v>
      </c>
      <c r="K661" t="b">
        <v>0</v>
      </c>
      <c r="L661">
        <v>133.94291401336301</v>
      </c>
      <c r="M661" t="b">
        <v>0</v>
      </c>
      <c r="N661" t="s">
        <v>5204</v>
      </c>
      <c r="O661">
        <f t="shared" si="37"/>
        <v>-9</v>
      </c>
      <c r="P661">
        <f t="shared" si="38"/>
        <v>99</v>
      </c>
      <c r="Q661" t="s">
        <v>5227</v>
      </c>
      <c r="R661" t="s">
        <v>5230</v>
      </c>
      <c r="S661" s="10">
        <f t="shared" si="39"/>
        <v>41688.00924276423</v>
      </c>
      <c r="T661" s="10">
        <f t="shared" si="40"/>
        <v>41725.580066568167</v>
      </c>
    </row>
    <row r="662" spans="1:20" ht="43.5" x14ac:dyDescent="0.35">
      <c r="A662">
        <v>660</v>
      </c>
      <c r="B662" s="3" t="s">
        <v>127</v>
      </c>
      <c r="C662" s="3" t="s">
        <v>2705</v>
      </c>
      <c r="D662">
        <v>-141421.53698469099</v>
      </c>
      <c r="E662">
        <v>13287.5465129968</v>
      </c>
      <c r="F662" t="s">
        <v>5157</v>
      </c>
      <c r="G662" t="s">
        <v>5166</v>
      </c>
      <c r="H662" t="s">
        <v>5188</v>
      </c>
      <c r="I662">
        <v>1395928623.7384901</v>
      </c>
      <c r="J662">
        <v>1392682000.0864</v>
      </c>
      <c r="K662" t="b">
        <v>0</v>
      </c>
      <c r="L662">
        <v>134.002228618537</v>
      </c>
      <c r="M662" t="b">
        <v>0</v>
      </c>
      <c r="N662" t="s">
        <v>5204</v>
      </c>
      <c r="O662">
        <f t="shared" si="37"/>
        <v>-9</v>
      </c>
      <c r="P662">
        <f t="shared" si="38"/>
        <v>99</v>
      </c>
      <c r="Q662" t="s">
        <v>5227</v>
      </c>
      <c r="R662" t="s">
        <v>5230</v>
      </c>
      <c r="S662" s="10">
        <f t="shared" si="39"/>
        <v>41687.796297296292</v>
      </c>
      <c r="T662" s="10">
        <f t="shared" si="40"/>
        <v>41725.372959936227</v>
      </c>
    </row>
    <row r="663" spans="1:20" ht="43.5" x14ac:dyDescent="0.35">
      <c r="A663">
        <v>661</v>
      </c>
      <c r="B663" s="3" t="s">
        <v>128</v>
      </c>
      <c r="C663" s="3" t="s">
        <v>2706</v>
      </c>
      <c r="D663">
        <v>-142439.51323394501</v>
      </c>
      <c r="E663">
        <v>13293.8056786978</v>
      </c>
      <c r="F663" t="s">
        <v>5157</v>
      </c>
      <c r="G663" t="s">
        <v>5161</v>
      </c>
      <c r="H663" t="s">
        <v>5183</v>
      </c>
      <c r="I663">
        <v>1395910729.7254901</v>
      </c>
      <c r="J663">
        <v>1392663601.59798</v>
      </c>
      <c r="K663" t="b">
        <v>0</v>
      </c>
      <c r="L663">
        <v>134.061543223711</v>
      </c>
      <c r="M663" t="b">
        <v>0</v>
      </c>
      <c r="N663" t="s">
        <v>5204</v>
      </c>
      <c r="O663">
        <f t="shared" si="37"/>
        <v>-9</v>
      </c>
      <c r="P663">
        <f t="shared" si="38"/>
        <v>99</v>
      </c>
      <c r="Q663" t="s">
        <v>5227</v>
      </c>
      <c r="R663" t="s">
        <v>5230</v>
      </c>
      <c r="S663" s="10">
        <f t="shared" si="39"/>
        <v>41687.583351828471</v>
      </c>
      <c r="T663" s="10">
        <f t="shared" si="40"/>
        <v>41725.165853304279</v>
      </c>
    </row>
    <row r="664" spans="1:20" ht="43.5" x14ac:dyDescent="0.35">
      <c r="A664">
        <v>662</v>
      </c>
      <c r="B664" s="3" t="s">
        <v>129</v>
      </c>
      <c r="C664" s="3" t="s">
        <v>2707</v>
      </c>
      <c r="D664">
        <v>-143457.489483199</v>
      </c>
      <c r="E664">
        <v>13300.064844398699</v>
      </c>
      <c r="F664" t="s">
        <v>5157</v>
      </c>
      <c r="G664" t="s">
        <v>5161</v>
      </c>
      <c r="H664" t="s">
        <v>5183</v>
      </c>
      <c r="I664">
        <v>1395892835.7124901</v>
      </c>
      <c r="J664">
        <v>1392645203.10956</v>
      </c>
      <c r="K664" t="b">
        <v>0</v>
      </c>
      <c r="L664">
        <v>134.12085782888599</v>
      </c>
      <c r="M664" t="b">
        <v>0</v>
      </c>
      <c r="N664" t="s">
        <v>5204</v>
      </c>
      <c r="O664">
        <f t="shared" si="37"/>
        <v>-9</v>
      </c>
      <c r="P664">
        <f t="shared" si="38"/>
        <v>99</v>
      </c>
      <c r="Q664" t="s">
        <v>5227</v>
      </c>
      <c r="R664" t="s">
        <v>5230</v>
      </c>
      <c r="S664" s="10">
        <f t="shared" si="39"/>
        <v>41687.370406360649</v>
      </c>
      <c r="T664" s="10">
        <f t="shared" si="40"/>
        <v>41724.958746672339</v>
      </c>
    </row>
    <row r="665" spans="1:20" ht="29" x14ac:dyDescent="0.35">
      <c r="A665">
        <v>663</v>
      </c>
      <c r="B665" s="3" t="s">
        <v>130</v>
      </c>
      <c r="C665" s="3" t="s">
        <v>2708</v>
      </c>
      <c r="D665">
        <v>-144475.46573245199</v>
      </c>
      <c r="E665">
        <v>13306.324010099701</v>
      </c>
      <c r="F665" t="s">
        <v>5157</v>
      </c>
      <c r="G665" t="s">
        <v>5161</v>
      </c>
      <c r="H665" t="s">
        <v>5183</v>
      </c>
      <c r="I665">
        <v>1395874941.6994901</v>
      </c>
      <c r="J665">
        <v>1392626804.62113</v>
      </c>
      <c r="K665" t="b">
        <v>0</v>
      </c>
      <c r="L665">
        <v>134.18017243406001</v>
      </c>
      <c r="M665" t="b">
        <v>0</v>
      </c>
      <c r="N665" t="s">
        <v>5204</v>
      </c>
      <c r="O665">
        <f t="shared" ref="O665:O728" si="41">ROUND((E665/D665)*100,0)</f>
        <v>-9</v>
      </c>
      <c r="P665">
        <f t="shared" si="38"/>
        <v>99</v>
      </c>
      <c r="Q665" t="s">
        <v>5227</v>
      </c>
      <c r="R665" t="s">
        <v>5230</v>
      </c>
      <c r="S665" s="10">
        <f t="shared" si="39"/>
        <v>41687.157460892704</v>
      </c>
      <c r="T665" s="10">
        <f t="shared" si="40"/>
        <v>41724.751640040391</v>
      </c>
    </row>
    <row r="666" spans="1:20" ht="58" x14ac:dyDescent="0.35">
      <c r="A666">
        <v>664</v>
      </c>
      <c r="B666" s="3" t="s">
        <v>131</v>
      </c>
      <c r="C666" s="3" t="s">
        <v>2709</v>
      </c>
      <c r="D666">
        <v>-145493.44198170601</v>
      </c>
      <c r="E666">
        <v>13312.583175800601</v>
      </c>
      <c r="F666" t="s">
        <v>5157</v>
      </c>
      <c r="G666" t="s">
        <v>5161</v>
      </c>
      <c r="H666" t="s">
        <v>5183</v>
      </c>
      <c r="I666">
        <v>1395857047.6865001</v>
      </c>
      <c r="J666">
        <v>1392608406.13271</v>
      </c>
      <c r="K666" t="b">
        <v>0</v>
      </c>
      <c r="L666">
        <v>134.23948703923401</v>
      </c>
      <c r="M666" t="b">
        <v>0</v>
      </c>
      <c r="N666" t="s">
        <v>5204</v>
      </c>
      <c r="O666">
        <f t="shared" si="41"/>
        <v>-9</v>
      </c>
      <c r="P666">
        <f t="shared" si="38"/>
        <v>99</v>
      </c>
      <c r="Q666" t="s">
        <v>5227</v>
      </c>
      <c r="R666" t="s">
        <v>5230</v>
      </c>
      <c r="S666" s="10">
        <f t="shared" si="39"/>
        <v>41686.944515424882</v>
      </c>
      <c r="T666" s="10">
        <f t="shared" si="40"/>
        <v>41724.54453340856</v>
      </c>
    </row>
    <row r="667" spans="1:20" ht="43.5" x14ac:dyDescent="0.35">
      <c r="A667">
        <v>665</v>
      </c>
      <c r="B667" s="3" t="s">
        <v>132</v>
      </c>
      <c r="C667" s="3" t="s">
        <v>2710</v>
      </c>
      <c r="D667">
        <v>-146511.41823095901</v>
      </c>
      <c r="E667">
        <v>13318.8423415016</v>
      </c>
      <c r="F667" t="s">
        <v>5157</v>
      </c>
      <c r="G667" t="s">
        <v>5162</v>
      </c>
      <c r="H667" t="s">
        <v>5184</v>
      </c>
      <c r="I667">
        <v>1395839153.6735001</v>
      </c>
      <c r="J667">
        <v>1392590007.64428</v>
      </c>
      <c r="K667" t="b">
        <v>0</v>
      </c>
      <c r="L667">
        <v>134.298801644408</v>
      </c>
      <c r="M667" t="b">
        <v>0</v>
      </c>
      <c r="N667" t="s">
        <v>5204</v>
      </c>
      <c r="O667">
        <f t="shared" si="41"/>
        <v>-9</v>
      </c>
      <c r="P667">
        <f t="shared" si="38"/>
        <v>99</v>
      </c>
      <c r="Q667" t="s">
        <v>5227</v>
      </c>
      <c r="R667" t="s">
        <v>5230</v>
      </c>
      <c r="S667" s="10">
        <f t="shared" si="39"/>
        <v>41686.731569956937</v>
      </c>
      <c r="T667" s="10">
        <f t="shared" si="40"/>
        <v>41724.337426776619</v>
      </c>
    </row>
    <row r="668" spans="1:20" x14ac:dyDescent="0.35">
      <c r="A668">
        <v>666</v>
      </c>
      <c r="B668" s="3" t="s">
        <v>133</v>
      </c>
      <c r="C668" s="3" t="s">
        <v>2711</v>
      </c>
      <c r="D668">
        <v>-147529.394480213</v>
      </c>
      <c r="E668">
        <v>13325.1015072025</v>
      </c>
      <c r="F668" t="s">
        <v>5157</v>
      </c>
      <c r="G668" t="s">
        <v>5161</v>
      </c>
      <c r="H668" t="s">
        <v>5183</v>
      </c>
      <c r="I668">
        <v>1395821259.6605</v>
      </c>
      <c r="J668">
        <v>1392571609.1558599</v>
      </c>
      <c r="K668" t="b">
        <v>0</v>
      </c>
      <c r="L668">
        <v>134.35811624958299</v>
      </c>
      <c r="M668" t="b">
        <v>0</v>
      </c>
      <c r="N668" t="s">
        <v>5204</v>
      </c>
      <c r="O668">
        <f t="shared" si="41"/>
        <v>-9</v>
      </c>
      <c r="P668">
        <f t="shared" si="38"/>
        <v>99</v>
      </c>
      <c r="Q668" t="s">
        <v>5227</v>
      </c>
      <c r="R668" t="s">
        <v>5230</v>
      </c>
      <c r="S668" s="10">
        <f t="shared" si="39"/>
        <v>41686.518624489116</v>
      </c>
      <c r="T668" s="10">
        <f t="shared" si="40"/>
        <v>41724.130320144672</v>
      </c>
    </row>
    <row r="669" spans="1:20" ht="58" x14ac:dyDescent="0.35">
      <c r="A669">
        <v>667</v>
      </c>
      <c r="B669" s="3" t="s">
        <v>134</v>
      </c>
      <c r="C669" s="3" t="s">
        <v>2712</v>
      </c>
      <c r="D669">
        <v>-148547.37072946699</v>
      </c>
      <c r="E669">
        <v>13331.3606729035</v>
      </c>
      <c r="F669" t="s">
        <v>5157</v>
      </c>
      <c r="G669" t="s">
        <v>5161</v>
      </c>
      <c r="H669" t="s">
        <v>5183</v>
      </c>
      <c r="I669">
        <v>1395803365.6475</v>
      </c>
      <c r="J669">
        <v>1392553210.6674299</v>
      </c>
      <c r="K669" t="b">
        <v>0</v>
      </c>
      <c r="L669">
        <v>134.41743085475699</v>
      </c>
      <c r="M669" t="b">
        <v>0</v>
      </c>
      <c r="N669" t="s">
        <v>5204</v>
      </c>
      <c r="O669">
        <f t="shared" si="41"/>
        <v>-9</v>
      </c>
      <c r="P669">
        <f t="shared" si="38"/>
        <v>99</v>
      </c>
      <c r="Q669" t="s">
        <v>5227</v>
      </c>
      <c r="R669" t="s">
        <v>5230</v>
      </c>
      <c r="S669" s="10">
        <f t="shared" si="39"/>
        <v>41686.305679021178</v>
      </c>
      <c r="T669" s="10">
        <f t="shared" si="40"/>
        <v>41723.923213512731</v>
      </c>
    </row>
    <row r="670" spans="1:20" ht="29" x14ac:dyDescent="0.35">
      <c r="A670">
        <v>668</v>
      </c>
      <c r="B670" s="3" t="s">
        <v>135</v>
      </c>
      <c r="C670" s="3" t="s">
        <v>2713</v>
      </c>
      <c r="D670">
        <v>-149565.34697871999</v>
      </c>
      <c r="E670">
        <v>13337.6198386044</v>
      </c>
      <c r="F670" t="s">
        <v>5157</v>
      </c>
      <c r="G670" t="s">
        <v>5161</v>
      </c>
      <c r="H670" t="s">
        <v>5183</v>
      </c>
      <c r="I670">
        <v>1395785471.6345</v>
      </c>
      <c r="J670">
        <v>1392534812.1790099</v>
      </c>
      <c r="K670" t="b">
        <v>0</v>
      </c>
      <c r="L670">
        <v>134.47674545993101</v>
      </c>
      <c r="M670" t="b">
        <v>0</v>
      </c>
      <c r="N670" t="s">
        <v>5204</v>
      </c>
      <c r="O670">
        <f t="shared" si="41"/>
        <v>-9</v>
      </c>
      <c r="P670">
        <f t="shared" si="38"/>
        <v>99</v>
      </c>
      <c r="Q670" t="s">
        <v>5227</v>
      </c>
      <c r="R670" t="s">
        <v>5230</v>
      </c>
      <c r="S670" s="10">
        <f t="shared" si="39"/>
        <v>41686.092733553356</v>
      </c>
      <c r="T670" s="10">
        <f t="shared" si="40"/>
        <v>41723.716106880784</v>
      </c>
    </row>
    <row r="671" spans="1:20" ht="29" x14ac:dyDescent="0.35">
      <c r="A671">
        <v>669</v>
      </c>
      <c r="B671" s="3" t="s">
        <v>136</v>
      </c>
      <c r="C671" s="3" t="s">
        <v>2714</v>
      </c>
      <c r="D671">
        <v>-150583.323227974</v>
      </c>
      <c r="E671">
        <v>13343.8790043054</v>
      </c>
      <c r="F671" t="s">
        <v>5157</v>
      </c>
      <c r="G671" t="s">
        <v>5161</v>
      </c>
      <c r="H671" t="s">
        <v>5183</v>
      </c>
      <c r="I671">
        <v>1395767577.62151</v>
      </c>
      <c r="J671">
        <v>1392516413.6905799</v>
      </c>
      <c r="K671" t="b">
        <v>0</v>
      </c>
      <c r="L671">
        <v>134.536060065106</v>
      </c>
      <c r="M671" t="b">
        <v>0</v>
      </c>
      <c r="N671" t="s">
        <v>5204</v>
      </c>
      <c r="O671">
        <f t="shared" si="41"/>
        <v>-9</v>
      </c>
      <c r="P671">
        <f t="shared" si="38"/>
        <v>99</v>
      </c>
      <c r="Q671" t="s">
        <v>5227</v>
      </c>
      <c r="R671" t="s">
        <v>5230</v>
      </c>
      <c r="S671" s="10">
        <f t="shared" si="39"/>
        <v>41685.879788085411</v>
      </c>
      <c r="T671" s="10">
        <f t="shared" si="40"/>
        <v>41723.509000248952</v>
      </c>
    </row>
    <row r="672" spans="1:20" ht="43.5" x14ac:dyDescent="0.35">
      <c r="A672">
        <v>670</v>
      </c>
      <c r="B672" s="3" t="s">
        <v>137</v>
      </c>
      <c r="C672" s="3" t="s">
        <v>2715</v>
      </c>
      <c r="D672">
        <v>-151601.299477227</v>
      </c>
      <c r="E672">
        <v>13350.138170006299</v>
      </c>
      <c r="F672" t="s">
        <v>5157</v>
      </c>
      <c r="G672" t="s">
        <v>5161</v>
      </c>
      <c r="H672" t="s">
        <v>5183</v>
      </c>
      <c r="I672">
        <v>1395749683.60851</v>
      </c>
      <c r="J672">
        <v>1392498015.2021599</v>
      </c>
      <c r="K672" t="b">
        <v>0</v>
      </c>
      <c r="L672">
        <v>134.59537467027999</v>
      </c>
      <c r="M672" t="b">
        <v>0</v>
      </c>
      <c r="N672" t="s">
        <v>5204</v>
      </c>
      <c r="O672">
        <f t="shared" si="41"/>
        <v>-9</v>
      </c>
      <c r="P672">
        <f t="shared" si="38"/>
        <v>99</v>
      </c>
      <c r="Q672" t="s">
        <v>5227</v>
      </c>
      <c r="R672" t="s">
        <v>5230</v>
      </c>
      <c r="S672" s="10">
        <f t="shared" si="39"/>
        <v>41685.666842617589</v>
      </c>
      <c r="T672" s="10">
        <f t="shared" si="40"/>
        <v>41723.301893617012</v>
      </c>
    </row>
    <row r="673" spans="1:20" ht="58" x14ac:dyDescent="0.35">
      <c r="A673">
        <v>671</v>
      </c>
      <c r="B673" s="3" t="s">
        <v>138</v>
      </c>
      <c r="C673" s="3" t="s">
        <v>2701</v>
      </c>
      <c r="D673">
        <v>-152619.27572648099</v>
      </c>
      <c r="E673">
        <v>13356.397335707299</v>
      </c>
      <c r="F673" t="s">
        <v>5157</v>
      </c>
      <c r="G673" t="s">
        <v>5161</v>
      </c>
      <c r="H673" t="s">
        <v>5183</v>
      </c>
      <c r="I673">
        <v>1395731789.59551</v>
      </c>
      <c r="J673">
        <v>1392479616.7137301</v>
      </c>
      <c r="K673" t="b">
        <v>0</v>
      </c>
      <c r="L673">
        <v>134.65468927545399</v>
      </c>
      <c r="M673" t="b">
        <v>0</v>
      </c>
      <c r="N673" t="s">
        <v>5204</v>
      </c>
      <c r="O673">
        <f t="shared" si="41"/>
        <v>-9</v>
      </c>
      <c r="P673">
        <f t="shared" si="38"/>
        <v>99</v>
      </c>
      <c r="Q673" t="s">
        <v>5227</v>
      </c>
      <c r="R673" t="s">
        <v>5230</v>
      </c>
      <c r="S673" s="10">
        <f t="shared" si="39"/>
        <v>41685.453897149651</v>
      </c>
      <c r="T673" s="10">
        <f t="shared" si="40"/>
        <v>41723.094786985072</v>
      </c>
    </row>
    <row r="674" spans="1:20" ht="43.5" x14ac:dyDescent="0.35">
      <c r="A674">
        <v>672</v>
      </c>
      <c r="B674" s="3" t="s">
        <v>139</v>
      </c>
      <c r="C674" s="3" t="s">
        <v>2716</v>
      </c>
      <c r="D674">
        <v>-153637.25197573399</v>
      </c>
      <c r="E674">
        <v>13362.656501408201</v>
      </c>
      <c r="F674" t="s">
        <v>5157</v>
      </c>
      <c r="G674" t="s">
        <v>5169</v>
      </c>
      <c r="H674" t="s">
        <v>5190</v>
      </c>
      <c r="I674">
        <v>1395713895.58251</v>
      </c>
      <c r="J674">
        <v>1392461218.2253101</v>
      </c>
      <c r="K674" t="b">
        <v>0</v>
      </c>
      <c r="L674">
        <v>134.71400388062801</v>
      </c>
      <c r="M674" t="b">
        <v>0</v>
      </c>
      <c r="N674" t="s">
        <v>5204</v>
      </c>
      <c r="O674">
        <f t="shared" si="41"/>
        <v>-9</v>
      </c>
      <c r="P674">
        <f t="shared" si="38"/>
        <v>99</v>
      </c>
      <c r="Q674" t="s">
        <v>5227</v>
      </c>
      <c r="R674" t="s">
        <v>5230</v>
      </c>
      <c r="S674" s="10">
        <f t="shared" si="39"/>
        <v>41685.24095168183</v>
      </c>
      <c r="T674" s="10">
        <f t="shared" si="40"/>
        <v>41722.887680353124</v>
      </c>
    </row>
    <row r="675" spans="1:20" ht="43.5" x14ac:dyDescent="0.35">
      <c r="A675">
        <v>673</v>
      </c>
      <c r="B675" s="3" t="s">
        <v>140</v>
      </c>
      <c r="C675" s="3" t="s">
        <v>2717</v>
      </c>
      <c r="D675">
        <v>-154655.22822498801</v>
      </c>
      <c r="E675">
        <v>13368.915667109201</v>
      </c>
      <c r="F675" t="s">
        <v>5157</v>
      </c>
      <c r="G675" t="s">
        <v>5161</v>
      </c>
      <c r="H675" t="s">
        <v>5183</v>
      </c>
      <c r="I675">
        <v>1395696001.56951</v>
      </c>
      <c r="J675">
        <v>1392442819.7368801</v>
      </c>
      <c r="K675" t="b">
        <v>0</v>
      </c>
      <c r="L675">
        <v>134.773318485803</v>
      </c>
      <c r="M675" t="b">
        <v>0</v>
      </c>
      <c r="N675" t="s">
        <v>5204</v>
      </c>
      <c r="O675">
        <f t="shared" si="41"/>
        <v>-9</v>
      </c>
      <c r="P675">
        <f t="shared" si="38"/>
        <v>99</v>
      </c>
      <c r="Q675" t="s">
        <v>5227</v>
      </c>
      <c r="R675" t="s">
        <v>5230</v>
      </c>
      <c r="S675" s="10">
        <f t="shared" si="39"/>
        <v>41685.028006213885</v>
      </c>
      <c r="T675" s="10">
        <f t="shared" si="40"/>
        <v>41722.680573721176</v>
      </c>
    </row>
    <row r="676" spans="1:20" ht="43.5" x14ac:dyDescent="0.35">
      <c r="A676">
        <v>674</v>
      </c>
      <c r="B676" s="3" t="s">
        <v>141</v>
      </c>
      <c r="C676" s="3" t="s">
        <v>2718</v>
      </c>
      <c r="D676">
        <v>-155673.204474242</v>
      </c>
      <c r="E676">
        <v>13375.1748328101</v>
      </c>
      <c r="F676" t="s">
        <v>5157</v>
      </c>
      <c r="G676" t="s">
        <v>5161</v>
      </c>
      <c r="H676" t="s">
        <v>5183</v>
      </c>
      <c r="I676">
        <v>1395678107.55652</v>
      </c>
      <c r="J676">
        <v>1392424421.2484601</v>
      </c>
      <c r="K676" t="b">
        <v>0</v>
      </c>
      <c r="L676">
        <v>134.832633090977</v>
      </c>
      <c r="M676" t="b">
        <v>0</v>
      </c>
      <c r="N676" t="s">
        <v>5204</v>
      </c>
      <c r="O676">
        <f t="shared" si="41"/>
        <v>-9</v>
      </c>
      <c r="P676">
        <f t="shared" si="38"/>
        <v>99</v>
      </c>
      <c r="Q676" t="s">
        <v>5227</v>
      </c>
      <c r="R676" t="s">
        <v>5230</v>
      </c>
      <c r="S676" s="10">
        <f t="shared" si="39"/>
        <v>41684.815060746063</v>
      </c>
      <c r="T676" s="10">
        <f t="shared" si="40"/>
        <v>41722.473467089345</v>
      </c>
    </row>
    <row r="677" spans="1:20" ht="43.5" x14ac:dyDescent="0.35">
      <c r="A677">
        <v>675</v>
      </c>
      <c r="B677" s="3" t="s">
        <v>142</v>
      </c>
      <c r="C677" s="3" t="s">
        <v>2719</v>
      </c>
      <c r="D677">
        <v>-156691.180723495</v>
      </c>
      <c r="E677">
        <v>13381.4339985111</v>
      </c>
      <c r="F677" t="s">
        <v>5157</v>
      </c>
      <c r="G677" t="s">
        <v>5161</v>
      </c>
      <c r="H677" t="s">
        <v>5183</v>
      </c>
      <c r="I677">
        <v>1395660213.54352</v>
      </c>
      <c r="J677">
        <v>1392406022.76003</v>
      </c>
      <c r="K677" t="b">
        <v>0</v>
      </c>
      <c r="L677">
        <v>134.89194769615099</v>
      </c>
      <c r="M677" t="b">
        <v>0</v>
      </c>
      <c r="N677" t="s">
        <v>5204</v>
      </c>
      <c r="O677">
        <f t="shared" si="41"/>
        <v>-9</v>
      </c>
      <c r="P677">
        <f t="shared" si="38"/>
        <v>99</v>
      </c>
      <c r="Q677" t="s">
        <v>5227</v>
      </c>
      <c r="R677" t="s">
        <v>5230</v>
      </c>
      <c r="S677" s="10">
        <f t="shared" si="39"/>
        <v>41684.602115278125</v>
      </c>
      <c r="T677" s="10">
        <f t="shared" si="40"/>
        <v>41722.266360457405</v>
      </c>
    </row>
    <row r="678" spans="1:20" ht="43.5" x14ac:dyDescent="0.35">
      <c r="A678">
        <v>676</v>
      </c>
      <c r="B678" s="3" t="s">
        <v>143</v>
      </c>
      <c r="C678" s="3" t="s">
        <v>2720</v>
      </c>
      <c r="D678">
        <v>-157709.15697274901</v>
      </c>
      <c r="E678">
        <v>13387.693164212</v>
      </c>
      <c r="F678" t="s">
        <v>5157</v>
      </c>
      <c r="G678" t="s">
        <v>5161</v>
      </c>
      <c r="H678" t="s">
        <v>5183</v>
      </c>
      <c r="I678">
        <v>1395642319.53052</v>
      </c>
      <c r="J678">
        <v>1392387624.27161</v>
      </c>
      <c r="K678" t="b">
        <v>0</v>
      </c>
      <c r="L678">
        <v>134.95126230132601</v>
      </c>
      <c r="M678" t="b">
        <v>0</v>
      </c>
      <c r="N678" t="s">
        <v>5204</v>
      </c>
      <c r="O678">
        <f t="shared" si="41"/>
        <v>-8</v>
      </c>
      <c r="P678">
        <f t="shared" si="38"/>
        <v>99</v>
      </c>
      <c r="Q678" t="s">
        <v>5227</v>
      </c>
      <c r="R678" t="s">
        <v>5230</v>
      </c>
      <c r="S678" s="10">
        <f t="shared" si="39"/>
        <v>41684.389169810296</v>
      </c>
      <c r="T678" s="10">
        <f t="shared" si="40"/>
        <v>41722.059253825464</v>
      </c>
    </row>
    <row r="679" spans="1:20" ht="43.5" x14ac:dyDescent="0.35">
      <c r="A679">
        <v>677</v>
      </c>
      <c r="B679" s="3" t="s">
        <v>144</v>
      </c>
      <c r="C679" s="3" t="s">
        <v>2721</v>
      </c>
      <c r="D679">
        <v>-158727.13322200201</v>
      </c>
      <c r="E679">
        <v>13393.952329913</v>
      </c>
      <c r="F679" t="s">
        <v>5157</v>
      </c>
      <c r="G679" t="s">
        <v>5161</v>
      </c>
      <c r="H679" t="s">
        <v>5183</v>
      </c>
      <c r="I679">
        <v>1395624425.51752</v>
      </c>
      <c r="J679">
        <v>1392369225.78318</v>
      </c>
      <c r="K679" t="b">
        <v>0</v>
      </c>
      <c r="L679">
        <v>135.01057690650001</v>
      </c>
      <c r="M679" t="b">
        <v>0</v>
      </c>
      <c r="N679" t="s">
        <v>5204</v>
      </c>
      <c r="O679">
        <f t="shared" si="41"/>
        <v>-8</v>
      </c>
      <c r="P679">
        <f t="shared" si="38"/>
        <v>99</v>
      </c>
      <c r="Q679" t="s">
        <v>5227</v>
      </c>
      <c r="R679" t="s">
        <v>5230</v>
      </c>
      <c r="S679" s="10">
        <f t="shared" si="39"/>
        <v>41684.176224342358</v>
      </c>
      <c r="T679" s="10">
        <f t="shared" si="40"/>
        <v>41721.852147193516</v>
      </c>
    </row>
    <row r="680" spans="1:20" ht="43.5" x14ac:dyDescent="0.35">
      <c r="A680">
        <v>678</v>
      </c>
      <c r="B680" s="3" t="s">
        <v>145</v>
      </c>
      <c r="C680" s="3" t="s">
        <v>2722</v>
      </c>
      <c r="D680">
        <v>-159745.109471256</v>
      </c>
      <c r="E680">
        <v>13400.211495613899</v>
      </c>
      <c r="F680" t="s">
        <v>5157</v>
      </c>
      <c r="G680" t="s">
        <v>5163</v>
      </c>
      <c r="H680" t="s">
        <v>5185</v>
      </c>
      <c r="I680">
        <v>1395606531.5045199</v>
      </c>
      <c r="J680">
        <v>1392350827.29476</v>
      </c>
      <c r="K680" t="b">
        <v>0</v>
      </c>
      <c r="L680">
        <v>135.069891511674</v>
      </c>
      <c r="M680" t="b">
        <v>0</v>
      </c>
      <c r="N680" t="s">
        <v>5204</v>
      </c>
      <c r="O680">
        <f t="shared" si="41"/>
        <v>-8</v>
      </c>
      <c r="P680">
        <f t="shared" si="38"/>
        <v>99</v>
      </c>
      <c r="Q680" t="s">
        <v>5227</v>
      </c>
      <c r="R680" t="s">
        <v>5230</v>
      </c>
      <c r="S680" s="10">
        <f t="shared" si="39"/>
        <v>41683.963278874537</v>
      </c>
      <c r="T680" s="10">
        <f t="shared" si="40"/>
        <v>41721.645040561569</v>
      </c>
    </row>
    <row r="681" spans="1:20" ht="43.5" x14ac:dyDescent="0.35">
      <c r="A681">
        <v>679</v>
      </c>
      <c r="B681" s="3" t="s">
        <v>146</v>
      </c>
      <c r="C681" s="3" t="s">
        <v>2723</v>
      </c>
      <c r="D681">
        <v>-160763.085720509</v>
      </c>
      <c r="E681">
        <v>13406.470661314899</v>
      </c>
      <c r="F681" t="s">
        <v>5157</v>
      </c>
      <c r="G681" t="s">
        <v>5166</v>
      </c>
      <c r="H681" t="s">
        <v>5188</v>
      </c>
      <c r="I681">
        <v>1395588637.4915299</v>
      </c>
      <c r="J681">
        <v>1392332428.80633</v>
      </c>
      <c r="K681" t="b">
        <v>0</v>
      </c>
      <c r="L681">
        <v>135.129206116848</v>
      </c>
      <c r="M681" t="b">
        <v>0</v>
      </c>
      <c r="N681" t="s">
        <v>5204</v>
      </c>
      <c r="O681">
        <f t="shared" si="41"/>
        <v>-8</v>
      </c>
      <c r="P681">
        <f t="shared" si="38"/>
        <v>99</v>
      </c>
      <c r="Q681" t="s">
        <v>5227</v>
      </c>
      <c r="R681" t="s">
        <v>5230</v>
      </c>
      <c r="S681" s="10">
        <f t="shared" si="39"/>
        <v>41683.750333406591</v>
      </c>
      <c r="T681" s="10">
        <f t="shared" si="40"/>
        <v>41721.437933929745</v>
      </c>
    </row>
    <row r="682" spans="1:20" ht="43.5" x14ac:dyDescent="0.35">
      <c r="A682">
        <v>680</v>
      </c>
      <c r="B682" s="3" t="s">
        <v>147</v>
      </c>
      <c r="C682" s="3" t="s">
        <v>2724</v>
      </c>
      <c r="D682">
        <v>-161781.06196976299</v>
      </c>
      <c r="E682">
        <v>13412.729827015801</v>
      </c>
      <c r="F682" t="s">
        <v>5157</v>
      </c>
      <c r="G682" t="s">
        <v>5161</v>
      </c>
      <c r="H682" t="s">
        <v>5183</v>
      </c>
      <c r="I682">
        <v>1395570743.4785299</v>
      </c>
      <c r="J682">
        <v>1392314030.31791</v>
      </c>
      <c r="K682" t="b">
        <v>0</v>
      </c>
      <c r="L682">
        <v>135.18852072202299</v>
      </c>
      <c r="M682" t="b">
        <v>0</v>
      </c>
      <c r="N682" t="s">
        <v>5204</v>
      </c>
      <c r="O682">
        <f t="shared" si="41"/>
        <v>-8</v>
      </c>
      <c r="P682">
        <f t="shared" si="38"/>
        <v>99</v>
      </c>
      <c r="Q682" t="s">
        <v>5227</v>
      </c>
      <c r="R682" t="s">
        <v>5230</v>
      </c>
      <c r="S682" s="10">
        <f t="shared" si="39"/>
        <v>41683.53738793877</v>
      </c>
      <c r="T682" s="10">
        <f t="shared" si="40"/>
        <v>41721.230827297797</v>
      </c>
    </row>
    <row r="683" spans="1:20" ht="43.5" x14ac:dyDescent="0.35">
      <c r="A683">
        <v>681</v>
      </c>
      <c r="B683" s="3" t="s">
        <v>148</v>
      </c>
      <c r="C683" s="3" t="s">
        <v>2725</v>
      </c>
      <c r="D683">
        <v>-162799.03821901701</v>
      </c>
      <c r="E683">
        <v>13418.988992716801</v>
      </c>
      <c r="F683" t="s">
        <v>5157</v>
      </c>
      <c r="G683" t="s">
        <v>5161</v>
      </c>
      <c r="H683" t="s">
        <v>5183</v>
      </c>
      <c r="I683">
        <v>1395552849.4655299</v>
      </c>
      <c r="J683">
        <v>1392295631.8294799</v>
      </c>
      <c r="K683" t="b">
        <v>0</v>
      </c>
      <c r="L683">
        <v>135.24783532719701</v>
      </c>
      <c r="M683" t="b">
        <v>0</v>
      </c>
      <c r="N683" t="s">
        <v>5204</v>
      </c>
      <c r="O683">
        <f t="shared" si="41"/>
        <v>-8</v>
      </c>
      <c r="P683">
        <f t="shared" si="38"/>
        <v>99</v>
      </c>
      <c r="Q683" t="s">
        <v>5227</v>
      </c>
      <c r="R683" t="s">
        <v>5230</v>
      </c>
      <c r="S683" s="10">
        <f t="shared" si="39"/>
        <v>41683.324442470832</v>
      </c>
      <c r="T683" s="10">
        <f t="shared" si="40"/>
        <v>41721.023720665857</v>
      </c>
    </row>
    <row r="684" spans="1:20" ht="29" x14ac:dyDescent="0.35">
      <c r="A684">
        <v>682</v>
      </c>
      <c r="B684" s="3" t="s">
        <v>149</v>
      </c>
      <c r="C684" s="3" t="s">
        <v>2726</v>
      </c>
      <c r="D684">
        <v>-163817.01446827</v>
      </c>
      <c r="E684">
        <v>13425.2481584177</v>
      </c>
      <c r="F684" t="s">
        <v>5157</v>
      </c>
      <c r="G684" t="s">
        <v>5162</v>
      </c>
      <c r="H684" t="s">
        <v>5184</v>
      </c>
      <c r="I684">
        <v>1395534955.4525299</v>
      </c>
      <c r="J684">
        <v>1392277233.3410599</v>
      </c>
      <c r="K684" t="b">
        <v>0</v>
      </c>
      <c r="L684">
        <v>135.307149932371</v>
      </c>
      <c r="M684" t="b">
        <v>0</v>
      </c>
      <c r="N684" t="s">
        <v>5204</v>
      </c>
      <c r="O684">
        <f t="shared" si="41"/>
        <v>-8</v>
      </c>
      <c r="P684">
        <f t="shared" si="38"/>
        <v>99</v>
      </c>
      <c r="Q684" t="s">
        <v>5227</v>
      </c>
      <c r="R684" t="s">
        <v>5230</v>
      </c>
      <c r="S684" s="10">
        <f t="shared" si="39"/>
        <v>41683.11149700301</v>
      </c>
      <c r="T684" s="10">
        <f t="shared" si="40"/>
        <v>41720.816614033909</v>
      </c>
    </row>
    <row r="685" spans="1:20" ht="43.5" x14ac:dyDescent="0.35">
      <c r="A685">
        <v>683</v>
      </c>
      <c r="B685" s="3" t="s">
        <v>150</v>
      </c>
      <c r="C685" s="3" t="s">
        <v>2727</v>
      </c>
      <c r="D685">
        <v>-164834.99071752399</v>
      </c>
      <c r="E685">
        <v>13431.5073241187</v>
      </c>
      <c r="F685" t="s">
        <v>5157</v>
      </c>
      <c r="G685" t="s">
        <v>5161</v>
      </c>
      <c r="H685" t="s">
        <v>5183</v>
      </c>
      <c r="I685">
        <v>1395517061.4395299</v>
      </c>
      <c r="J685">
        <v>1392258834.8526299</v>
      </c>
      <c r="K685" t="b">
        <v>0</v>
      </c>
      <c r="L685">
        <v>135.366464537545</v>
      </c>
      <c r="M685" t="b">
        <v>0</v>
      </c>
      <c r="N685" t="s">
        <v>5204</v>
      </c>
      <c r="O685">
        <f t="shared" si="41"/>
        <v>-8</v>
      </c>
      <c r="P685">
        <f t="shared" si="38"/>
        <v>99</v>
      </c>
      <c r="Q685" t="s">
        <v>5227</v>
      </c>
      <c r="R685" t="s">
        <v>5230</v>
      </c>
      <c r="S685" s="10">
        <f t="shared" si="39"/>
        <v>41682.898551535065</v>
      </c>
      <c r="T685" s="10">
        <f t="shared" si="40"/>
        <v>41720.609507401961</v>
      </c>
    </row>
    <row r="686" spans="1:20" ht="43.5" x14ac:dyDescent="0.35">
      <c r="A686">
        <v>684</v>
      </c>
      <c r="B686" s="3" t="s">
        <v>151</v>
      </c>
      <c r="C686" s="3" t="s">
        <v>2728</v>
      </c>
      <c r="D686">
        <v>-165852.96696677699</v>
      </c>
      <c r="E686">
        <v>13437.7664898196</v>
      </c>
      <c r="F686" t="s">
        <v>5157</v>
      </c>
      <c r="G686" t="s">
        <v>5161</v>
      </c>
      <c r="H686" t="s">
        <v>5183</v>
      </c>
      <c r="I686">
        <v>1395499167.4265299</v>
      </c>
      <c r="J686">
        <v>1392240436.3642099</v>
      </c>
      <c r="K686" t="b">
        <v>0</v>
      </c>
      <c r="L686">
        <v>135.42577914271999</v>
      </c>
      <c r="M686" t="b">
        <v>0</v>
      </c>
      <c r="N686" t="s">
        <v>5204</v>
      </c>
      <c r="O686">
        <f t="shared" si="41"/>
        <v>-8</v>
      </c>
      <c r="P686">
        <f t="shared" si="38"/>
        <v>99</v>
      </c>
      <c r="Q686" t="s">
        <v>5227</v>
      </c>
      <c r="R686" t="s">
        <v>5230</v>
      </c>
      <c r="S686" s="10">
        <f t="shared" si="39"/>
        <v>41682.685606067243</v>
      </c>
      <c r="T686" s="10">
        <f t="shared" si="40"/>
        <v>41720.402400770021</v>
      </c>
    </row>
    <row r="687" spans="1:20" ht="43.5" x14ac:dyDescent="0.35">
      <c r="A687">
        <v>685</v>
      </c>
      <c r="B687" s="3" t="s">
        <v>152</v>
      </c>
      <c r="C687" s="3" t="s">
        <v>5315</v>
      </c>
      <c r="D687">
        <v>-166870.94321603101</v>
      </c>
      <c r="E687">
        <v>13444.0256555206</v>
      </c>
      <c r="F687" t="s">
        <v>5157</v>
      </c>
      <c r="G687" t="s">
        <v>5161</v>
      </c>
      <c r="H687" t="s">
        <v>5183</v>
      </c>
      <c r="I687">
        <v>1395481273.4135399</v>
      </c>
      <c r="J687">
        <v>1392222037.8757801</v>
      </c>
      <c r="K687" t="b">
        <v>0</v>
      </c>
      <c r="L687">
        <v>135.48509374789401</v>
      </c>
      <c r="M687" t="b">
        <v>0</v>
      </c>
      <c r="N687" t="s">
        <v>5204</v>
      </c>
      <c r="O687">
        <f t="shared" si="41"/>
        <v>-8</v>
      </c>
      <c r="P687">
        <f t="shared" si="38"/>
        <v>99</v>
      </c>
      <c r="Q687" t="s">
        <v>5227</v>
      </c>
      <c r="R687" t="s">
        <v>5230</v>
      </c>
      <c r="S687" s="10">
        <f t="shared" si="39"/>
        <v>41682.472660599306</v>
      </c>
      <c r="T687" s="10">
        <f t="shared" si="40"/>
        <v>41720.19529413819</v>
      </c>
    </row>
    <row r="688" spans="1:20" ht="43.5" x14ac:dyDescent="0.35">
      <c r="A688">
        <v>686</v>
      </c>
      <c r="B688" s="3" t="s">
        <v>153</v>
      </c>
      <c r="C688" s="3" t="s">
        <v>2730</v>
      </c>
      <c r="D688">
        <v>-167888.91946528401</v>
      </c>
      <c r="E688">
        <v>13450.284821221499</v>
      </c>
      <c r="F688" t="s">
        <v>5157</v>
      </c>
      <c r="G688" t="s">
        <v>5163</v>
      </c>
      <c r="H688" t="s">
        <v>5185</v>
      </c>
      <c r="I688">
        <v>1395463379.4005401</v>
      </c>
      <c r="J688">
        <v>1392203639.3873601</v>
      </c>
      <c r="K688" t="b">
        <v>0</v>
      </c>
      <c r="L688">
        <v>135.54440835306801</v>
      </c>
      <c r="M688" t="b">
        <v>0</v>
      </c>
      <c r="N688" t="s">
        <v>5204</v>
      </c>
      <c r="O688">
        <f t="shared" si="41"/>
        <v>-8</v>
      </c>
      <c r="P688">
        <f t="shared" si="38"/>
        <v>99</v>
      </c>
      <c r="Q688" t="s">
        <v>5227</v>
      </c>
      <c r="R688" t="s">
        <v>5230</v>
      </c>
      <c r="S688" s="10">
        <f t="shared" si="39"/>
        <v>41682.259715131477</v>
      </c>
      <c r="T688" s="10">
        <f t="shared" si="40"/>
        <v>41719.988187506249</v>
      </c>
    </row>
    <row r="689" spans="1:20" ht="29" x14ac:dyDescent="0.35">
      <c r="A689">
        <v>687</v>
      </c>
      <c r="B689" s="3" t="s">
        <v>154</v>
      </c>
      <c r="C689" s="3" t="s">
        <v>2731</v>
      </c>
      <c r="D689">
        <v>-168906.895714538</v>
      </c>
      <c r="E689">
        <v>13456.543986922499</v>
      </c>
      <c r="F689" t="s">
        <v>5157</v>
      </c>
      <c r="G689" t="s">
        <v>5161</v>
      </c>
      <c r="H689" t="s">
        <v>5183</v>
      </c>
      <c r="I689">
        <v>1395445485.3875401</v>
      </c>
      <c r="J689">
        <v>1392185240.8989301</v>
      </c>
      <c r="K689" t="b">
        <v>0</v>
      </c>
      <c r="L689">
        <v>135.603722958243</v>
      </c>
      <c r="M689" t="b">
        <v>0</v>
      </c>
      <c r="N689" t="s">
        <v>5204</v>
      </c>
      <c r="O689">
        <f t="shared" si="41"/>
        <v>-8</v>
      </c>
      <c r="P689">
        <f t="shared" si="38"/>
        <v>99</v>
      </c>
      <c r="Q689" t="s">
        <v>5227</v>
      </c>
      <c r="R689" t="s">
        <v>5230</v>
      </c>
      <c r="S689" s="10">
        <f t="shared" si="39"/>
        <v>41682.046769663539</v>
      </c>
      <c r="T689" s="10">
        <f t="shared" si="40"/>
        <v>41719.781080874302</v>
      </c>
    </row>
    <row r="690" spans="1:20" ht="43.5" x14ac:dyDescent="0.35">
      <c r="A690">
        <v>688</v>
      </c>
      <c r="B690" s="3" t="s">
        <v>155</v>
      </c>
      <c r="C690" s="3" t="s">
        <v>2732</v>
      </c>
      <c r="D690">
        <v>-169924.87196379199</v>
      </c>
      <c r="E690">
        <v>13462.803152623401</v>
      </c>
      <c r="F690" t="s">
        <v>5157</v>
      </c>
      <c r="G690" t="s">
        <v>5161</v>
      </c>
      <c r="H690" t="s">
        <v>5183</v>
      </c>
      <c r="I690">
        <v>1395427591.3745401</v>
      </c>
      <c r="J690">
        <v>1392166842.4105101</v>
      </c>
      <c r="K690" t="b">
        <v>0</v>
      </c>
      <c r="L690">
        <v>135.66303756341699</v>
      </c>
      <c r="M690" t="b">
        <v>0</v>
      </c>
      <c r="N690" t="s">
        <v>5204</v>
      </c>
      <c r="O690">
        <f t="shared" si="41"/>
        <v>-8</v>
      </c>
      <c r="P690">
        <f t="shared" si="38"/>
        <v>99</v>
      </c>
      <c r="Q690" t="s">
        <v>5227</v>
      </c>
      <c r="R690" t="s">
        <v>5230</v>
      </c>
      <c r="S690" s="10">
        <f t="shared" si="39"/>
        <v>41681.833824195717</v>
      </c>
      <c r="T690" s="10">
        <f t="shared" si="40"/>
        <v>41719.573974242361</v>
      </c>
    </row>
    <row r="691" spans="1:20" ht="43.5" x14ac:dyDescent="0.35">
      <c r="A691">
        <v>689</v>
      </c>
      <c r="B691" s="3" t="s">
        <v>156</v>
      </c>
      <c r="C691" s="3" t="s">
        <v>2733</v>
      </c>
      <c r="D691">
        <v>-170942.84821304501</v>
      </c>
      <c r="E691">
        <v>13469.062318324401</v>
      </c>
      <c r="F691" t="s">
        <v>5157</v>
      </c>
      <c r="G691" t="s">
        <v>5161</v>
      </c>
      <c r="H691" t="s">
        <v>5183</v>
      </c>
      <c r="I691">
        <v>1395409697.3615401</v>
      </c>
      <c r="J691">
        <v>1392148443.92208</v>
      </c>
      <c r="K691" t="b">
        <v>0</v>
      </c>
      <c r="L691">
        <v>135.72235216859099</v>
      </c>
      <c r="M691" t="b">
        <v>0</v>
      </c>
      <c r="N691" t="s">
        <v>5204</v>
      </c>
      <c r="O691">
        <f t="shared" si="41"/>
        <v>-8</v>
      </c>
      <c r="P691">
        <f t="shared" si="38"/>
        <v>99</v>
      </c>
      <c r="Q691" t="s">
        <v>5227</v>
      </c>
      <c r="R691" t="s">
        <v>5230</v>
      </c>
      <c r="S691" s="10">
        <f t="shared" si="39"/>
        <v>41681.620878727779</v>
      </c>
      <c r="T691" s="10">
        <f t="shared" si="40"/>
        <v>41719.366867610413</v>
      </c>
    </row>
    <row r="692" spans="1:20" ht="58" x14ac:dyDescent="0.35">
      <c r="A692">
        <v>690</v>
      </c>
      <c r="B692" s="3" t="s">
        <v>157</v>
      </c>
      <c r="C692" s="3" t="s">
        <v>2734</v>
      </c>
      <c r="D692">
        <v>-171960.824462299</v>
      </c>
      <c r="E692">
        <v>13475.3214840253</v>
      </c>
      <c r="F692" t="s">
        <v>5157</v>
      </c>
      <c r="G692" t="s">
        <v>5161</v>
      </c>
      <c r="H692" t="s">
        <v>5183</v>
      </c>
      <c r="I692">
        <v>1395391803.3485501</v>
      </c>
      <c r="J692">
        <v>1392130045.43366</v>
      </c>
      <c r="K692" t="b">
        <v>0</v>
      </c>
      <c r="L692">
        <v>135.78166677376501</v>
      </c>
      <c r="M692" t="b">
        <v>0</v>
      </c>
      <c r="N692" t="s">
        <v>5204</v>
      </c>
      <c r="O692">
        <f t="shared" si="41"/>
        <v>-8</v>
      </c>
      <c r="P692">
        <f t="shared" si="38"/>
        <v>99</v>
      </c>
      <c r="Q692" t="s">
        <v>5227</v>
      </c>
      <c r="R692" t="s">
        <v>5230</v>
      </c>
      <c r="S692" s="10">
        <f t="shared" si="39"/>
        <v>41681.40793325995</v>
      </c>
      <c r="T692" s="10">
        <f t="shared" si="40"/>
        <v>41719.159760978589</v>
      </c>
    </row>
    <row r="693" spans="1:20" ht="58" x14ac:dyDescent="0.35">
      <c r="A693">
        <v>691</v>
      </c>
      <c r="B693" s="3" t="s">
        <v>158</v>
      </c>
      <c r="C693" s="3" t="s">
        <v>2735</v>
      </c>
      <c r="D693">
        <v>-172978.800711552</v>
      </c>
      <c r="E693">
        <v>13481.5806497263</v>
      </c>
      <c r="F693" t="s">
        <v>5157</v>
      </c>
      <c r="G693" t="s">
        <v>5166</v>
      </c>
      <c r="H693" t="s">
        <v>5188</v>
      </c>
      <c r="I693">
        <v>1395373909.3355501</v>
      </c>
      <c r="J693">
        <v>1392111646.94523</v>
      </c>
      <c r="K693" t="b">
        <v>0</v>
      </c>
      <c r="L693">
        <v>135.84098137894</v>
      </c>
      <c r="M693" t="b">
        <v>0</v>
      </c>
      <c r="N693" t="s">
        <v>5204</v>
      </c>
      <c r="O693">
        <f t="shared" si="41"/>
        <v>-8</v>
      </c>
      <c r="P693">
        <f t="shared" si="38"/>
        <v>99</v>
      </c>
      <c r="Q693" t="s">
        <v>5227</v>
      </c>
      <c r="R693" t="s">
        <v>5230</v>
      </c>
      <c r="S693" s="10">
        <f t="shared" si="39"/>
        <v>41681.194987792012</v>
      </c>
      <c r="T693" s="10">
        <f t="shared" si="40"/>
        <v>41718.952654346642</v>
      </c>
    </row>
    <row r="694" spans="1:20" ht="43.5" x14ac:dyDescent="0.35">
      <c r="A694">
        <v>692</v>
      </c>
      <c r="B694" s="3" t="s">
        <v>159</v>
      </c>
      <c r="C694" s="3" t="s">
        <v>2736</v>
      </c>
      <c r="D694">
        <v>-173996.77696080599</v>
      </c>
      <c r="E694">
        <v>13487.8398154272</v>
      </c>
      <c r="F694" t="s">
        <v>5157</v>
      </c>
      <c r="G694" t="s">
        <v>5161</v>
      </c>
      <c r="H694" t="s">
        <v>5183</v>
      </c>
      <c r="I694">
        <v>1395356015.3225501</v>
      </c>
      <c r="J694">
        <v>1392093248.45681</v>
      </c>
      <c r="K694" t="b">
        <v>0</v>
      </c>
      <c r="L694">
        <v>135.900295984114</v>
      </c>
      <c r="M694" t="b">
        <v>0</v>
      </c>
      <c r="N694" t="s">
        <v>5204</v>
      </c>
      <c r="O694">
        <f t="shared" si="41"/>
        <v>-8</v>
      </c>
      <c r="P694">
        <f t="shared" si="38"/>
        <v>99</v>
      </c>
      <c r="Q694" t="s">
        <v>5227</v>
      </c>
      <c r="R694" t="s">
        <v>5230</v>
      </c>
      <c r="S694" s="10">
        <f t="shared" si="39"/>
        <v>41680.982042324184</v>
      </c>
      <c r="T694" s="10">
        <f t="shared" si="40"/>
        <v>41718.745547714694</v>
      </c>
    </row>
    <row r="695" spans="1:20" ht="43.5" x14ac:dyDescent="0.35">
      <c r="A695">
        <v>693</v>
      </c>
      <c r="B695" s="3" t="s">
        <v>160</v>
      </c>
      <c r="C695" s="3" t="s">
        <v>2737</v>
      </c>
      <c r="D695">
        <v>-175014.75321005899</v>
      </c>
      <c r="E695">
        <v>13494.0989811282</v>
      </c>
      <c r="F695" t="s">
        <v>5157</v>
      </c>
      <c r="G695" t="s">
        <v>5161</v>
      </c>
      <c r="H695" t="s">
        <v>5183</v>
      </c>
      <c r="I695">
        <v>1395338121.30955</v>
      </c>
      <c r="J695">
        <v>1392074849.96838</v>
      </c>
      <c r="K695" t="b">
        <v>0</v>
      </c>
      <c r="L695">
        <v>135.95961058928799</v>
      </c>
      <c r="M695" t="b">
        <v>0</v>
      </c>
      <c r="N695" t="s">
        <v>5204</v>
      </c>
      <c r="O695">
        <f t="shared" si="41"/>
        <v>-8</v>
      </c>
      <c r="P695">
        <f t="shared" si="38"/>
        <v>99</v>
      </c>
      <c r="Q695" t="s">
        <v>5227</v>
      </c>
      <c r="R695" t="s">
        <v>5230</v>
      </c>
      <c r="S695" s="10">
        <f t="shared" si="39"/>
        <v>41680.769096856246</v>
      </c>
      <c r="T695" s="10">
        <f t="shared" si="40"/>
        <v>41718.538441082754</v>
      </c>
    </row>
    <row r="696" spans="1:20" ht="43.5" x14ac:dyDescent="0.35">
      <c r="A696">
        <v>694</v>
      </c>
      <c r="B696" s="3" t="s">
        <v>161</v>
      </c>
      <c r="C696" s="3" t="s">
        <v>2738</v>
      </c>
      <c r="D696">
        <v>-176032.72945931301</v>
      </c>
      <c r="E696">
        <v>13500.358146829099</v>
      </c>
      <c r="F696" t="s">
        <v>5157</v>
      </c>
      <c r="G696" t="s">
        <v>5161</v>
      </c>
      <c r="H696" t="s">
        <v>5183</v>
      </c>
      <c r="I696">
        <v>1395320227.29655</v>
      </c>
      <c r="J696">
        <v>1392056451.47996</v>
      </c>
      <c r="K696" t="b">
        <v>0</v>
      </c>
      <c r="L696">
        <v>136.01892519446201</v>
      </c>
      <c r="M696" t="b">
        <v>0</v>
      </c>
      <c r="N696" t="s">
        <v>5204</v>
      </c>
      <c r="O696">
        <f t="shared" si="41"/>
        <v>-8</v>
      </c>
      <c r="P696">
        <f t="shared" si="38"/>
        <v>99</v>
      </c>
      <c r="Q696" t="s">
        <v>5227</v>
      </c>
      <c r="R696" t="s">
        <v>5230</v>
      </c>
      <c r="S696" s="10">
        <f t="shared" si="39"/>
        <v>41680.556151388424</v>
      </c>
      <c r="T696" s="10">
        <f t="shared" si="40"/>
        <v>41718.331334450806</v>
      </c>
    </row>
    <row r="697" spans="1:20" ht="43.5" x14ac:dyDescent="0.35">
      <c r="A697">
        <v>695</v>
      </c>
      <c r="B697" s="3" t="s">
        <v>162</v>
      </c>
      <c r="C697" s="3" t="s">
        <v>2739</v>
      </c>
      <c r="D697">
        <v>-177050.70570856699</v>
      </c>
      <c r="E697">
        <v>13506.617312530099</v>
      </c>
      <c r="F697" t="s">
        <v>5158</v>
      </c>
      <c r="G697" t="s">
        <v>5161</v>
      </c>
      <c r="H697" t="s">
        <v>5183</v>
      </c>
      <c r="I697">
        <v>1395302333.28356</v>
      </c>
      <c r="J697">
        <v>1392038052.9915299</v>
      </c>
      <c r="K697" t="b">
        <v>0</v>
      </c>
      <c r="L697">
        <v>136.078239799637</v>
      </c>
      <c r="M697" t="b">
        <v>0</v>
      </c>
      <c r="N697" t="s">
        <v>5205</v>
      </c>
      <c r="O697">
        <f t="shared" si="41"/>
        <v>-8</v>
      </c>
      <c r="P697">
        <f t="shared" si="38"/>
        <v>99</v>
      </c>
      <c r="Q697" t="s">
        <v>5227</v>
      </c>
      <c r="R697" t="s">
        <v>5231</v>
      </c>
      <c r="S697" s="10">
        <f t="shared" si="39"/>
        <v>41680.343205920486</v>
      </c>
      <c r="T697" s="10">
        <f t="shared" si="40"/>
        <v>41718.124227818982</v>
      </c>
    </row>
    <row r="698" spans="1:20" ht="43.5" x14ac:dyDescent="0.35">
      <c r="A698">
        <v>696</v>
      </c>
      <c r="B698" s="3" t="s">
        <v>163</v>
      </c>
      <c r="C698" s="3" t="s">
        <v>2740</v>
      </c>
      <c r="D698">
        <v>-178068.68195781999</v>
      </c>
      <c r="E698">
        <v>13512.876478231001</v>
      </c>
      <c r="F698" t="s">
        <v>5158</v>
      </c>
      <c r="G698" t="s">
        <v>5161</v>
      </c>
      <c r="H698" t="s">
        <v>5183</v>
      </c>
      <c r="I698">
        <v>1395284439.27056</v>
      </c>
      <c r="J698">
        <v>1392019654.5031099</v>
      </c>
      <c r="K698" t="b">
        <v>0</v>
      </c>
      <c r="L698">
        <v>136.137554404811</v>
      </c>
      <c r="M698" t="b">
        <v>0</v>
      </c>
      <c r="N698" t="s">
        <v>5205</v>
      </c>
      <c r="O698">
        <f t="shared" si="41"/>
        <v>-8</v>
      </c>
      <c r="P698">
        <f t="shared" si="38"/>
        <v>99</v>
      </c>
      <c r="Q698" t="s">
        <v>5227</v>
      </c>
      <c r="R698" t="s">
        <v>5231</v>
      </c>
      <c r="S698" s="10">
        <f t="shared" si="39"/>
        <v>41680.130260452657</v>
      </c>
      <c r="T698" s="10">
        <f t="shared" si="40"/>
        <v>41717.917121187034</v>
      </c>
    </row>
    <row r="699" spans="1:20" ht="43.5" x14ac:dyDescent="0.35">
      <c r="A699">
        <v>697</v>
      </c>
      <c r="B699" s="3" t="s">
        <v>164</v>
      </c>
      <c r="C699" s="3" t="s">
        <v>2741</v>
      </c>
      <c r="D699">
        <v>-179086.65820707401</v>
      </c>
      <c r="E699">
        <v>13519.135643932001</v>
      </c>
      <c r="F699" t="s">
        <v>5158</v>
      </c>
      <c r="G699" t="s">
        <v>5161</v>
      </c>
      <c r="H699" t="s">
        <v>5183</v>
      </c>
      <c r="I699">
        <v>1395266545.25756</v>
      </c>
      <c r="J699">
        <v>1392001256.0146799</v>
      </c>
      <c r="K699" t="b">
        <v>0</v>
      </c>
      <c r="L699">
        <v>136.19686900998499</v>
      </c>
      <c r="M699" t="b">
        <v>0</v>
      </c>
      <c r="N699" t="s">
        <v>5205</v>
      </c>
      <c r="O699">
        <f t="shared" si="41"/>
        <v>-8</v>
      </c>
      <c r="P699">
        <f t="shared" si="38"/>
        <v>99</v>
      </c>
      <c r="Q699" t="s">
        <v>5227</v>
      </c>
      <c r="R699" t="s">
        <v>5231</v>
      </c>
      <c r="S699" s="10">
        <f t="shared" si="39"/>
        <v>41679.917314984719</v>
      </c>
      <c r="T699" s="10">
        <f t="shared" si="40"/>
        <v>41717.710014555087</v>
      </c>
    </row>
    <row r="700" spans="1:20" ht="58" x14ac:dyDescent="0.35">
      <c r="A700">
        <v>698</v>
      </c>
      <c r="B700" s="3" t="s">
        <v>165</v>
      </c>
      <c r="C700" s="3" t="s">
        <v>2742</v>
      </c>
      <c r="D700">
        <v>-180104.63445632701</v>
      </c>
      <c r="E700">
        <v>13525.3948096329</v>
      </c>
      <c r="F700" t="s">
        <v>5158</v>
      </c>
      <c r="G700" t="s">
        <v>5161</v>
      </c>
      <c r="H700" t="s">
        <v>5183</v>
      </c>
      <c r="I700">
        <v>1395248651.24456</v>
      </c>
      <c r="J700">
        <v>1391982857.5262599</v>
      </c>
      <c r="K700" t="b">
        <v>0</v>
      </c>
      <c r="L700">
        <v>136.25618361516001</v>
      </c>
      <c r="M700" t="b">
        <v>0</v>
      </c>
      <c r="N700" t="s">
        <v>5205</v>
      </c>
      <c r="O700">
        <f t="shared" si="41"/>
        <v>-8</v>
      </c>
      <c r="P700">
        <f t="shared" si="38"/>
        <v>99</v>
      </c>
      <c r="Q700" t="s">
        <v>5227</v>
      </c>
      <c r="R700" t="s">
        <v>5231</v>
      </c>
      <c r="S700" s="10">
        <f t="shared" si="39"/>
        <v>41679.70436951689</v>
      </c>
      <c r="T700" s="10">
        <f t="shared" si="40"/>
        <v>41717.502907923146</v>
      </c>
    </row>
    <row r="701" spans="1:20" ht="58" x14ac:dyDescent="0.35">
      <c r="A701">
        <v>699</v>
      </c>
      <c r="B701" s="3" t="s">
        <v>166</v>
      </c>
      <c r="C701" s="3" t="s">
        <v>2743</v>
      </c>
      <c r="D701">
        <v>-181122.610705581</v>
      </c>
      <c r="E701">
        <v>13531.6539753339</v>
      </c>
      <c r="F701" t="s">
        <v>5158</v>
      </c>
      <c r="G701" t="s">
        <v>5161</v>
      </c>
      <c r="H701" t="s">
        <v>5183</v>
      </c>
      <c r="I701">
        <v>1395230757.23156</v>
      </c>
      <c r="J701">
        <v>1391964459.0378301</v>
      </c>
      <c r="K701" t="b">
        <v>0</v>
      </c>
      <c r="L701">
        <v>136.31549822033401</v>
      </c>
      <c r="M701" t="b">
        <v>0</v>
      </c>
      <c r="N701" t="s">
        <v>5205</v>
      </c>
      <c r="O701">
        <f t="shared" si="41"/>
        <v>-7</v>
      </c>
      <c r="P701">
        <f t="shared" si="38"/>
        <v>99</v>
      </c>
      <c r="Q701" t="s">
        <v>5227</v>
      </c>
      <c r="R701" t="s">
        <v>5231</v>
      </c>
      <c r="S701" s="10">
        <f t="shared" si="39"/>
        <v>41679.49142404896</v>
      </c>
      <c r="T701" s="10">
        <f t="shared" si="40"/>
        <v>41717.295801291199</v>
      </c>
    </row>
    <row r="702" spans="1:20" ht="29" x14ac:dyDescent="0.35">
      <c r="A702">
        <v>700</v>
      </c>
      <c r="B702" s="3" t="s">
        <v>167</v>
      </c>
      <c r="C702" s="3" t="s">
        <v>2744</v>
      </c>
      <c r="D702">
        <v>-182140.586954834</v>
      </c>
      <c r="E702">
        <v>13537.9131410348</v>
      </c>
      <c r="F702" t="s">
        <v>5158</v>
      </c>
      <c r="G702" t="s">
        <v>5162</v>
      </c>
      <c r="H702" t="s">
        <v>5184</v>
      </c>
      <c r="I702">
        <v>1395212863.21857</v>
      </c>
      <c r="J702">
        <v>1391946060.5494101</v>
      </c>
      <c r="K702" t="b">
        <v>0</v>
      </c>
      <c r="L702">
        <v>136.374812825508</v>
      </c>
      <c r="M702" t="b">
        <v>0</v>
      </c>
      <c r="N702" t="s">
        <v>5205</v>
      </c>
      <c r="O702">
        <f t="shared" si="41"/>
        <v>-7</v>
      </c>
      <c r="P702">
        <f t="shared" si="38"/>
        <v>99</v>
      </c>
      <c r="Q702" t="s">
        <v>5227</v>
      </c>
      <c r="R702" t="s">
        <v>5231</v>
      </c>
      <c r="S702" s="10">
        <f t="shared" si="39"/>
        <v>41679.278478581131</v>
      </c>
      <c r="T702" s="10">
        <f t="shared" si="40"/>
        <v>41717.088694659375</v>
      </c>
    </row>
    <row r="703" spans="1:20" ht="43.5" x14ac:dyDescent="0.35">
      <c r="A703">
        <v>701</v>
      </c>
      <c r="B703" s="3" t="s">
        <v>168</v>
      </c>
      <c r="C703" s="3" t="s">
        <v>2745</v>
      </c>
      <c r="D703">
        <v>-183158.56320408799</v>
      </c>
      <c r="E703">
        <v>13544.1723067358</v>
      </c>
      <c r="F703" t="s">
        <v>5158</v>
      </c>
      <c r="G703" t="s">
        <v>5161</v>
      </c>
      <c r="H703" t="s">
        <v>5183</v>
      </c>
      <c r="I703">
        <v>1395194969.20557</v>
      </c>
      <c r="J703">
        <v>1391927662.0609801</v>
      </c>
      <c r="K703" t="b">
        <v>0</v>
      </c>
      <c r="L703">
        <v>136.434127430682</v>
      </c>
      <c r="M703" t="b">
        <v>0</v>
      </c>
      <c r="N703" t="s">
        <v>5205</v>
      </c>
      <c r="O703">
        <f t="shared" si="41"/>
        <v>-7</v>
      </c>
      <c r="P703">
        <f t="shared" si="38"/>
        <v>99</v>
      </c>
      <c r="Q703" t="s">
        <v>5227</v>
      </c>
      <c r="R703" t="s">
        <v>5231</v>
      </c>
      <c r="S703" s="10">
        <f t="shared" si="39"/>
        <v>41679.065533113193</v>
      </c>
      <c r="T703" s="10">
        <f t="shared" si="40"/>
        <v>41716.881588027427</v>
      </c>
    </row>
    <row r="704" spans="1:20" ht="43.5" x14ac:dyDescent="0.35">
      <c r="A704">
        <v>702</v>
      </c>
      <c r="B704" s="3" t="s">
        <v>169</v>
      </c>
      <c r="C704" s="3" t="s">
        <v>2746</v>
      </c>
      <c r="D704">
        <v>-184176.539453342</v>
      </c>
      <c r="E704">
        <v>13550.4314724367</v>
      </c>
      <c r="F704" t="s">
        <v>5158</v>
      </c>
      <c r="G704" t="s">
        <v>5161</v>
      </c>
      <c r="H704" t="s">
        <v>5183</v>
      </c>
      <c r="I704">
        <v>1395177075.19257</v>
      </c>
      <c r="J704">
        <v>1391909263.5725601</v>
      </c>
      <c r="K704" t="b">
        <v>0</v>
      </c>
      <c r="L704">
        <v>136.49344203585699</v>
      </c>
      <c r="M704" t="b">
        <v>0</v>
      </c>
      <c r="N704" t="s">
        <v>5205</v>
      </c>
      <c r="O704">
        <f t="shared" si="41"/>
        <v>-7</v>
      </c>
      <c r="P704">
        <f t="shared" si="38"/>
        <v>99</v>
      </c>
      <c r="Q704" t="s">
        <v>5227</v>
      </c>
      <c r="R704" t="s">
        <v>5231</v>
      </c>
      <c r="S704" s="10">
        <f t="shared" si="39"/>
        <v>41678.852587645371</v>
      </c>
      <c r="T704" s="10">
        <f t="shared" si="40"/>
        <v>41716.674481395479</v>
      </c>
    </row>
    <row r="705" spans="1:20" ht="43.5" x14ac:dyDescent="0.35">
      <c r="A705">
        <v>703</v>
      </c>
      <c r="B705" s="3" t="s">
        <v>170</v>
      </c>
      <c r="C705" s="3" t="s">
        <v>2747</v>
      </c>
      <c r="D705">
        <v>-185194.515702595</v>
      </c>
      <c r="E705">
        <v>13556.690638137699</v>
      </c>
      <c r="F705" t="s">
        <v>5158</v>
      </c>
      <c r="G705" t="s">
        <v>5161</v>
      </c>
      <c r="H705" t="s">
        <v>5183</v>
      </c>
      <c r="I705">
        <v>1395159181.17957</v>
      </c>
      <c r="J705">
        <v>1391890865.08413</v>
      </c>
      <c r="K705" t="b">
        <v>0</v>
      </c>
      <c r="L705">
        <v>136.55275664103101</v>
      </c>
      <c r="M705" t="b">
        <v>0</v>
      </c>
      <c r="N705" t="s">
        <v>5205</v>
      </c>
      <c r="O705">
        <f t="shared" si="41"/>
        <v>-7</v>
      </c>
      <c r="P705">
        <f t="shared" si="38"/>
        <v>99</v>
      </c>
      <c r="Q705" t="s">
        <v>5227</v>
      </c>
      <c r="R705" t="s">
        <v>5231</v>
      </c>
      <c r="S705" s="10">
        <f t="shared" si="39"/>
        <v>41678.639642177426</v>
      </c>
      <c r="T705" s="10">
        <f t="shared" si="40"/>
        <v>41716.467374763539</v>
      </c>
    </row>
    <row r="706" spans="1:20" ht="43.5" x14ac:dyDescent="0.35">
      <c r="A706">
        <v>704</v>
      </c>
      <c r="B706" s="3" t="s">
        <v>171</v>
      </c>
      <c r="C706" s="3" t="s">
        <v>2748</v>
      </c>
      <c r="D706">
        <v>-186212.49195184899</v>
      </c>
      <c r="E706">
        <v>13562.949803838599</v>
      </c>
      <c r="F706" t="s">
        <v>5158</v>
      </c>
      <c r="G706" t="s">
        <v>5162</v>
      </c>
      <c r="H706" t="s">
        <v>5184</v>
      </c>
      <c r="I706">
        <v>1395141287.1665699</v>
      </c>
      <c r="J706">
        <v>1391872466.59571</v>
      </c>
      <c r="K706" t="b">
        <v>0</v>
      </c>
      <c r="L706">
        <v>136.61207124620501</v>
      </c>
      <c r="M706" t="b">
        <v>0</v>
      </c>
      <c r="N706" t="s">
        <v>5205</v>
      </c>
      <c r="O706">
        <f t="shared" si="41"/>
        <v>-7</v>
      </c>
      <c r="P706">
        <f t="shared" si="38"/>
        <v>99</v>
      </c>
      <c r="Q706" t="s">
        <v>5227</v>
      </c>
      <c r="R706" t="s">
        <v>5231</v>
      </c>
      <c r="S706" s="10">
        <f t="shared" si="39"/>
        <v>41678.426696709605</v>
      </c>
      <c r="T706" s="10">
        <f t="shared" si="40"/>
        <v>41716.260268131598</v>
      </c>
    </row>
    <row r="707" spans="1:20" ht="58" x14ac:dyDescent="0.35">
      <c r="A707">
        <v>705</v>
      </c>
      <c r="B707" s="3" t="s">
        <v>172</v>
      </c>
      <c r="C707" s="3" t="s">
        <v>2749</v>
      </c>
      <c r="D707">
        <v>-187230.46820110199</v>
      </c>
      <c r="E707">
        <v>13569.208969539601</v>
      </c>
      <c r="F707" t="s">
        <v>5158</v>
      </c>
      <c r="G707" t="s">
        <v>5161</v>
      </c>
      <c r="H707" t="s">
        <v>5183</v>
      </c>
      <c r="I707">
        <v>1395123393.15358</v>
      </c>
      <c r="J707">
        <v>1391854068.10729</v>
      </c>
      <c r="K707" t="b">
        <v>0</v>
      </c>
      <c r="L707">
        <v>136.67138585137999</v>
      </c>
      <c r="M707" t="b">
        <v>0</v>
      </c>
      <c r="N707" t="s">
        <v>5205</v>
      </c>
      <c r="O707">
        <f t="shared" si="41"/>
        <v>-7</v>
      </c>
      <c r="P707">
        <f t="shared" ref="P707:P770" si="42">ROUND(E707/L707,0)</f>
        <v>99</v>
      </c>
      <c r="Q707" t="s">
        <v>5227</v>
      </c>
      <c r="R707" t="s">
        <v>5231</v>
      </c>
      <c r="S707" s="10">
        <f t="shared" ref="S707:S770" si="43">(J707/86400)+25569+(-5/24)</f>
        <v>41678.213751241783</v>
      </c>
      <c r="T707" s="10">
        <f t="shared" ref="T707:T770" si="44">(I707/86400)+25569+(-5/24)</f>
        <v>41716.053161499767</v>
      </c>
    </row>
    <row r="708" spans="1:20" ht="43.5" x14ac:dyDescent="0.35">
      <c r="A708">
        <v>706</v>
      </c>
      <c r="B708" s="3" t="s">
        <v>173</v>
      </c>
      <c r="C708" s="3" t="s">
        <v>2750</v>
      </c>
      <c r="D708">
        <v>-188248.44445035601</v>
      </c>
      <c r="E708">
        <v>13575.4681352405</v>
      </c>
      <c r="F708" t="s">
        <v>5158</v>
      </c>
      <c r="G708" t="s">
        <v>5161</v>
      </c>
      <c r="H708" t="s">
        <v>5183</v>
      </c>
      <c r="I708">
        <v>1395105499.1405799</v>
      </c>
      <c r="J708">
        <v>1391835669.61886</v>
      </c>
      <c r="K708" t="b">
        <v>0</v>
      </c>
      <c r="L708">
        <v>136.73070045655399</v>
      </c>
      <c r="M708" t="b">
        <v>0</v>
      </c>
      <c r="N708" t="s">
        <v>5205</v>
      </c>
      <c r="O708">
        <f t="shared" si="41"/>
        <v>-7</v>
      </c>
      <c r="P708">
        <f t="shared" si="42"/>
        <v>99</v>
      </c>
      <c r="Q708" t="s">
        <v>5227</v>
      </c>
      <c r="R708" t="s">
        <v>5231</v>
      </c>
      <c r="S708" s="10">
        <f t="shared" si="43"/>
        <v>41678.000805773838</v>
      </c>
      <c r="T708" s="10">
        <f t="shared" si="44"/>
        <v>41715.846054867819</v>
      </c>
    </row>
    <row r="709" spans="1:20" ht="43.5" x14ac:dyDescent="0.35">
      <c r="A709">
        <v>707</v>
      </c>
      <c r="B709" s="3" t="s">
        <v>174</v>
      </c>
      <c r="C709" s="3" t="s">
        <v>2751</v>
      </c>
      <c r="D709">
        <v>-189266.42069961</v>
      </c>
      <c r="E709">
        <v>13581.7273009415</v>
      </c>
      <c r="F709" t="s">
        <v>5158</v>
      </c>
      <c r="G709" t="s">
        <v>5161</v>
      </c>
      <c r="H709" t="s">
        <v>5183</v>
      </c>
      <c r="I709">
        <v>1395087605.1275799</v>
      </c>
      <c r="J709">
        <v>1391817271.13044</v>
      </c>
      <c r="K709" t="b">
        <v>0</v>
      </c>
      <c r="L709">
        <v>136.79001506172801</v>
      </c>
      <c r="M709" t="b">
        <v>0</v>
      </c>
      <c r="N709" t="s">
        <v>5205</v>
      </c>
      <c r="O709">
        <f t="shared" si="41"/>
        <v>-7</v>
      </c>
      <c r="P709">
        <f t="shared" si="42"/>
        <v>99</v>
      </c>
      <c r="Q709" t="s">
        <v>5227</v>
      </c>
      <c r="R709" t="s">
        <v>5231</v>
      </c>
      <c r="S709" s="10">
        <f t="shared" si="43"/>
        <v>41677.787860306016</v>
      </c>
      <c r="T709" s="10">
        <f t="shared" si="44"/>
        <v>41715.638948235879</v>
      </c>
    </row>
    <row r="710" spans="1:20" ht="43.5" x14ac:dyDescent="0.35">
      <c r="A710">
        <v>708</v>
      </c>
      <c r="B710" s="3" t="s">
        <v>5316</v>
      </c>
      <c r="C710" s="3" t="s">
        <v>2752</v>
      </c>
      <c r="D710">
        <v>-190284.396948863</v>
      </c>
      <c r="E710">
        <v>13587.9864666424</v>
      </c>
      <c r="F710" t="s">
        <v>5158</v>
      </c>
      <c r="G710" t="s">
        <v>5162</v>
      </c>
      <c r="H710" t="s">
        <v>5184</v>
      </c>
      <c r="I710">
        <v>1395069711.1145799</v>
      </c>
      <c r="J710">
        <v>1391798872.64201</v>
      </c>
      <c r="K710" t="b">
        <v>0</v>
      </c>
      <c r="L710">
        <v>136.84932966690201</v>
      </c>
      <c r="M710" t="b">
        <v>0</v>
      </c>
      <c r="N710" t="s">
        <v>5205</v>
      </c>
      <c r="O710">
        <f t="shared" si="41"/>
        <v>-7</v>
      </c>
      <c r="P710">
        <f t="shared" si="42"/>
        <v>99</v>
      </c>
      <c r="Q710" t="s">
        <v>5227</v>
      </c>
      <c r="R710" t="s">
        <v>5231</v>
      </c>
      <c r="S710" s="10">
        <f t="shared" si="43"/>
        <v>41677.574914838078</v>
      </c>
      <c r="T710" s="10">
        <f t="shared" si="44"/>
        <v>41715.431841603931</v>
      </c>
    </row>
    <row r="711" spans="1:20" ht="43.5" x14ac:dyDescent="0.35">
      <c r="A711">
        <v>709</v>
      </c>
      <c r="B711" s="3" t="s">
        <v>176</v>
      </c>
      <c r="C711" s="3" t="s">
        <v>2753</v>
      </c>
      <c r="D711">
        <v>-191302.37319811701</v>
      </c>
      <c r="E711">
        <v>13594.2456323434</v>
      </c>
      <c r="F711" t="s">
        <v>5158</v>
      </c>
      <c r="G711" t="s">
        <v>5170</v>
      </c>
      <c r="H711" t="s">
        <v>5186</v>
      </c>
      <c r="I711">
        <v>1395051817.1015799</v>
      </c>
      <c r="J711">
        <v>1391780474.15359</v>
      </c>
      <c r="K711" t="b">
        <v>0</v>
      </c>
      <c r="L711">
        <v>136.908644272077</v>
      </c>
      <c r="M711" t="b">
        <v>0</v>
      </c>
      <c r="N711" t="s">
        <v>5205</v>
      </c>
      <c r="O711">
        <f t="shared" si="41"/>
        <v>-7</v>
      </c>
      <c r="P711">
        <f t="shared" si="42"/>
        <v>99</v>
      </c>
      <c r="Q711" t="s">
        <v>5227</v>
      </c>
      <c r="R711" t="s">
        <v>5231</v>
      </c>
      <c r="S711" s="10">
        <f t="shared" si="43"/>
        <v>41677.361969370249</v>
      </c>
      <c r="T711" s="10">
        <f t="shared" si="44"/>
        <v>41715.224734971991</v>
      </c>
    </row>
    <row r="712" spans="1:20" ht="58" x14ac:dyDescent="0.35">
      <c r="A712">
        <v>710</v>
      </c>
      <c r="B712" s="3" t="s">
        <v>177</v>
      </c>
      <c r="C712" s="3" t="s">
        <v>2754</v>
      </c>
      <c r="D712">
        <v>-192320.34944737001</v>
      </c>
      <c r="E712">
        <v>13600.5047980443</v>
      </c>
      <c r="F712" t="s">
        <v>5158</v>
      </c>
      <c r="G712" t="s">
        <v>5162</v>
      </c>
      <c r="H712" t="s">
        <v>5184</v>
      </c>
      <c r="I712">
        <v>1395033923.0885899</v>
      </c>
      <c r="J712">
        <v>1391762075.6651599</v>
      </c>
      <c r="K712" t="b">
        <v>0</v>
      </c>
      <c r="L712">
        <v>136.96795887725099</v>
      </c>
      <c r="M712" t="b">
        <v>0</v>
      </c>
      <c r="N712" t="s">
        <v>5205</v>
      </c>
      <c r="O712">
        <f t="shared" si="41"/>
        <v>-7</v>
      </c>
      <c r="P712">
        <f t="shared" si="42"/>
        <v>99</v>
      </c>
      <c r="Q712" t="s">
        <v>5227</v>
      </c>
      <c r="R712" t="s">
        <v>5231</v>
      </c>
      <c r="S712" s="10">
        <f t="shared" si="43"/>
        <v>41677.149023902311</v>
      </c>
      <c r="T712" s="10">
        <f t="shared" si="44"/>
        <v>41715.01762834016</v>
      </c>
    </row>
    <row r="713" spans="1:20" ht="43.5" x14ac:dyDescent="0.35">
      <c r="A713">
        <v>711</v>
      </c>
      <c r="B713" s="3" t="s">
        <v>178</v>
      </c>
      <c r="C713" s="3" t="s">
        <v>2755</v>
      </c>
      <c r="D713">
        <v>-193338.325696624</v>
      </c>
      <c r="E713">
        <v>13606.763963745299</v>
      </c>
      <c r="F713" t="s">
        <v>5158</v>
      </c>
      <c r="G713" t="s">
        <v>5161</v>
      </c>
      <c r="H713" t="s">
        <v>5183</v>
      </c>
      <c r="I713">
        <v>1395016029.0755899</v>
      </c>
      <c r="J713">
        <v>1391743677.1767399</v>
      </c>
      <c r="K713" t="b">
        <v>0</v>
      </c>
      <c r="L713">
        <v>137.02727348242499</v>
      </c>
      <c r="M713" t="b">
        <v>0</v>
      </c>
      <c r="N713" t="s">
        <v>5205</v>
      </c>
      <c r="O713">
        <f t="shared" si="41"/>
        <v>-7</v>
      </c>
      <c r="P713">
        <f t="shared" si="42"/>
        <v>99</v>
      </c>
      <c r="Q713" t="s">
        <v>5227</v>
      </c>
      <c r="R713" t="s">
        <v>5231</v>
      </c>
      <c r="S713" s="10">
        <f t="shared" si="43"/>
        <v>41676.93607843449</v>
      </c>
      <c r="T713" s="10">
        <f t="shared" si="44"/>
        <v>41714.810521708212</v>
      </c>
    </row>
    <row r="714" spans="1:20" ht="29" x14ac:dyDescent="0.35">
      <c r="A714">
        <v>712</v>
      </c>
      <c r="B714" s="3" t="s">
        <v>179</v>
      </c>
      <c r="C714" s="3" t="s">
        <v>2756</v>
      </c>
      <c r="D714">
        <v>-194356.301945877</v>
      </c>
      <c r="E714">
        <v>13613.023129446199</v>
      </c>
      <c r="F714" t="s">
        <v>5158</v>
      </c>
      <c r="G714" t="s">
        <v>5161</v>
      </c>
      <c r="H714" t="s">
        <v>5183</v>
      </c>
      <c r="I714">
        <v>1394998135.0625899</v>
      </c>
      <c r="J714">
        <v>1391725278.6883099</v>
      </c>
      <c r="K714" t="b">
        <v>0</v>
      </c>
      <c r="L714">
        <v>137.08658808759901</v>
      </c>
      <c r="M714" t="b">
        <v>0</v>
      </c>
      <c r="N714" t="s">
        <v>5205</v>
      </c>
      <c r="O714">
        <f t="shared" si="41"/>
        <v>-7</v>
      </c>
      <c r="P714">
        <f t="shared" si="42"/>
        <v>99</v>
      </c>
      <c r="Q714" t="s">
        <v>5227</v>
      </c>
      <c r="R714" t="s">
        <v>5231</v>
      </c>
      <c r="S714" s="10">
        <f t="shared" si="43"/>
        <v>41676.723132966545</v>
      </c>
      <c r="T714" s="10">
        <f t="shared" si="44"/>
        <v>41714.603415076272</v>
      </c>
    </row>
    <row r="715" spans="1:20" ht="29" x14ac:dyDescent="0.35">
      <c r="A715">
        <v>713</v>
      </c>
      <c r="B715" s="3" t="s">
        <v>180</v>
      </c>
      <c r="C715" s="3" t="s">
        <v>2757</v>
      </c>
      <c r="D715">
        <v>-195374.27819513099</v>
      </c>
      <c r="E715">
        <v>13619.282295147201</v>
      </c>
      <c r="F715" t="s">
        <v>5158</v>
      </c>
      <c r="G715" t="s">
        <v>5164</v>
      </c>
      <c r="H715" t="s">
        <v>5186</v>
      </c>
      <c r="I715">
        <v>1394980241.0495901</v>
      </c>
      <c r="J715">
        <v>1391706880.1998899</v>
      </c>
      <c r="K715" t="b">
        <v>0</v>
      </c>
      <c r="L715">
        <v>137.145902692774</v>
      </c>
      <c r="M715" t="b">
        <v>0</v>
      </c>
      <c r="N715" t="s">
        <v>5205</v>
      </c>
      <c r="O715">
        <f t="shared" si="41"/>
        <v>-7</v>
      </c>
      <c r="P715">
        <f t="shared" si="42"/>
        <v>99</v>
      </c>
      <c r="Q715" t="s">
        <v>5227</v>
      </c>
      <c r="R715" t="s">
        <v>5231</v>
      </c>
      <c r="S715" s="10">
        <f t="shared" si="43"/>
        <v>41676.510187498723</v>
      </c>
      <c r="T715" s="10">
        <f t="shared" si="44"/>
        <v>41714.396308444331</v>
      </c>
    </row>
    <row r="716" spans="1:20" ht="29" x14ac:dyDescent="0.35">
      <c r="A716">
        <v>714</v>
      </c>
      <c r="B716" s="3" t="s">
        <v>181</v>
      </c>
      <c r="C716" s="3" t="s">
        <v>2758</v>
      </c>
      <c r="D716">
        <v>-196392.25444438399</v>
      </c>
      <c r="E716">
        <v>13625.541460848101</v>
      </c>
      <c r="F716" t="s">
        <v>5158</v>
      </c>
      <c r="G716" t="s">
        <v>5161</v>
      </c>
      <c r="H716" t="s">
        <v>5183</v>
      </c>
      <c r="I716">
        <v>1394962347.0365901</v>
      </c>
      <c r="J716">
        <v>1391688481.7114601</v>
      </c>
      <c r="K716" t="b">
        <v>0</v>
      </c>
      <c r="L716">
        <v>137.205217297948</v>
      </c>
      <c r="M716" t="b">
        <v>0</v>
      </c>
      <c r="N716" t="s">
        <v>5205</v>
      </c>
      <c r="O716">
        <f t="shared" si="41"/>
        <v>-7</v>
      </c>
      <c r="P716">
        <f t="shared" si="42"/>
        <v>99</v>
      </c>
      <c r="Q716" t="s">
        <v>5227</v>
      </c>
      <c r="R716" t="s">
        <v>5231</v>
      </c>
      <c r="S716" s="10">
        <f t="shared" si="43"/>
        <v>41676.297242030785</v>
      </c>
      <c r="T716" s="10">
        <f t="shared" si="44"/>
        <v>41714.189201812384</v>
      </c>
    </row>
    <row r="717" spans="1:20" ht="43.5" x14ac:dyDescent="0.35">
      <c r="A717">
        <v>715</v>
      </c>
      <c r="B717" s="3" t="s">
        <v>182</v>
      </c>
      <c r="C717" s="3" t="s">
        <v>2759</v>
      </c>
      <c r="D717">
        <v>-197410.230693638</v>
      </c>
      <c r="E717">
        <v>13631.8006265491</v>
      </c>
      <c r="F717" t="s">
        <v>5158</v>
      </c>
      <c r="G717" t="s">
        <v>5162</v>
      </c>
      <c r="H717" t="s">
        <v>5184</v>
      </c>
      <c r="I717">
        <v>1394944453.0235901</v>
      </c>
      <c r="J717">
        <v>1391670083.2230401</v>
      </c>
      <c r="K717" t="b">
        <v>0</v>
      </c>
      <c r="L717">
        <v>137.26453190312199</v>
      </c>
      <c r="M717" t="b">
        <v>0</v>
      </c>
      <c r="N717" t="s">
        <v>5205</v>
      </c>
      <c r="O717">
        <f t="shared" si="41"/>
        <v>-7</v>
      </c>
      <c r="P717">
        <f t="shared" si="42"/>
        <v>99</v>
      </c>
      <c r="Q717" t="s">
        <v>5227</v>
      </c>
      <c r="R717" t="s">
        <v>5231</v>
      </c>
      <c r="S717" s="10">
        <f t="shared" si="43"/>
        <v>41676.084296562964</v>
      </c>
      <c r="T717" s="10">
        <f t="shared" si="44"/>
        <v>41713.982095180436</v>
      </c>
    </row>
    <row r="718" spans="1:20" ht="43.5" x14ac:dyDescent="0.35">
      <c r="A718">
        <v>716</v>
      </c>
      <c r="B718" s="3" t="s">
        <v>183</v>
      </c>
      <c r="C718" s="3" t="s">
        <v>2760</v>
      </c>
      <c r="D718">
        <v>-198428.20694289199</v>
      </c>
      <c r="E718">
        <v>13638.05979225</v>
      </c>
      <c r="F718" t="s">
        <v>5158</v>
      </c>
      <c r="G718" t="s">
        <v>5162</v>
      </c>
      <c r="H718" t="s">
        <v>5184</v>
      </c>
      <c r="I718">
        <v>1394926559.0106001</v>
      </c>
      <c r="J718">
        <v>1391651684.7346101</v>
      </c>
      <c r="K718" t="b">
        <v>0</v>
      </c>
      <c r="L718">
        <v>137.32384650829701</v>
      </c>
      <c r="M718" t="b">
        <v>0</v>
      </c>
      <c r="N718" t="s">
        <v>5205</v>
      </c>
      <c r="O718">
        <f t="shared" si="41"/>
        <v>-7</v>
      </c>
      <c r="P718">
        <f t="shared" si="42"/>
        <v>99</v>
      </c>
      <c r="Q718" t="s">
        <v>5227</v>
      </c>
      <c r="R718" t="s">
        <v>5231</v>
      </c>
      <c r="S718" s="10">
        <f t="shared" si="43"/>
        <v>41675.871351095026</v>
      </c>
      <c r="T718" s="10">
        <f t="shared" si="44"/>
        <v>41713.774988548612</v>
      </c>
    </row>
    <row r="719" spans="1:20" ht="58" x14ac:dyDescent="0.35">
      <c r="A719">
        <v>717</v>
      </c>
      <c r="B719" s="3" t="s">
        <v>184</v>
      </c>
      <c r="C719" s="3" t="s">
        <v>2761</v>
      </c>
      <c r="D719">
        <v>-199446.18319214499</v>
      </c>
      <c r="E719">
        <v>13644.318957951</v>
      </c>
      <c r="F719" t="s">
        <v>5158</v>
      </c>
      <c r="G719" t="s">
        <v>5161</v>
      </c>
      <c r="H719" t="s">
        <v>5183</v>
      </c>
      <c r="I719">
        <v>1394908664.9976001</v>
      </c>
      <c r="J719">
        <v>1391633286.2461901</v>
      </c>
      <c r="K719" t="b">
        <v>0</v>
      </c>
      <c r="L719">
        <v>137.383161113471</v>
      </c>
      <c r="M719" t="b">
        <v>0</v>
      </c>
      <c r="N719" t="s">
        <v>5205</v>
      </c>
      <c r="O719">
        <f t="shared" si="41"/>
        <v>-7</v>
      </c>
      <c r="P719">
        <f t="shared" si="42"/>
        <v>99</v>
      </c>
      <c r="Q719" t="s">
        <v>5227</v>
      </c>
      <c r="R719" t="s">
        <v>5231</v>
      </c>
      <c r="S719" s="10">
        <f t="shared" si="43"/>
        <v>41675.658405627197</v>
      </c>
      <c r="T719" s="10">
        <f t="shared" si="44"/>
        <v>41713.567881916664</v>
      </c>
    </row>
    <row r="720" spans="1:20" x14ac:dyDescent="0.35">
      <c r="A720">
        <v>718</v>
      </c>
      <c r="B720" s="3" t="s">
        <v>185</v>
      </c>
      <c r="C720" s="3" t="s">
        <v>2762</v>
      </c>
      <c r="D720">
        <v>-200464.15944139901</v>
      </c>
      <c r="E720">
        <v>13650.5781236519</v>
      </c>
      <c r="F720" t="s">
        <v>5158</v>
      </c>
      <c r="G720" t="s">
        <v>5162</v>
      </c>
      <c r="H720" t="s">
        <v>5184</v>
      </c>
      <c r="I720">
        <v>1394890770.9846001</v>
      </c>
      <c r="J720">
        <v>1391614887.75776</v>
      </c>
      <c r="K720" t="b">
        <v>0</v>
      </c>
      <c r="L720">
        <v>137.442475718645</v>
      </c>
      <c r="M720" t="b">
        <v>0</v>
      </c>
      <c r="N720" t="s">
        <v>5205</v>
      </c>
      <c r="O720">
        <f t="shared" si="41"/>
        <v>-7</v>
      </c>
      <c r="P720">
        <f t="shared" si="42"/>
        <v>99</v>
      </c>
      <c r="Q720" t="s">
        <v>5227</v>
      </c>
      <c r="R720" t="s">
        <v>5231</v>
      </c>
      <c r="S720" s="10">
        <f t="shared" si="43"/>
        <v>41675.445460159259</v>
      </c>
      <c r="T720" s="10">
        <f t="shared" si="44"/>
        <v>41713.360775284724</v>
      </c>
    </row>
    <row r="721" spans="1:20" ht="58" x14ac:dyDescent="0.35">
      <c r="A721">
        <v>719</v>
      </c>
      <c r="B721" s="3" t="s">
        <v>186</v>
      </c>
      <c r="C721" s="3" t="s">
        <v>2763</v>
      </c>
      <c r="D721">
        <v>-201482.13569065201</v>
      </c>
      <c r="E721">
        <v>13656.837289352899</v>
      </c>
      <c r="F721" t="s">
        <v>5158</v>
      </c>
      <c r="G721" t="s">
        <v>5166</v>
      </c>
      <c r="H721" t="s">
        <v>5188</v>
      </c>
      <c r="I721">
        <v>1394872876.9716001</v>
      </c>
      <c r="J721">
        <v>1391596489.26934</v>
      </c>
      <c r="K721" t="b">
        <v>0</v>
      </c>
      <c r="L721">
        <v>137.50179032381899</v>
      </c>
      <c r="M721" t="b">
        <v>0</v>
      </c>
      <c r="N721" t="s">
        <v>5205</v>
      </c>
      <c r="O721">
        <f t="shared" si="41"/>
        <v>-7</v>
      </c>
      <c r="P721">
        <f t="shared" si="42"/>
        <v>99</v>
      </c>
      <c r="Q721" t="s">
        <v>5227</v>
      </c>
      <c r="R721" t="s">
        <v>5231</v>
      </c>
      <c r="S721" s="10">
        <f t="shared" si="43"/>
        <v>41675.23251469143</v>
      </c>
      <c r="T721" s="10">
        <f t="shared" si="44"/>
        <v>41713.153668652776</v>
      </c>
    </row>
    <row r="722" spans="1:20" x14ac:dyDescent="0.35">
      <c r="A722">
        <v>720</v>
      </c>
      <c r="B722" s="3" t="s">
        <v>187</v>
      </c>
      <c r="C722" s="3" t="s">
        <v>2764</v>
      </c>
      <c r="D722">
        <v>-202500.111939906</v>
      </c>
      <c r="E722">
        <v>13663.096455053799</v>
      </c>
      <c r="F722" t="s">
        <v>5158</v>
      </c>
      <c r="G722" t="s">
        <v>5171</v>
      </c>
      <c r="H722" t="s">
        <v>5191</v>
      </c>
      <c r="I722">
        <v>1394854982.9586</v>
      </c>
      <c r="J722">
        <v>1391578090.78091</v>
      </c>
      <c r="K722" t="b">
        <v>0</v>
      </c>
      <c r="L722">
        <v>137.56110492899401</v>
      </c>
      <c r="M722" t="b">
        <v>0</v>
      </c>
      <c r="N722" t="s">
        <v>5205</v>
      </c>
      <c r="O722">
        <f t="shared" si="41"/>
        <v>-7</v>
      </c>
      <c r="P722">
        <f t="shared" si="42"/>
        <v>99</v>
      </c>
      <c r="Q722" t="s">
        <v>5227</v>
      </c>
      <c r="R722" t="s">
        <v>5231</v>
      </c>
      <c r="S722" s="10">
        <f t="shared" si="43"/>
        <v>41675.019569223492</v>
      </c>
      <c r="T722" s="10">
        <f t="shared" si="44"/>
        <v>41712.946562020828</v>
      </c>
    </row>
    <row r="723" spans="1:20" ht="43.5" x14ac:dyDescent="0.35">
      <c r="A723">
        <v>721</v>
      </c>
      <c r="B723" s="3" t="s">
        <v>188</v>
      </c>
      <c r="C723" s="3" t="s">
        <v>2765</v>
      </c>
      <c r="D723">
        <v>-203518.088189159</v>
      </c>
      <c r="E723">
        <v>13669.355620754801</v>
      </c>
      <c r="F723" t="s">
        <v>5158</v>
      </c>
      <c r="G723" t="s">
        <v>5161</v>
      </c>
      <c r="H723" t="s">
        <v>5183</v>
      </c>
      <c r="I723">
        <v>1394837088.94561</v>
      </c>
      <c r="J723">
        <v>1391559692.29249</v>
      </c>
      <c r="K723" t="b">
        <v>0</v>
      </c>
      <c r="L723">
        <v>137.62041953416801</v>
      </c>
      <c r="M723" t="b">
        <v>0</v>
      </c>
      <c r="N723" t="s">
        <v>5205</v>
      </c>
      <c r="O723">
        <f t="shared" si="41"/>
        <v>-7</v>
      </c>
      <c r="P723">
        <f t="shared" si="42"/>
        <v>99</v>
      </c>
      <c r="Q723" t="s">
        <v>5227</v>
      </c>
      <c r="R723" t="s">
        <v>5231</v>
      </c>
      <c r="S723" s="10">
        <f t="shared" si="43"/>
        <v>41674.80662375567</v>
      </c>
      <c r="T723" s="10">
        <f t="shared" si="44"/>
        <v>41712.739455389004</v>
      </c>
    </row>
    <row r="724" spans="1:20" ht="43.5" x14ac:dyDescent="0.35">
      <c r="A724">
        <v>722</v>
      </c>
      <c r="B724" s="3" t="s">
        <v>189</v>
      </c>
      <c r="C724" s="3" t="s">
        <v>2766</v>
      </c>
      <c r="D724">
        <v>-204536.06443841301</v>
      </c>
      <c r="E724">
        <v>13675.614786455701</v>
      </c>
      <c r="F724" t="s">
        <v>5158</v>
      </c>
      <c r="G724" t="s">
        <v>5161</v>
      </c>
      <c r="H724" t="s">
        <v>5183</v>
      </c>
      <c r="I724">
        <v>1394819194.93261</v>
      </c>
      <c r="J724">
        <v>1391541293.80406</v>
      </c>
      <c r="K724" t="b">
        <v>0</v>
      </c>
      <c r="L724">
        <v>137.679734139342</v>
      </c>
      <c r="M724" t="b">
        <v>0</v>
      </c>
      <c r="N724" t="s">
        <v>5205</v>
      </c>
      <c r="O724">
        <f t="shared" si="41"/>
        <v>-7</v>
      </c>
      <c r="P724">
        <f t="shared" si="42"/>
        <v>99</v>
      </c>
      <c r="Q724" t="s">
        <v>5227</v>
      </c>
      <c r="R724" t="s">
        <v>5231</v>
      </c>
      <c r="S724" s="10">
        <f t="shared" si="43"/>
        <v>41674.593678287732</v>
      </c>
      <c r="T724" s="10">
        <f t="shared" si="44"/>
        <v>41712.532348757057</v>
      </c>
    </row>
    <row r="725" spans="1:20" ht="58" x14ac:dyDescent="0.35">
      <c r="A725">
        <v>723</v>
      </c>
      <c r="B725" s="3" t="s">
        <v>190</v>
      </c>
      <c r="C725" s="3" t="s">
        <v>2767</v>
      </c>
      <c r="D725">
        <v>-205554.040687667</v>
      </c>
      <c r="E725">
        <v>13681.8739521567</v>
      </c>
      <c r="F725" t="s">
        <v>5158</v>
      </c>
      <c r="G725" t="s">
        <v>5161</v>
      </c>
      <c r="H725" t="s">
        <v>5183</v>
      </c>
      <c r="I725">
        <v>1394801300.91961</v>
      </c>
      <c r="J725">
        <v>1391522895.31564</v>
      </c>
      <c r="K725" t="b">
        <v>0</v>
      </c>
      <c r="L725">
        <v>137.739048744516</v>
      </c>
      <c r="M725" t="b">
        <v>0</v>
      </c>
      <c r="N725" t="s">
        <v>5205</v>
      </c>
      <c r="O725">
        <f t="shared" si="41"/>
        <v>-7</v>
      </c>
      <c r="P725">
        <f t="shared" si="42"/>
        <v>99</v>
      </c>
      <c r="Q725" t="s">
        <v>5227</v>
      </c>
      <c r="R725" t="s">
        <v>5231</v>
      </c>
      <c r="S725" s="10">
        <f t="shared" si="43"/>
        <v>41674.380732819904</v>
      </c>
      <c r="T725" s="10">
        <f t="shared" si="44"/>
        <v>41712.325242125116</v>
      </c>
    </row>
    <row r="726" spans="1:20" ht="43.5" x14ac:dyDescent="0.35">
      <c r="A726">
        <v>724</v>
      </c>
      <c r="B726" s="3" t="s">
        <v>191</v>
      </c>
      <c r="C726" s="3" t="s">
        <v>2768</v>
      </c>
      <c r="D726">
        <v>-206572.01693692</v>
      </c>
      <c r="E726">
        <v>13688.1331178576</v>
      </c>
      <c r="F726" t="s">
        <v>5158</v>
      </c>
      <c r="G726" t="s">
        <v>5161</v>
      </c>
      <c r="H726" t="s">
        <v>5183</v>
      </c>
      <c r="I726">
        <v>1394783406.90661</v>
      </c>
      <c r="J726">
        <v>1391504496.8272099</v>
      </c>
      <c r="K726" t="b">
        <v>0</v>
      </c>
      <c r="L726">
        <v>137.79836334969099</v>
      </c>
      <c r="M726" t="b">
        <v>0</v>
      </c>
      <c r="N726" t="s">
        <v>5205</v>
      </c>
      <c r="O726">
        <f t="shared" si="41"/>
        <v>-7</v>
      </c>
      <c r="P726">
        <f t="shared" si="42"/>
        <v>99</v>
      </c>
      <c r="Q726" t="s">
        <v>5227</v>
      </c>
      <c r="R726" t="s">
        <v>5231</v>
      </c>
      <c r="S726" s="10">
        <f t="shared" si="43"/>
        <v>41674.167787351966</v>
      </c>
      <c r="T726" s="10">
        <f t="shared" si="44"/>
        <v>41712.118135493169</v>
      </c>
    </row>
    <row r="727" spans="1:20" x14ac:dyDescent="0.35">
      <c r="A727">
        <v>725</v>
      </c>
      <c r="B727" s="3" t="s">
        <v>192</v>
      </c>
      <c r="C727" s="3" t="s">
        <v>2769</v>
      </c>
      <c r="D727">
        <v>-207589.99318617399</v>
      </c>
      <c r="E727">
        <v>13694.3922835586</v>
      </c>
      <c r="F727" t="s">
        <v>5158</v>
      </c>
      <c r="G727" t="s">
        <v>5161</v>
      </c>
      <c r="H727" t="s">
        <v>5183</v>
      </c>
      <c r="I727">
        <v>1394765512.89361</v>
      </c>
      <c r="J727">
        <v>1391486098.3387899</v>
      </c>
      <c r="K727" t="b">
        <v>0</v>
      </c>
      <c r="L727">
        <v>137.85767795486501</v>
      </c>
      <c r="M727" t="b">
        <v>0</v>
      </c>
      <c r="N727" t="s">
        <v>5205</v>
      </c>
      <c r="O727">
        <f t="shared" si="41"/>
        <v>-7</v>
      </c>
      <c r="P727">
        <f t="shared" si="42"/>
        <v>99</v>
      </c>
      <c r="Q727" t="s">
        <v>5227</v>
      </c>
      <c r="R727" t="s">
        <v>5231</v>
      </c>
      <c r="S727" s="10">
        <f t="shared" si="43"/>
        <v>41673.954841884137</v>
      </c>
      <c r="T727" s="10">
        <f t="shared" si="44"/>
        <v>41711.911028861221</v>
      </c>
    </row>
    <row r="728" spans="1:20" ht="43.5" x14ac:dyDescent="0.35">
      <c r="A728">
        <v>726</v>
      </c>
      <c r="B728" s="3" t="s">
        <v>193</v>
      </c>
      <c r="C728" s="3" t="s">
        <v>2770</v>
      </c>
      <c r="D728">
        <v>-208607.96943542699</v>
      </c>
      <c r="E728">
        <v>13700.6514492595</v>
      </c>
      <c r="F728" t="s">
        <v>5158</v>
      </c>
      <c r="G728" t="s">
        <v>5163</v>
      </c>
      <c r="H728" t="s">
        <v>5185</v>
      </c>
      <c r="I728">
        <v>1394747618.88062</v>
      </c>
      <c r="J728">
        <v>1391467699.8503599</v>
      </c>
      <c r="K728" t="b">
        <v>0</v>
      </c>
      <c r="L728">
        <v>137.91699256003901</v>
      </c>
      <c r="M728" t="b">
        <v>0</v>
      </c>
      <c r="N728" t="s">
        <v>5205</v>
      </c>
      <c r="O728">
        <f t="shared" si="41"/>
        <v>-7</v>
      </c>
      <c r="P728">
        <f t="shared" si="42"/>
        <v>99</v>
      </c>
      <c r="Q728" t="s">
        <v>5227</v>
      </c>
      <c r="R728" t="s">
        <v>5231</v>
      </c>
      <c r="S728" s="10">
        <f t="shared" si="43"/>
        <v>41673.741896416199</v>
      </c>
      <c r="T728" s="10">
        <f t="shared" si="44"/>
        <v>41711.703922229397</v>
      </c>
    </row>
    <row r="729" spans="1:20" ht="58" x14ac:dyDescent="0.35">
      <c r="A729">
        <v>727</v>
      </c>
      <c r="B729" s="3" t="s">
        <v>194</v>
      </c>
      <c r="C729" s="3" t="s">
        <v>2771</v>
      </c>
      <c r="D729">
        <v>-209625.94568468101</v>
      </c>
      <c r="E729">
        <v>13706.9106149605</v>
      </c>
      <c r="F729" t="s">
        <v>5158</v>
      </c>
      <c r="G729" t="s">
        <v>5161</v>
      </c>
      <c r="H729" t="s">
        <v>5183</v>
      </c>
      <c r="I729">
        <v>1394729724.86762</v>
      </c>
      <c r="J729">
        <v>1391449301.3619399</v>
      </c>
      <c r="K729" t="b">
        <v>0</v>
      </c>
      <c r="L729">
        <v>137.976307165214</v>
      </c>
      <c r="M729" t="b">
        <v>0</v>
      </c>
      <c r="N729" t="s">
        <v>5205</v>
      </c>
      <c r="O729">
        <f t="shared" ref="O729:O792" si="45">ROUND((E729/D729)*100,0)</f>
        <v>-7</v>
      </c>
      <c r="P729">
        <f t="shared" si="42"/>
        <v>99</v>
      </c>
      <c r="Q729" t="s">
        <v>5227</v>
      </c>
      <c r="R729" t="s">
        <v>5231</v>
      </c>
      <c r="S729" s="10">
        <f t="shared" si="43"/>
        <v>41673.528950948377</v>
      </c>
      <c r="T729" s="10">
        <f t="shared" si="44"/>
        <v>41711.496815597449</v>
      </c>
    </row>
    <row r="730" spans="1:20" ht="58" x14ac:dyDescent="0.35">
      <c r="A730">
        <v>728</v>
      </c>
      <c r="B730" s="3" t="s">
        <v>195</v>
      </c>
      <c r="C730" s="3" t="s">
        <v>2772</v>
      </c>
      <c r="D730">
        <v>-210643.92193393499</v>
      </c>
      <c r="E730">
        <v>13713.169780661399</v>
      </c>
      <c r="F730" t="s">
        <v>5158</v>
      </c>
      <c r="G730" t="s">
        <v>5162</v>
      </c>
      <c r="H730" t="s">
        <v>5184</v>
      </c>
      <c r="I730">
        <v>1394711830.85462</v>
      </c>
      <c r="J730">
        <v>1391430902.8735099</v>
      </c>
      <c r="K730" t="b">
        <v>0</v>
      </c>
      <c r="L730">
        <v>138.03562177038799</v>
      </c>
      <c r="M730" t="b">
        <v>0</v>
      </c>
      <c r="N730" t="s">
        <v>5205</v>
      </c>
      <c r="O730">
        <f t="shared" si="45"/>
        <v>-7</v>
      </c>
      <c r="P730">
        <f t="shared" si="42"/>
        <v>99</v>
      </c>
      <c r="Q730" t="s">
        <v>5227</v>
      </c>
      <c r="R730" t="s">
        <v>5231</v>
      </c>
      <c r="S730" s="10">
        <f t="shared" si="43"/>
        <v>41673.316005480439</v>
      </c>
      <c r="T730" s="10">
        <f t="shared" si="44"/>
        <v>41711.289708965509</v>
      </c>
    </row>
    <row r="731" spans="1:20" ht="43.5" x14ac:dyDescent="0.35">
      <c r="A731">
        <v>729</v>
      </c>
      <c r="B731" s="3" t="s">
        <v>196</v>
      </c>
      <c r="C731" s="3" t="s">
        <v>2773</v>
      </c>
      <c r="D731">
        <v>-211661.89818318799</v>
      </c>
      <c r="E731">
        <v>13719.428946362401</v>
      </c>
      <c r="F731" t="s">
        <v>5158</v>
      </c>
      <c r="G731" t="s">
        <v>5162</v>
      </c>
      <c r="H731" t="s">
        <v>5184</v>
      </c>
      <c r="I731">
        <v>1394693936.84162</v>
      </c>
      <c r="J731">
        <v>1391412504.3850901</v>
      </c>
      <c r="K731" t="b">
        <v>0</v>
      </c>
      <c r="L731">
        <v>138.09493637556201</v>
      </c>
      <c r="M731" t="b">
        <v>0</v>
      </c>
      <c r="N731" t="s">
        <v>5205</v>
      </c>
      <c r="O731">
        <f t="shared" si="45"/>
        <v>-6</v>
      </c>
      <c r="P731">
        <f t="shared" si="42"/>
        <v>99</v>
      </c>
      <c r="Q731" t="s">
        <v>5227</v>
      </c>
      <c r="R731" t="s">
        <v>5231</v>
      </c>
      <c r="S731" s="10">
        <f t="shared" si="43"/>
        <v>41673.103060012618</v>
      </c>
      <c r="T731" s="10">
        <f t="shared" si="44"/>
        <v>41711.082602333561</v>
      </c>
    </row>
    <row r="732" spans="1:20" ht="43.5" x14ac:dyDescent="0.35">
      <c r="A732">
        <v>730</v>
      </c>
      <c r="B732" s="3" t="s">
        <v>5317</v>
      </c>
      <c r="C732" s="3" t="s">
        <v>2774</v>
      </c>
      <c r="D732">
        <v>-212679.87443244201</v>
      </c>
      <c r="E732">
        <v>13725.688112063301</v>
      </c>
      <c r="F732" t="s">
        <v>5158</v>
      </c>
      <c r="G732" t="s">
        <v>5161</v>
      </c>
      <c r="H732" t="s">
        <v>5183</v>
      </c>
      <c r="I732">
        <v>1394676042.82862</v>
      </c>
      <c r="J732">
        <v>1391394105.8966601</v>
      </c>
      <c r="K732" t="b">
        <v>0</v>
      </c>
      <c r="L732">
        <v>138.15425098073601</v>
      </c>
      <c r="M732" t="b">
        <v>0</v>
      </c>
      <c r="N732" t="s">
        <v>5205</v>
      </c>
      <c r="O732">
        <f t="shared" si="45"/>
        <v>-6</v>
      </c>
      <c r="P732">
        <f t="shared" si="42"/>
        <v>99</v>
      </c>
      <c r="Q732" t="s">
        <v>5227</v>
      </c>
      <c r="R732" t="s">
        <v>5231</v>
      </c>
      <c r="S732" s="10">
        <f t="shared" si="43"/>
        <v>41672.890114544673</v>
      </c>
      <c r="T732" s="10">
        <f t="shared" si="44"/>
        <v>41710.875495701614</v>
      </c>
    </row>
    <row r="733" spans="1:20" ht="43.5" x14ac:dyDescent="0.35">
      <c r="A733">
        <v>731</v>
      </c>
      <c r="B733" s="3" t="s">
        <v>198</v>
      </c>
      <c r="C733" s="3" t="s">
        <v>2775</v>
      </c>
      <c r="D733">
        <v>-213697.85068169501</v>
      </c>
      <c r="E733">
        <v>13731.9472777643</v>
      </c>
      <c r="F733" t="s">
        <v>5158</v>
      </c>
      <c r="G733" t="s">
        <v>5162</v>
      </c>
      <c r="H733" t="s">
        <v>5184</v>
      </c>
      <c r="I733">
        <v>1394658148.81563</v>
      </c>
      <c r="J733">
        <v>1391375707.4082401</v>
      </c>
      <c r="K733" t="b">
        <v>0</v>
      </c>
      <c r="L733">
        <v>138.213565585911</v>
      </c>
      <c r="M733" t="b">
        <v>0</v>
      </c>
      <c r="N733" t="s">
        <v>5205</v>
      </c>
      <c r="O733">
        <f t="shared" si="45"/>
        <v>-6</v>
      </c>
      <c r="P733">
        <f t="shared" si="42"/>
        <v>99</v>
      </c>
      <c r="Q733" t="s">
        <v>5227</v>
      </c>
      <c r="R733" t="s">
        <v>5231</v>
      </c>
      <c r="S733" s="10">
        <f t="shared" si="43"/>
        <v>41672.677169076851</v>
      </c>
      <c r="T733" s="10">
        <f t="shared" si="44"/>
        <v>41710.66838906979</v>
      </c>
    </row>
    <row r="734" spans="1:20" ht="43.5" x14ac:dyDescent="0.35">
      <c r="A734">
        <v>732</v>
      </c>
      <c r="B734" s="3" t="s">
        <v>199</v>
      </c>
      <c r="C734" s="3" t="s">
        <v>2776</v>
      </c>
      <c r="D734">
        <v>-214715.826930949</v>
      </c>
      <c r="E734">
        <v>13738.2064434652</v>
      </c>
      <c r="F734" t="s">
        <v>5158</v>
      </c>
      <c r="G734" t="s">
        <v>5162</v>
      </c>
      <c r="H734" t="s">
        <v>5184</v>
      </c>
      <c r="I734">
        <v>1394640254.8026299</v>
      </c>
      <c r="J734">
        <v>1391357308.9198101</v>
      </c>
      <c r="K734" t="b">
        <v>0</v>
      </c>
      <c r="L734">
        <v>138.27288019108499</v>
      </c>
      <c r="M734" t="b">
        <v>0</v>
      </c>
      <c r="N734" t="s">
        <v>5205</v>
      </c>
      <c r="O734">
        <f t="shared" si="45"/>
        <v>-6</v>
      </c>
      <c r="P734">
        <f t="shared" si="42"/>
        <v>99</v>
      </c>
      <c r="Q734" t="s">
        <v>5227</v>
      </c>
      <c r="R734" t="s">
        <v>5231</v>
      </c>
      <c r="S734" s="10">
        <f t="shared" si="43"/>
        <v>41672.464223608906</v>
      </c>
      <c r="T734" s="10">
        <f t="shared" si="44"/>
        <v>41710.461282437842</v>
      </c>
    </row>
    <row r="735" spans="1:20" ht="43.5" x14ac:dyDescent="0.35">
      <c r="A735">
        <v>733</v>
      </c>
      <c r="B735" s="3" t="s">
        <v>200</v>
      </c>
      <c r="C735" s="3" t="s">
        <v>2777</v>
      </c>
      <c r="D735">
        <v>-215733.803180202</v>
      </c>
      <c r="E735">
        <v>13744.4656091662</v>
      </c>
      <c r="F735" t="s">
        <v>5158</v>
      </c>
      <c r="G735" t="s">
        <v>5161</v>
      </c>
      <c r="H735" t="s">
        <v>5183</v>
      </c>
      <c r="I735">
        <v>1394622360.7896299</v>
      </c>
      <c r="J735">
        <v>1391338910.43139</v>
      </c>
      <c r="K735" t="b">
        <v>0</v>
      </c>
      <c r="L735">
        <v>138.33219479625899</v>
      </c>
      <c r="M735" t="b">
        <v>0</v>
      </c>
      <c r="N735" t="s">
        <v>5205</v>
      </c>
      <c r="O735">
        <f t="shared" si="45"/>
        <v>-6</v>
      </c>
      <c r="P735">
        <f t="shared" si="42"/>
        <v>99</v>
      </c>
      <c r="Q735" t="s">
        <v>5227</v>
      </c>
      <c r="R735" t="s">
        <v>5231</v>
      </c>
      <c r="S735" s="10">
        <f t="shared" si="43"/>
        <v>41672.251278141084</v>
      </c>
      <c r="T735" s="10">
        <f t="shared" si="44"/>
        <v>41710.254175805901</v>
      </c>
    </row>
    <row r="736" spans="1:20" ht="43.5" x14ac:dyDescent="0.35">
      <c r="A736">
        <v>734</v>
      </c>
      <c r="B736" s="3" t="s">
        <v>201</v>
      </c>
      <c r="C736" s="3" t="s">
        <v>2778</v>
      </c>
      <c r="D736">
        <v>-216751.77942945599</v>
      </c>
      <c r="E736">
        <v>13750.7247748671</v>
      </c>
      <c r="F736" t="s">
        <v>5158</v>
      </c>
      <c r="G736" t="s">
        <v>5161</v>
      </c>
      <c r="H736" t="s">
        <v>5183</v>
      </c>
      <c r="I736">
        <v>1394604466.7766299</v>
      </c>
      <c r="J736">
        <v>1391320511.94296</v>
      </c>
      <c r="K736" t="b">
        <v>0</v>
      </c>
      <c r="L736">
        <v>138.39150940143401</v>
      </c>
      <c r="M736" t="b">
        <v>0</v>
      </c>
      <c r="N736" t="s">
        <v>5205</v>
      </c>
      <c r="O736">
        <f t="shared" si="45"/>
        <v>-6</v>
      </c>
      <c r="P736">
        <f t="shared" si="42"/>
        <v>99</v>
      </c>
      <c r="Q736" t="s">
        <v>5227</v>
      </c>
      <c r="R736" t="s">
        <v>5231</v>
      </c>
      <c r="S736" s="10">
        <f t="shared" si="43"/>
        <v>41672.038332673146</v>
      </c>
      <c r="T736" s="10">
        <f t="shared" si="44"/>
        <v>41710.047069173954</v>
      </c>
    </row>
    <row r="737" spans="1:20" ht="29" x14ac:dyDescent="0.35">
      <c r="A737">
        <v>735</v>
      </c>
      <c r="B737" s="3" t="s">
        <v>202</v>
      </c>
      <c r="C737" s="3" t="s">
        <v>2779</v>
      </c>
      <c r="D737">
        <v>-217769.75567871</v>
      </c>
      <c r="E737">
        <v>13756.9839405681</v>
      </c>
      <c r="F737" t="s">
        <v>5158</v>
      </c>
      <c r="G737" t="s">
        <v>5161</v>
      </c>
      <c r="H737" t="s">
        <v>5183</v>
      </c>
      <c r="I737">
        <v>1394586572.7636299</v>
      </c>
      <c r="J737">
        <v>1391302113.45454</v>
      </c>
      <c r="K737" t="b">
        <v>0</v>
      </c>
      <c r="L737">
        <v>138.450824006608</v>
      </c>
      <c r="M737" t="b">
        <v>0</v>
      </c>
      <c r="N737" t="s">
        <v>5205</v>
      </c>
      <c r="O737">
        <f t="shared" si="45"/>
        <v>-6</v>
      </c>
      <c r="P737">
        <f t="shared" si="42"/>
        <v>99</v>
      </c>
      <c r="Q737" t="s">
        <v>5227</v>
      </c>
      <c r="R737" t="s">
        <v>5231</v>
      </c>
      <c r="S737" s="10">
        <f t="shared" si="43"/>
        <v>41671.825387205325</v>
      </c>
      <c r="T737" s="10">
        <f t="shared" si="44"/>
        <v>41709.839962542006</v>
      </c>
    </row>
    <row r="738" spans="1:20" ht="43.5" x14ac:dyDescent="0.35">
      <c r="A738">
        <v>736</v>
      </c>
      <c r="B738" s="3" t="s">
        <v>203</v>
      </c>
      <c r="C738" s="3" t="s">
        <v>2780</v>
      </c>
      <c r="D738">
        <v>-218787.731927963</v>
      </c>
      <c r="E738">
        <v>13763.243106268999</v>
      </c>
      <c r="F738" t="s">
        <v>5158</v>
      </c>
      <c r="G738" t="s">
        <v>5161</v>
      </c>
      <c r="H738" t="s">
        <v>5183</v>
      </c>
      <c r="I738">
        <v>1394568678.7506399</v>
      </c>
      <c r="J738">
        <v>1391283714.96611</v>
      </c>
      <c r="K738" t="b">
        <v>0</v>
      </c>
      <c r="L738">
        <v>138.510138611782</v>
      </c>
      <c r="M738" t="b">
        <v>0</v>
      </c>
      <c r="N738" t="s">
        <v>5205</v>
      </c>
      <c r="O738">
        <f t="shared" si="45"/>
        <v>-6</v>
      </c>
      <c r="P738">
        <f t="shared" si="42"/>
        <v>99</v>
      </c>
      <c r="Q738" t="s">
        <v>5227</v>
      </c>
      <c r="R738" t="s">
        <v>5231</v>
      </c>
      <c r="S738" s="10">
        <f t="shared" si="43"/>
        <v>41671.612441737379</v>
      </c>
      <c r="T738" s="10">
        <f t="shared" si="44"/>
        <v>41709.632855910182</v>
      </c>
    </row>
    <row r="739" spans="1:20" x14ac:dyDescent="0.35">
      <c r="A739">
        <v>737</v>
      </c>
      <c r="B739" s="3" t="s">
        <v>204</v>
      </c>
      <c r="C739" s="3" t="s">
        <v>2781</v>
      </c>
      <c r="D739">
        <v>-219805.70817721699</v>
      </c>
      <c r="E739">
        <v>13769.502271969999</v>
      </c>
      <c r="F739" t="s">
        <v>5158</v>
      </c>
      <c r="G739" t="s">
        <v>5161</v>
      </c>
      <c r="H739" t="s">
        <v>5183</v>
      </c>
      <c r="I739">
        <v>1394550784.7376399</v>
      </c>
      <c r="J739">
        <v>1391265316.47769</v>
      </c>
      <c r="K739" t="b">
        <v>0</v>
      </c>
      <c r="L739">
        <v>138.56945321695599</v>
      </c>
      <c r="M739" t="b">
        <v>0</v>
      </c>
      <c r="N739" t="s">
        <v>5205</v>
      </c>
      <c r="O739">
        <f t="shared" si="45"/>
        <v>-6</v>
      </c>
      <c r="P739">
        <f t="shared" si="42"/>
        <v>99</v>
      </c>
      <c r="Q739" t="s">
        <v>5227</v>
      </c>
      <c r="R739" t="s">
        <v>5231</v>
      </c>
      <c r="S739" s="10">
        <f t="shared" si="43"/>
        <v>41671.399496269558</v>
      </c>
      <c r="T739" s="10">
        <f t="shared" si="44"/>
        <v>41709.425749278242</v>
      </c>
    </row>
    <row r="740" spans="1:20" ht="43.5" x14ac:dyDescent="0.35">
      <c r="A740">
        <v>738</v>
      </c>
      <c r="B740" s="3" t="s">
        <v>205</v>
      </c>
      <c r="C740" s="3" t="s">
        <v>2782</v>
      </c>
      <c r="D740">
        <v>-220823.68442646999</v>
      </c>
      <c r="E740">
        <v>13775.761437670901</v>
      </c>
      <c r="F740" t="s">
        <v>5158</v>
      </c>
      <c r="G740" t="s">
        <v>5162</v>
      </c>
      <c r="H740" t="s">
        <v>5184</v>
      </c>
      <c r="I740">
        <v>1394532890.7246399</v>
      </c>
      <c r="J740">
        <v>1391246917.98926</v>
      </c>
      <c r="K740" t="b">
        <v>0</v>
      </c>
      <c r="L740">
        <v>138.62876782213101</v>
      </c>
      <c r="M740" t="b">
        <v>0</v>
      </c>
      <c r="N740" t="s">
        <v>5205</v>
      </c>
      <c r="O740">
        <f t="shared" si="45"/>
        <v>-6</v>
      </c>
      <c r="P740">
        <f t="shared" si="42"/>
        <v>99</v>
      </c>
      <c r="Q740" t="s">
        <v>5227</v>
      </c>
      <c r="R740" t="s">
        <v>5231</v>
      </c>
      <c r="S740" s="10">
        <f t="shared" si="43"/>
        <v>41671.18655080162</v>
      </c>
      <c r="T740" s="10">
        <f t="shared" si="44"/>
        <v>41709.218642646294</v>
      </c>
    </row>
    <row r="741" spans="1:20" ht="43.5" x14ac:dyDescent="0.35">
      <c r="A741">
        <v>739</v>
      </c>
      <c r="B741" s="3" t="s">
        <v>206</v>
      </c>
      <c r="C741" s="3" t="s">
        <v>2783</v>
      </c>
      <c r="D741">
        <v>-221841.66067572401</v>
      </c>
      <c r="E741">
        <v>13782.020603371901</v>
      </c>
      <c r="F741" t="s">
        <v>5158</v>
      </c>
      <c r="G741" t="s">
        <v>5163</v>
      </c>
      <c r="H741" t="s">
        <v>5185</v>
      </c>
      <c r="I741">
        <v>1394514996.7116399</v>
      </c>
      <c r="J741">
        <v>1391228519.5008399</v>
      </c>
      <c r="K741" t="b">
        <v>0</v>
      </c>
      <c r="L741">
        <v>138.68808242730501</v>
      </c>
      <c r="M741" t="b">
        <v>0</v>
      </c>
      <c r="N741" t="s">
        <v>5205</v>
      </c>
      <c r="O741">
        <f t="shared" si="45"/>
        <v>-6</v>
      </c>
      <c r="P741">
        <f t="shared" si="42"/>
        <v>99</v>
      </c>
      <c r="Q741" t="s">
        <v>5227</v>
      </c>
      <c r="R741" t="s">
        <v>5231</v>
      </c>
      <c r="S741" s="10">
        <f t="shared" si="43"/>
        <v>41670.973605333791</v>
      </c>
      <c r="T741" s="10">
        <f t="shared" si="44"/>
        <v>41709.011536014346</v>
      </c>
    </row>
    <row r="742" spans="1:20" ht="43.5" x14ac:dyDescent="0.35">
      <c r="A742">
        <v>740</v>
      </c>
      <c r="B742" s="3" t="s">
        <v>207</v>
      </c>
      <c r="C742" s="3" t="s">
        <v>2784</v>
      </c>
      <c r="D742">
        <v>-222859.63692497701</v>
      </c>
      <c r="E742">
        <v>13788.2797690728</v>
      </c>
      <c r="F742" t="s">
        <v>5158</v>
      </c>
      <c r="G742" t="s">
        <v>5161</v>
      </c>
      <c r="H742" t="s">
        <v>5183</v>
      </c>
      <c r="I742">
        <v>1394497102.6986401</v>
      </c>
      <c r="J742">
        <v>1391210121.0124099</v>
      </c>
      <c r="K742" t="b">
        <v>0</v>
      </c>
      <c r="L742">
        <v>138.747397032479</v>
      </c>
      <c r="M742" t="b">
        <v>0</v>
      </c>
      <c r="N742" t="s">
        <v>5205</v>
      </c>
      <c r="O742">
        <f t="shared" si="45"/>
        <v>-6</v>
      </c>
      <c r="P742">
        <f t="shared" si="42"/>
        <v>99</v>
      </c>
      <c r="Q742" t="s">
        <v>5227</v>
      </c>
      <c r="R742" t="s">
        <v>5231</v>
      </c>
      <c r="S742" s="10">
        <f t="shared" si="43"/>
        <v>41670.760659865853</v>
      </c>
      <c r="T742" s="10">
        <f t="shared" si="44"/>
        <v>41708.804429382406</v>
      </c>
    </row>
    <row r="743" spans="1:20" ht="43.5" x14ac:dyDescent="0.35">
      <c r="A743">
        <v>741</v>
      </c>
      <c r="B743" s="3" t="s">
        <v>208</v>
      </c>
      <c r="C743" s="3" t="s">
        <v>2785</v>
      </c>
      <c r="D743">
        <v>-223877.613174231</v>
      </c>
      <c r="E743">
        <v>13794.5389347738</v>
      </c>
      <c r="F743" t="s">
        <v>5158</v>
      </c>
      <c r="G743" t="s">
        <v>5161</v>
      </c>
      <c r="H743" t="s">
        <v>5183</v>
      </c>
      <c r="I743">
        <v>1394479208.6856401</v>
      </c>
      <c r="J743">
        <v>1391191722.5239899</v>
      </c>
      <c r="K743" t="b">
        <v>0</v>
      </c>
      <c r="L743">
        <v>138.806711637653</v>
      </c>
      <c r="M743" t="b">
        <v>0</v>
      </c>
      <c r="N743" t="s">
        <v>5205</v>
      </c>
      <c r="O743">
        <f t="shared" si="45"/>
        <v>-6</v>
      </c>
      <c r="P743">
        <f t="shared" si="42"/>
        <v>99</v>
      </c>
      <c r="Q743" t="s">
        <v>5227</v>
      </c>
      <c r="R743" t="s">
        <v>5231</v>
      </c>
      <c r="S743" s="10">
        <f t="shared" si="43"/>
        <v>41670.547714398032</v>
      </c>
      <c r="T743" s="10">
        <f t="shared" si="44"/>
        <v>41708.597322750466</v>
      </c>
    </row>
    <row r="744" spans="1:20" ht="43.5" x14ac:dyDescent="0.35">
      <c r="A744">
        <v>742</v>
      </c>
      <c r="B744" s="3" t="s">
        <v>209</v>
      </c>
      <c r="C744" s="3" t="s">
        <v>2786</v>
      </c>
      <c r="D744">
        <v>-224895.58942348501</v>
      </c>
      <c r="E744">
        <v>13800.7981004747</v>
      </c>
      <c r="F744" t="s">
        <v>5158</v>
      </c>
      <c r="G744" t="s">
        <v>5166</v>
      </c>
      <c r="H744" t="s">
        <v>5188</v>
      </c>
      <c r="I744">
        <v>1394461314.6726501</v>
      </c>
      <c r="J744">
        <v>1391173324.0355599</v>
      </c>
      <c r="K744" t="b">
        <v>0</v>
      </c>
      <c r="L744">
        <v>138.86602624282801</v>
      </c>
      <c r="M744" t="b">
        <v>0</v>
      </c>
      <c r="N744" t="s">
        <v>5205</v>
      </c>
      <c r="O744">
        <f t="shared" si="45"/>
        <v>-6</v>
      </c>
      <c r="P744">
        <f t="shared" si="42"/>
        <v>99</v>
      </c>
      <c r="Q744" t="s">
        <v>5227</v>
      </c>
      <c r="R744" t="s">
        <v>5231</v>
      </c>
      <c r="S744" s="10">
        <f t="shared" si="43"/>
        <v>41670.334768930086</v>
      </c>
      <c r="T744" s="10">
        <f t="shared" si="44"/>
        <v>41708.390216118634</v>
      </c>
    </row>
    <row r="745" spans="1:20" ht="58" x14ac:dyDescent="0.35">
      <c r="A745">
        <v>743</v>
      </c>
      <c r="B745" s="3" t="s">
        <v>210</v>
      </c>
      <c r="C745" s="3" t="s">
        <v>2787</v>
      </c>
      <c r="D745">
        <v>-225913.56567273801</v>
      </c>
      <c r="E745">
        <v>13807.0572661757</v>
      </c>
      <c r="F745" t="s">
        <v>5158</v>
      </c>
      <c r="G745" t="s">
        <v>5163</v>
      </c>
      <c r="H745" t="s">
        <v>5185</v>
      </c>
      <c r="I745">
        <v>1394443420.6596501</v>
      </c>
      <c r="J745">
        <v>1391154925.5471399</v>
      </c>
      <c r="K745" t="b">
        <v>0</v>
      </c>
      <c r="L745">
        <v>138.92534084800201</v>
      </c>
      <c r="M745" t="b">
        <v>0</v>
      </c>
      <c r="N745" t="s">
        <v>5205</v>
      </c>
      <c r="O745">
        <f t="shared" si="45"/>
        <v>-6</v>
      </c>
      <c r="P745">
        <f t="shared" si="42"/>
        <v>99</v>
      </c>
      <c r="Q745" t="s">
        <v>5227</v>
      </c>
      <c r="R745" t="s">
        <v>5231</v>
      </c>
      <c r="S745" s="10">
        <f t="shared" si="43"/>
        <v>41670.121823462265</v>
      </c>
      <c r="T745" s="10">
        <f t="shared" si="44"/>
        <v>41708.183109486687</v>
      </c>
    </row>
    <row r="746" spans="1:20" ht="58" x14ac:dyDescent="0.35">
      <c r="A746">
        <v>744</v>
      </c>
      <c r="B746" s="3" t="s">
        <v>211</v>
      </c>
      <c r="C746" s="3" t="s">
        <v>2788</v>
      </c>
      <c r="D746">
        <v>-226931.541921992</v>
      </c>
      <c r="E746">
        <v>13813.316431876599</v>
      </c>
      <c r="F746" t="s">
        <v>5158</v>
      </c>
      <c r="G746" t="s">
        <v>5161</v>
      </c>
      <c r="H746" t="s">
        <v>5183</v>
      </c>
      <c r="I746">
        <v>1394425526.6466501</v>
      </c>
      <c r="J746">
        <v>1391136527.0587101</v>
      </c>
      <c r="K746" t="b">
        <v>0</v>
      </c>
      <c r="L746">
        <v>138.984655453176</v>
      </c>
      <c r="M746" t="b">
        <v>0</v>
      </c>
      <c r="N746" t="s">
        <v>5205</v>
      </c>
      <c r="O746">
        <f t="shared" si="45"/>
        <v>-6</v>
      </c>
      <c r="P746">
        <f t="shared" si="42"/>
        <v>99</v>
      </c>
      <c r="Q746" t="s">
        <v>5227</v>
      </c>
      <c r="R746" t="s">
        <v>5231</v>
      </c>
      <c r="S746" s="10">
        <f t="shared" si="43"/>
        <v>41669.908877994327</v>
      </c>
      <c r="T746" s="10">
        <f t="shared" si="44"/>
        <v>41707.976002854746</v>
      </c>
    </row>
    <row r="747" spans="1:20" ht="43.5" x14ac:dyDescent="0.35">
      <c r="A747">
        <v>745</v>
      </c>
      <c r="B747" s="3" t="s">
        <v>212</v>
      </c>
      <c r="C747" s="3" t="s">
        <v>2789</v>
      </c>
      <c r="D747">
        <v>-227949.518171245</v>
      </c>
      <c r="E747">
        <v>13819.575597577599</v>
      </c>
      <c r="F747" t="s">
        <v>5158</v>
      </c>
      <c r="G747" t="s">
        <v>5161</v>
      </c>
      <c r="H747" t="s">
        <v>5183</v>
      </c>
      <c r="I747">
        <v>1394407632.6336501</v>
      </c>
      <c r="J747">
        <v>1391118128.5702901</v>
      </c>
      <c r="K747" t="b">
        <v>0</v>
      </c>
      <c r="L747">
        <v>139.04397005835099</v>
      </c>
      <c r="M747" t="b">
        <v>0</v>
      </c>
      <c r="N747" t="s">
        <v>5205</v>
      </c>
      <c r="O747">
        <f t="shared" si="45"/>
        <v>-6</v>
      </c>
      <c r="P747">
        <f t="shared" si="42"/>
        <v>99</v>
      </c>
      <c r="Q747" t="s">
        <v>5227</v>
      </c>
      <c r="R747" t="s">
        <v>5231</v>
      </c>
      <c r="S747" s="10">
        <f t="shared" si="43"/>
        <v>41669.695932526505</v>
      </c>
      <c r="T747" s="10">
        <f t="shared" si="44"/>
        <v>41707.768896222799</v>
      </c>
    </row>
    <row r="748" spans="1:20" ht="43.5" x14ac:dyDescent="0.35">
      <c r="A748">
        <v>746</v>
      </c>
      <c r="B748" s="3" t="s">
        <v>213</v>
      </c>
      <c r="C748" s="3" t="s">
        <v>2790</v>
      </c>
      <c r="D748">
        <v>-228967.49442049899</v>
      </c>
      <c r="E748">
        <v>13825.834763278501</v>
      </c>
      <c r="F748" t="s">
        <v>5158</v>
      </c>
      <c r="G748" t="s">
        <v>5161</v>
      </c>
      <c r="H748" t="s">
        <v>5183</v>
      </c>
      <c r="I748">
        <v>1394389738.6206501</v>
      </c>
      <c r="J748">
        <v>1391099730.0818601</v>
      </c>
      <c r="K748" t="b">
        <v>0</v>
      </c>
      <c r="L748">
        <v>139.10328466352499</v>
      </c>
      <c r="M748" t="b">
        <v>0</v>
      </c>
      <c r="N748" t="s">
        <v>5205</v>
      </c>
      <c r="O748">
        <f t="shared" si="45"/>
        <v>-6</v>
      </c>
      <c r="P748">
        <f t="shared" si="42"/>
        <v>99</v>
      </c>
      <c r="Q748" t="s">
        <v>5227</v>
      </c>
      <c r="R748" t="s">
        <v>5231</v>
      </c>
      <c r="S748" s="10">
        <f t="shared" si="43"/>
        <v>41669.48298705856</v>
      </c>
      <c r="T748" s="10">
        <f t="shared" si="44"/>
        <v>41707.561789590858</v>
      </c>
    </row>
    <row r="749" spans="1:20" ht="29" x14ac:dyDescent="0.35">
      <c r="A749">
        <v>747</v>
      </c>
      <c r="B749" s="3" t="s">
        <v>214</v>
      </c>
      <c r="C749" s="3" t="s">
        <v>2791</v>
      </c>
      <c r="D749">
        <v>-229985.47066975199</v>
      </c>
      <c r="E749">
        <v>13832.093928979501</v>
      </c>
      <c r="F749" t="s">
        <v>5158</v>
      </c>
      <c r="G749" t="s">
        <v>5161</v>
      </c>
      <c r="H749" t="s">
        <v>5183</v>
      </c>
      <c r="I749">
        <v>1394371844.6076601</v>
      </c>
      <c r="J749">
        <v>1391081331.5934401</v>
      </c>
      <c r="K749" t="b">
        <v>0</v>
      </c>
      <c r="L749">
        <v>139.16259926869901</v>
      </c>
      <c r="M749" t="b">
        <v>0</v>
      </c>
      <c r="N749" t="s">
        <v>5205</v>
      </c>
      <c r="O749">
        <f t="shared" si="45"/>
        <v>-6</v>
      </c>
      <c r="P749">
        <f t="shared" si="42"/>
        <v>99</v>
      </c>
      <c r="Q749" t="s">
        <v>5227</v>
      </c>
      <c r="R749" t="s">
        <v>5231</v>
      </c>
      <c r="S749" s="10">
        <f t="shared" si="43"/>
        <v>41669.270041590738</v>
      </c>
      <c r="T749" s="10">
        <f t="shared" si="44"/>
        <v>41707.354682959027</v>
      </c>
    </row>
    <row r="750" spans="1:20" ht="43.5" x14ac:dyDescent="0.35">
      <c r="A750">
        <v>748</v>
      </c>
      <c r="B750" s="3" t="s">
        <v>215</v>
      </c>
      <c r="C750" s="3" t="s">
        <v>2792</v>
      </c>
      <c r="D750">
        <v>-231003.446919006</v>
      </c>
      <c r="E750">
        <v>13838.3530946804</v>
      </c>
      <c r="F750" t="s">
        <v>5158</v>
      </c>
      <c r="G750" t="s">
        <v>5161</v>
      </c>
      <c r="H750" t="s">
        <v>5183</v>
      </c>
      <c r="I750">
        <v>1394353950.59466</v>
      </c>
      <c r="J750">
        <v>1391062933.10502</v>
      </c>
      <c r="K750" t="b">
        <v>0</v>
      </c>
      <c r="L750">
        <v>139.22191387387301</v>
      </c>
      <c r="M750" t="b">
        <v>0</v>
      </c>
      <c r="N750" t="s">
        <v>5205</v>
      </c>
      <c r="O750">
        <f t="shared" si="45"/>
        <v>-6</v>
      </c>
      <c r="P750">
        <f t="shared" si="42"/>
        <v>99</v>
      </c>
      <c r="Q750" t="s">
        <v>5227</v>
      </c>
      <c r="R750" t="s">
        <v>5231</v>
      </c>
      <c r="S750" s="10">
        <f t="shared" si="43"/>
        <v>41669.057096122917</v>
      </c>
      <c r="T750" s="10">
        <f t="shared" si="44"/>
        <v>41707.147576327079</v>
      </c>
    </row>
    <row r="751" spans="1:20" ht="58" x14ac:dyDescent="0.35">
      <c r="A751">
        <v>749</v>
      </c>
      <c r="B751" s="3" t="s">
        <v>216</v>
      </c>
      <c r="C751" s="3" t="s">
        <v>2793</v>
      </c>
      <c r="D751">
        <v>-232021.42316825999</v>
      </c>
      <c r="E751">
        <v>13844.6122603814</v>
      </c>
      <c r="F751" t="s">
        <v>5158</v>
      </c>
      <c r="G751" t="s">
        <v>5161</v>
      </c>
      <c r="H751" t="s">
        <v>5183</v>
      </c>
      <c r="I751">
        <v>1394336056.58166</v>
      </c>
      <c r="J751">
        <v>1391044534.61659</v>
      </c>
      <c r="K751" t="b">
        <v>0</v>
      </c>
      <c r="L751">
        <v>139.281228479048</v>
      </c>
      <c r="M751" t="b">
        <v>0</v>
      </c>
      <c r="N751" t="s">
        <v>5205</v>
      </c>
      <c r="O751">
        <f t="shared" si="45"/>
        <v>-6</v>
      </c>
      <c r="P751">
        <f t="shared" si="42"/>
        <v>99</v>
      </c>
      <c r="Q751" t="s">
        <v>5227</v>
      </c>
      <c r="R751" t="s">
        <v>5231</v>
      </c>
      <c r="S751" s="10">
        <f t="shared" si="43"/>
        <v>41668.844150654979</v>
      </c>
      <c r="T751" s="10">
        <f t="shared" si="44"/>
        <v>41706.940469695139</v>
      </c>
    </row>
    <row r="752" spans="1:20" ht="43.5" x14ac:dyDescent="0.35">
      <c r="A752">
        <v>750</v>
      </c>
      <c r="B752" s="3" t="s">
        <v>217</v>
      </c>
      <c r="C752" s="3" t="s">
        <v>2794</v>
      </c>
      <c r="D752">
        <v>-233039.39941751299</v>
      </c>
      <c r="E752">
        <v>13850.8714260823</v>
      </c>
      <c r="F752" t="s">
        <v>5158</v>
      </c>
      <c r="G752" t="s">
        <v>5162</v>
      </c>
      <c r="H752" t="s">
        <v>5184</v>
      </c>
      <c r="I752">
        <v>1394318162.56866</v>
      </c>
      <c r="J752">
        <v>1391026136.12817</v>
      </c>
      <c r="K752" t="b">
        <v>0</v>
      </c>
      <c r="L752">
        <v>139.34054308422199</v>
      </c>
      <c r="M752" t="b">
        <v>0</v>
      </c>
      <c r="N752" t="s">
        <v>5205</v>
      </c>
      <c r="O752">
        <f t="shared" si="45"/>
        <v>-6</v>
      </c>
      <c r="P752">
        <f t="shared" si="42"/>
        <v>99</v>
      </c>
      <c r="Q752" t="s">
        <v>5227</v>
      </c>
      <c r="R752" t="s">
        <v>5231</v>
      </c>
      <c r="S752" s="10">
        <f t="shared" si="43"/>
        <v>41668.63120518715</v>
      </c>
      <c r="T752" s="10">
        <f t="shared" si="44"/>
        <v>41706.733363063191</v>
      </c>
    </row>
    <row r="753" spans="1:20" ht="43.5" x14ac:dyDescent="0.35">
      <c r="A753">
        <v>751</v>
      </c>
      <c r="B753" s="3" t="s">
        <v>218</v>
      </c>
      <c r="C753" s="3" t="s">
        <v>2795</v>
      </c>
      <c r="D753">
        <v>-234057.37566676701</v>
      </c>
      <c r="E753">
        <v>13857.1305917833</v>
      </c>
      <c r="F753" t="s">
        <v>5158</v>
      </c>
      <c r="G753" t="s">
        <v>5161</v>
      </c>
      <c r="H753" t="s">
        <v>5183</v>
      </c>
      <c r="I753">
        <v>1394300268.55566</v>
      </c>
      <c r="J753">
        <v>1391007737.63974</v>
      </c>
      <c r="K753" t="b">
        <v>0</v>
      </c>
      <c r="L753">
        <v>139.39985768939599</v>
      </c>
      <c r="M753" t="b">
        <v>0</v>
      </c>
      <c r="N753" t="s">
        <v>5205</v>
      </c>
      <c r="O753">
        <f t="shared" si="45"/>
        <v>-6</v>
      </c>
      <c r="P753">
        <f t="shared" si="42"/>
        <v>99</v>
      </c>
      <c r="Q753" t="s">
        <v>5227</v>
      </c>
      <c r="R753" t="s">
        <v>5231</v>
      </c>
      <c r="S753" s="10">
        <f t="shared" si="43"/>
        <v>41668.418259719212</v>
      </c>
      <c r="T753" s="10">
        <f t="shared" si="44"/>
        <v>41706.526256431251</v>
      </c>
    </row>
    <row r="754" spans="1:20" x14ac:dyDescent="0.35">
      <c r="A754">
        <v>752</v>
      </c>
      <c r="B754" s="3" t="s">
        <v>219</v>
      </c>
      <c r="C754" s="3" t="s">
        <v>2796</v>
      </c>
      <c r="D754">
        <v>-235075.35191602001</v>
      </c>
      <c r="E754">
        <v>13863.389757484199</v>
      </c>
      <c r="F754" t="s">
        <v>5158</v>
      </c>
      <c r="G754" t="s">
        <v>5172</v>
      </c>
      <c r="H754" t="s">
        <v>5192</v>
      </c>
      <c r="I754">
        <v>1394282374.54267</v>
      </c>
      <c r="J754">
        <v>1390989339.15132</v>
      </c>
      <c r="K754" t="b">
        <v>0</v>
      </c>
      <c r="L754">
        <v>139.45917229457001</v>
      </c>
      <c r="M754" t="b">
        <v>0</v>
      </c>
      <c r="N754" t="s">
        <v>5205</v>
      </c>
      <c r="O754">
        <f t="shared" si="45"/>
        <v>-6</v>
      </c>
      <c r="P754">
        <f t="shared" si="42"/>
        <v>99</v>
      </c>
      <c r="Q754" t="s">
        <v>5227</v>
      </c>
      <c r="R754" t="s">
        <v>5231</v>
      </c>
      <c r="S754" s="10">
        <f t="shared" si="43"/>
        <v>41668.205314251383</v>
      </c>
      <c r="T754" s="10">
        <f t="shared" si="44"/>
        <v>41706.319149799419</v>
      </c>
    </row>
    <row r="755" spans="1:20" ht="43.5" x14ac:dyDescent="0.35">
      <c r="A755">
        <v>753</v>
      </c>
      <c r="B755" s="3" t="s">
        <v>220</v>
      </c>
      <c r="C755" s="3" t="s">
        <v>2797</v>
      </c>
      <c r="D755">
        <v>-236093.328165274</v>
      </c>
      <c r="E755">
        <v>13869.648923185199</v>
      </c>
      <c r="F755" t="s">
        <v>5158</v>
      </c>
      <c r="G755" t="s">
        <v>5161</v>
      </c>
      <c r="H755" t="s">
        <v>5183</v>
      </c>
      <c r="I755">
        <v>1394264480.52967</v>
      </c>
      <c r="J755">
        <v>1390970940.66289</v>
      </c>
      <c r="K755" t="b">
        <v>0</v>
      </c>
      <c r="L755">
        <v>139.518486899745</v>
      </c>
      <c r="M755" t="b">
        <v>0</v>
      </c>
      <c r="N755" t="s">
        <v>5205</v>
      </c>
      <c r="O755">
        <f t="shared" si="45"/>
        <v>-6</v>
      </c>
      <c r="P755">
        <f t="shared" si="42"/>
        <v>99</v>
      </c>
      <c r="Q755" t="s">
        <v>5227</v>
      </c>
      <c r="R755" t="s">
        <v>5231</v>
      </c>
      <c r="S755" s="10">
        <f t="shared" si="43"/>
        <v>41667.992368783445</v>
      </c>
      <c r="T755" s="10">
        <f t="shared" si="44"/>
        <v>41706.112043167472</v>
      </c>
    </row>
    <row r="756" spans="1:20" ht="29" x14ac:dyDescent="0.35">
      <c r="A756">
        <v>754</v>
      </c>
      <c r="B756" s="3" t="s">
        <v>221</v>
      </c>
      <c r="C756" s="3" t="s">
        <v>2798</v>
      </c>
      <c r="D756">
        <v>-237111.304414527</v>
      </c>
      <c r="E756">
        <v>13875.908088886101</v>
      </c>
      <c r="F756" t="s">
        <v>5158</v>
      </c>
      <c r="G756" t="s">
        <v>5161</v>
      </c>
      <c r="H756" t="s">
        <v>5183</v>
      </c>
      <c r="I756">
        <v>1394246586.51667</v>
      </c>
      <c r="J756">
        <v>1390952542.1744699</v>
      </c>
      <c r="K756" t="b">
        <v>0</v>
      </c>
      <c r="L756">
        <v>139.57780150491899</v>
      </c>
      <c r="M756" t="b">
        <v>0</v>
      </c>
      <c r="N756" t="s">
        <v>5205</v>
      </c>
      <c r="O756">
        <f t="shared" si="45"/>
        <v>-6</v>
      </c>
      <c r="P756">
        <f t="shared" si="42"/>
        <v>99</v>
      </c>
      <c r="Q756" t="s">
        <v>5227</v>
      </c>
      <c r="R756" t="s">
        <v>5231</v>
      </c>
      <c r="S756" s="10">
        <f t="shared" si="43"/>
        <v>41667.779423315624</v>
      </c>
      <c r="T756" s="10">
        <f t="shared" si="44"/>
        <v>41705.904936535531</v>
      </c>
    </row>
    <row r="757" spans="1:20" ht="43.5" x14ac:dyDescent="0.35">
      <c r="A757">
        <v>755</v>
      </c>
      <c r="B757" s="3" t="s">
        <v>222</v>
      </c>
      <c r="C757" s="3" t="s">
        <v>2799</v>
      </c>
      <c r="D757">
        <v>-238129.28066378101</v>
      </c>
      <c r="E757">
        <v>13882.167254587101</v>
      </c>
      <c r="F757" t="s">
        <v>5158</v>
      </c>
      <c r="G757" t="s">
        <v>5161</v>
      </c>
      <c r="H757" t="s">
        <v>5183</v>
      </c>
      <c r="I757">
        <v>1394228692.50367</v>
      </c>
      <c r="J757">
        <v>1390934143.6860399</v>
      </c>
      <c r="K757" t="b">
        <v>0</v>
      </c>
      <c r="L757">
        <v>139.63711611009299</v>
      </c>
      <c r="M757" t="b">
        <v>0</v>
      </c>
      <c r="N757" t="s">
        <v>5205</v>
      </c>
      <c r="O757">
        <f t="shared" si="45"/>
        <v>-6</v>
      </c>
      <c r="P757">
        <f t="shared" si="42"/>
        <v>99</v>
      </c>
      <c r="Q757" t="s">
        <v>5227</v>
      </c>
      <c r="R757" t="s">
        <v>5231</v>
      </c>
      <c r="S757" s="10">
        <f t="shared" si="43"/>
        <v>41667.566477847686</v>
      </c>
      <c r="T757" s="10">
        <f t="shared" si="44"/>
        <v>41705.697829903584</v>
      </c>
    </row>
    <row r="758" spans="1:20" x14ac:dyDescent="0.35">
      <c r="A758">
        <v>756</v>
      </c>
      <c r="B758" s="3" t="s">
        <v>223</v>
      </c>
      <c r="C758" s="3" t="s">
        <v>2800</v>
      </c>
      <c r="D758">
        <v>-239147.256913035</v>
      </c>
      <c r="E758">
        <v>13888.426420288</v>
      </c>
      <c r="F758" t="s">
        <v>5158</v>
      </c>
      <c r="G758" t="s">
        <v>5161</v>
      </c>
      <c r="H758" t="s">
        <v>5183</v>
      </c>
      <c r="I758">
        <v>1394210798.49067</v>
      </c>
      <c r="J758">
        <v>1390915745.1976199</v>
      </c>
      <c r="K758" t="b">
        <v>0</v>
      </c>
      <c r="L758">
        <v>139.69643071526801</v>
      </c>
      <c r="M758" t="b">
        <v>0</v>
      </c>
      <c r="N758" t="s">
        <v>5205</v>
      </c>
      <c r="O758">
        <f t="shared" si="45"/>
        <v>-6</v>
      </c>
      <c r="P758">
        <f t="shared" si="42"/>
        <v>99</v>
      </c>
      <c r="Q758" t="s">
        <v>5227</v>
      </c>
      <c r="R758" t="s">
        <v>5231</v>
      </c>
      <c r="S758" s="10">
        <f t="shared" si="43"/>
        <v>41667.353532379857</v>
      </c>
      <c r="T758" s="10">
        <f t="shared" si="44"/>
        <v>41705.490723271643</v>
      </c>
    </row>
    <row r="759" spans="1:20" ht="43.5" x14ac:dyDescent="0.35">
      <c r="A759">
        <v>757</v>
      </c>
      <c r="B759" s="3" t="s">
        <v>224</v>
      </c>
      <c r="C759" s="3" t="s">
        <v>2801</v>
      </c>
      <c r="D759">
        <v>-240165.233162288</v>
      </c>
      <c r="E759">
        <v>13894.685585989</v>
      </c>
      <c r="F759" t="s">
        <v>5158</v>
      </c>
      <c r="G759" t="s">
        <v>5161</v>
      </c>
      <c r="H759" t="s">
        <v>5183</v>
      </c>
      <c r="I759">
        <v>1394192904.47768</v>
      </c>
      <c r="J759">
        <v>1390897346.7091899</v>
      </c>
      <c r="K759" t="b">
        <v>0</v>
      </c>
      <c r="L759">
        <v>139.755745320442</v>
      </c>
      <c r="M759" t="b">
        <v>0</v>
      </c>
      <c r="N759" t="s">
        <v>5205</v>
      </c>
      <c r="O759">
        <f t="shared" si="45"/>
        <v>-6</v>
      </c>
      <c r="P759">
        <f t="shared" si="42"/>
        <v>99</v>
      </c>
      <c r="Q759" t="s">
        <v>5227</v>
      </c>
      <c r="R759" t="s">
        <v>5231</v>
      </c>
      <c r="S759" s="10">
        <f t="shared" si="43"/>
        <v>41667.140586911919</v>
      </c>
      <c r="T759" s="10">
        <f t="shared" si="44"/>
        <v>41705.283616639812</v>
      </c>
    </row>
    <row r="760" spans="1:20" ht="58" x14ac:dyDescent="0.35">
      <c r="A760">
        <v>758</v>
      </c>
      <c r="B760" s="3" t="s">
        <v>225</v>
      </c>
      <c r="C760" s="3" t="s">
        <v>2802</v>
      </c>
      <c r="D760">
        <v>-241183.20941154199</v>
      </c>
      <c r="E760">
        <v>13900.9447516899</v>
      </c>
      <c r="F760" t="s">
        <v>5158</v>
      </c>
      <c r="G760" t="s">
        <v>5161</v>
      </c>
      <c r="H760" t="s">
        <v>5183</v>
      </c>
      <c r="I760">
        <v>1394175010.46468</v>
      </c>
      <c r="J760">
        <v>1390878948.2207699</v>
      </c>
      <c r="K760" t="b">
        <v>0</v>
      </c>
      <c r="L760">
        <v>139.815059925616</v>
      </c>
      <c r="M760" t="b">
        <v>0</v>
      </c>
      <c r="N760" t="s">
        <v>5205</v>
      </c>
      <c r="O760">
        <f t="shared" si="45"/>
        <v>-6</v>
      </c>
      <c r="P760">
        <f t="shared" si="42"/>
        <v>99</v>
      </c>
      <c r="Q760" t="s">
        <v>5227</v>
      </c>
      <c r="R760" t="s">
        <v>5231</v>
      </c>
      <c r="S760" s="10">
        <f t="shared" si="43"/>
        <v>41666.92764144409</v>
      </c>
      <c r="T760" s="10">
        <f t="shared" si="44"/>
        <v>41705.076510007864</v>
      </c>
    </row>
    <row r="761" spans="1:20" ht="58" x14ac:dyDescent="0.35">
      <c r="A761">
        <v>759</v>
      </c>
      <c r="B761" s="3" t="s">
        <v>226</v>
      </c>
      <c r="C761" s="3" t="s">
        <v>5318</v>
      </c>
      <c r="D761">
        <v>-242201.18566079499</v>
      </c>
      <c r="E761">
        <v>13907.2039173909</v>
      </c>
      <c r="F761" t="s">
        <v>5158</v>
      </c>
      <c r="G761" t="s">
        <v>5163</v>
      </c>
      <c r="H761" t="s">
        <v>5185</v>
      </c>
      <c r="I761">
        <v>1394157116.4516799</v>
      </c>
      <c r="J761">
        <v>1390860549.7323401</v>
      </c>
      <c r="K761" t="b">
        <v>0</v>
      </c>
      <c r="L761">
        <v>139.87437453078999</v>
      </c>
      <c r="M761" t="b">
        <v>0</v>
      </c>
      <c r="N761" t="s">
        <v>5205</v>
      </c>
      <c r="O761">
        <f t="shared" si="45"/>
        <v>-6</v>
      </c>
      <c r="P761">
        <f t="shared" si="42"/>
        <v>99</v>
      </c>
      <c r="Q761" t="s">
        <v>5227</v>
      </c>
      <c r="R761" t="s">
        <v>5231</v>
      </c>
      <c r="S761" s="10">
        <f t="shared" si="43"/>
        <v>41666.714695976152</v>
      </c>
      <c r="T761" s="10">
        <f t="shared" si="44"/>
        <v>41704.869403375924</v>
      </c>
    </row>
    <row r="762" spans="1:20" ht="43.5" x14ac:dyDescent="0.35">
      <c r="A762">
        <v>760</v>
      </c>
      <c r="B762" s="3" t="s">
        <v>227</v>
      </c>
      <c r="C762" s="3" t="s">
        <v>2804</v>
      </c>
      <c r="D762">
        <v>-243219.16191004901</v>
      </c>
      <c r="E762">
        <v>13913.463083091799</v>
      </c>
      <c r="F762" t="s">
        <v>5158</v>
      </c>
      <c r="G762" t="s">
        <v>5161</v>
      </c>
      <c r="H762" t="s">
        <v>5183</v>
      </c>
      <c r="I762">
        <v>1394139222.4386799</v>
      </c>
      <c r="J762">
        <v>1390842151.2439201</v>
      </c>
      <c r="K762" t="b">
        <v>0</v>
      </c>
      <c r="L762">
        <v>139.93368913596501</v>
      </c>
      <c r="M762" t="b">
        <v>0</v>
      </c>
      <c r="N762" t="s">
        <v>5205</v>
      </c>
      <c r="O762">
        <f t="shared" si="45"/>
        <v>-6</v>
      </c>
      <c r="P762">
        <f t="shared" si="42"/>
        <v>99</v>
      </c>
      <c r="Q762" t="s">
        <v>5227</v>
      </c>
      <c r="R762" t="s">
        <v>5231</v>
      </c>
      <c r="S762" s="10">
        <f t="shared" si="43"/>
        <v>41666.501750508331</v>
      </c>
      <c r="T762" s="10">
        <f t="shared" si="44"/>
        <v>41704.662296743976</v>
      </c>
    </row>
    <row r="763" spans="1:20" ht="43.5" x14ac:dyDescent="0.35">
      <c r="A763">
        <v>761</v>
      </c>
      <c r="B763" s="3" t="s">
        <v>228</v>
      </c>
      <c r="C763" s="3" t="s">
        <v>2805</v>
      </c>
      <c r="D763">
        <v>-244237.13815930299</v>
      </c>
      <c r="E763">
        <v>13919.722248792799</v>
      </c>
      <c r="F763" t="s">
        <v>5158</v>
      </c>
      <c r="G763" t="s">
        <v>5162</v>
      </c>
      <c r="H763" t="s">
        <v>5184</v>
      </c>
      <c r="I763">
        <v>1394121328.4256799</v>
      </c>
      <c r="J763">
        <v>1390823752.7554901</v>
      </c>
      <c r="K763" t="b">
        <v>0</v>
      </c>
      <c r="L763">
        <v>139.99300374113901</v>
      </c>
      <c r="M763" t="b">
        <v>0</v>
      </c>
      <c r="N763" t="s">
        <v>5205</v>
      </c>
      <c r="O763">
        <f t="shared" si="45"/>
        <v>-6</v>
      </c>
      <c r="P763">
        <f t="shared" si="42"/>
        <v>99</v>
      </c>
      <c r="Q763" t="s">
        <v>5227</v>
      </c>
      <c r="R763" t="s">
        <v>5231</v>
      </c>
      <c r="S763" s="10">
        <f t="shared" si="43"/>
        <v>41666.288805040393</v>
      </c>
      <c r="T763" s="10">
        <f t="shared" si="44"/>
        <v>41704.455190112036</v>
      </c>
    </row>
    <row r="764" spans="1:20" ht="43.5" x14ac:dyDescent="0.35">
      <c r="A764">
        <v>762</v>
      </c>
      <c r="B764" s="3" t="s">
        <v>229</v>
      </c>
      <c r="C764" s="3" t="s">
        <v>2806</v>
      </c>
      <c r="D764">
        <v>-245255.11440855599</v>
      </c>
      <c r="E764">
        <v>13925.981414493701</v>
      </c>
      <c r="F764" t="s">
        <v>5158</v>
      </c>
      <c r="G764" t="s">
        <v>5161</v>
      </c>
      <c r="H764" t="s">
        <v>5183</v>
      </c>
      <c r="I764">
        <v>1394103434.4126899</v>
      </c>
      <c r="J764">
        <v>1390805354.2670701</v>
      </c>
      <c r="K764" t="b">
        <v>0</v>
      </c>
      <c r="L764">
        <v>140.052318346313</v>
      </c>
      <c r="M764" t="b">
        <v>0</v>
      </c>
      <c r="N764" t="s">
        <v>5205</v>
      </c>
      <c r="O764">
        <f t="shared" si="45"/>
        <v>-6</v>
      </c>
      <c r="P764">
        <f t="shared" si="42"/>
        <v>99</v>
      </c>
      <c r="Q764" t="s">
        <v>5227</v>
      </c>
      <c r="R764" t="s">
        <v>5231</v>
      </c>
      <c r="S764" s="10">
        <f t="shared" si="43"/>
        <v>41666.075859572571</v>
      </c>
      <c r="T764" s="10">
        <f t="shared" si="44"/>
        <v>41704.248083480205</v>
      </c>
    </row>
    <row r="765" spans="1:20" ht="29" x14ac:dyDescent="0.35">
      <c r="A765">
        <v>763</v>
      </c>
      <c r="B765" s="3" t="s">
        <v>230</v>
      </c>
      <c r="C765" s="3" t="s">
        <v>2807</v>
      </c>
      <c r="D765">
        <v>-246273.09065781001</v>
      </c>
      <c r="E765">
        <v>13932.240580194701</v>
      </c>
      <c r="F765" t="s">
        <v>5158</v>
      </c>
      <c r="G765" t="s">
        <v>5162</v>
      </c>
      <c r="H765" t="s">
        <v>5184</v>
      </c>
      <c r="I765">
        <v>1394085540.3996899</v>
      </c>
      <c r="J765">
        <v>1390786955.77864</v>
      </c>
      <c r="K765" t="b">
        <v>0</v>
      </c>
      <c r="L765">
        <v>140.11163295148799</v>
      </c>
      <c r="M765" t="b">
        <v>0</v>
      </c>
      <c r="N765" t="s">
        <v>5205</v>
      </c>
      <c r="O765">
        <f t="shared" si="45"/>
        <v>-6</v>
      </c>
      <c r="P765">
        <f t="shared" si="42"/>
        <v>99</v>
      </c>
      <c r="Q765" t="s">
        <v>5227</v>
      </c>
      <c r="R765" t="s">
        <v>5231</v>
      </c>
      <c r="S765" s="10">
        <f t="shared" si="43"/>
        <v>41665.862914104626</v>
      </c>
      <c r="T765" s="10">
        <f t="shared" si="44"/>
        <v>41704.040976848257</v>
      </c>
    </row>
    <row r="766" spans="1:20" ht="43.5" x14ac:dyDescent="0.35">
      <c r="A766">
        <v>764</v>
      </c>
      <c r="B766" s="3" t="s">
        <v>231</v>
      </c>
      <c r="C766" s="3" t="s">
        <v>2808</v>
      </c>
      <c r="D766">
        <v>-247291.06690706301</v>
      </c>
      <c r="E766">
        <v>13938.4997458957</v>
      </c>
      <c r="F766" t="s">
        <v>5158</v>
      </c>
      <c r="G766" t="s">
        <v>5173</v>
      </c>
      <c r="H766" t="s">
        <v>5186</v>
      </c>
      <c r="I766">
        <v>1394067646.3866899</v>
      </c>
      <c r="J766">
        <v>1390768557.29022</v>
      </c>
      <c r="K766" t="b">
        <v>0</v>
      </c>
      <c r="L766">
        <v>140.17094755666199</v>
      </c>
      <c r="M766" t="b">
        <v>0</v>
      </c>
      <c r="N766" t="s">
        <v>5205</v>
      </c>
      <c r="O766">
        <f t="shared" si="45"/>
        <v>-6</v>
      </c>
      <c r="P766">
        <f t="shared" si="42"/>
        <v>99</v>
      </c>
      <c r="Q766" t="s">
        <v>5227</v>
      </c>
      <c r="R766" t="s">
        <v>5231</v>
      </c>
      <c r="S766" s="10">
        <f t="shared" si="43"/>
        <v>41665.649968636804</v>
      </c>
      <c r="T766" s="10">
        <f t="shared" si="44"/>
        <v>41703.833870216316</v>
      </c>
    </row>
    <row r="767" spans="1:20" ht="43.5" x14ac:dyDescent="0.35">
      <c r="A767">
        <v>765</v>
      </c>
      <c r="B767" s="3" t="s">
        <v>232</v>
      </c>
      <c r="C767" s="3" t="s">
        <v>2809</v>
      </c>
      <c r="D767">
        <v>-248309.043156317</v>
      </c>
      <c r="E767">
        <v>13944.7589115966</v>
      </c>
      <c r="F767" t="s">
        <v>5158</v>
      </c>
      <c r="G767" t="s">
        <v>5161</v>
      </c>
      <c r="H767" t="s">
        <v>5183</v>
      </c>
      <c r="I767">
        <v>1394049752.3736899</v>
      </c>
      <c r="J767">
        <v>1390750158.80179</v>
      </c>
      <c r="K767" t="b">
        <v>0</v>
      </c>
      <c r="L767">
        <v>140.23026216183601</v>
      </c>
      <c r="M767" t="b">
        <v>0</v>
      </c>
      <c r="N767" t="s">
        <v>5205</v>
      </c>
      <c r="O767">
        <f t="shared" si="45"/>
        <v>-6</v>
      </c>
      <c r="P767">
        <f t="shared" si="42"/>
        <v>99</v>
      </c>
      <c r="Q767" t="s">
        <v>5227</v>
      </c>
      <c r="R767" t="s">
        <v>5231</v>
      </c>
      <c r="S767" s="10">
        <f t="shared" si="43"/>
        <v>41665.437023168859</v>
      </c>
      <c r="T767" s="10">
        <f t="shared" si="44"/>
        <v>41703.626763584369</v>
      </c>
    </row>
    <row r="768" spans="1:20" ht="43.5" x14ac:dyDescent="0.35">
      <c r="A768">
        <v>766</v>
      </c>
      <c r="B768" s="3" t="s">
        <v>233</v>
      </c>
      <c r="C768" s="3" t="s">
        <v>2810</v>
      </c>
      <c r="D768">
        <v>-249327.01940557</v>
      </c>
      <c r="E768">
        <v>13951.0180772976</v>
      </c>
      <c r="F768" t="s">
        <v>5158</v>
      </c>
      <c r="G768" t="s">
        <v>5161</v>
      </c>
      <c r="H768" t="s">
        <v>5183</v>
      </c>
      <c r="I768">
        <v>1394031858.3606901</v>
      </c>
      <c r="J768">
        <v>1390731760.31337</v>
      </c>
      <c r="K768" t="b">
        <v>0</v>
      </c>
      <c r="L768">
        <v>140.28957676701</v>
      </c>
      <c r="M768" t="b">
        <v>0</v>
      </c>
      <c r="N768" t="s">
        <v>5205</v>
      </c>
      <c r="O768">
        <f t="shared" si="45"/>
        <v>-6</v>
      </c>
      <c r="P768">
        <f t="shared" si="42"/>
        <v>99</v>
      </c>
      <c r="Q768" t="s">
        <v>5227</v>
      </c>
      <c r="R768" t="s">
        <v>5231</v>
      </c>
      <c r="S768" s="10">
        <f t="shared" si="43"/>
        <v>41665.224077701037</v>
      </c>
      <c r="T768" s="10">
        <f t="shared" si="44"/>
        <v>41703.419656952428</v>
      </c>
    </row>
    <row r="769" spans="1:20" ht="43.5" x14ac:dyDescent="0.35">
      <c r="A769">
        <v>767</v>
      </c>
      <c r="B769" s="3" t="s">
        <v>234</v>
      </c>
      <c r="C769" s="3" t="s">
        <v>2811</v>
      </c>
      <c r="D769">
        <v>-250344.99565482399</v>
      </c>
      <c r="E769">
        <v>13957.2772429985</v>
      </c>
      <c r="F769" t="s">
        <v>5158</v>
      </c>
      <c r="G769" t="s">
        <v>5162</v>
      </c>
      <c r="H769" t="s">
        <v>5184</v>
      </c>
      <c r="I769">
        <v>1394013964.3477001</v>
      </c>
      <c r="J769">
        <v>1390713361.82494</v>
      </c>
      <c r="K769" t="b">
        <v>0</v>
      </c>
      <c r="L769">
        <v>140.34889137218499</v>
      </c>
      <c r="M769" t="b">
        <v>0</v>
      </c>
      <c r="N769" t="s">
        <v>5205</v>
      </c>
      <c r="O769">
        <f t="shared" si="45"/>
        <v>-6</v>
      </c>
      <c r="P769">
        <f t="shared" si="42"/>
        <v>99</v>
      </c>
      <c r="Q769" t="s">
        <v>5227</v>
      </c>
      <c r="R769" t="s">
        <v>5231</v>
      </c>
      <c r="S769" s="10">
        <f t="shared" si="43"/>
        <v>41665.011132233099</v>
      </c>
      <c r="T769" s="10">
        <f t="shared" si="44"/>
        <v>41703.212550320597</v>
      </c>
    </row>
    <row r="770" spans="1:20" ht="43.5" x14ac:dyDescent="0.35">
      <c r="A770">
        <v>768</v>
      </c>
      <c r="B770" s="3" t="s">
        <v>235</v>
      </c>
      <c r="C770" s="3" t="s">
        <v>2812</v>
      </c>
      <c r="D770">
        <v>-251362.97190407701</v>
      </c>
      <c r="E770">
        <v>13963.5364086995</v>
      </c>
      <c r="F770" t="s">
        <v>5158</v>
      </c>
      <c r="G770" t="s">
        <v>5161</v>
      </c>
      <c r="H770" t="s">
        <v>5183</v>
      </c>
      <c r="I770">
        <v>1393996070.3347001</v>
      </c>
      <c r="J770">
        <v>1390694963.33652</v>
      </c>
      <c r="K770" t="b">
        <v>0</v>
      </c>
      <c r="L770">
        <v>140.40820597735899</v>
      </c>
      <c r="M770" t="b">
        <v>0</v>
      </c>
      <c r="N770" t="s">
        <v>5205</v>
      </c>
      <c r="O770">
        <f t="shared" si="45"/>
        <v>-6</v>
      </c>
      <c r="P770">
        <f t="shared" si="42"/>
        <v>99</v>
      </c>
      <c r="Q770" t="s">
        <v>5227</v>
      </c>
      <c r="R770" t="s">
        <v>5231</v>
      </c>
      <c r="S770" s="10">
        <f t="shared" si="43"/>
        <v>41664.798186765278</v>
      </c>
      <c r="T770" s="10">
        <f t="shared" si="44"/>
        <v>41703.005443688657</v>
      </c>
    </row>
    <row r="771" spans="1:20" ht="58" x14ac:dyDescent="0.35">
      <c r="A771">
        <v>769</v>
      </c>
      <c r="B771" s="3" t="s">
        <v>236</v>
      </c>
      <c r="C771" s="3" t="s">
        <v>2813</v>
      </c>
      <c r="D771">
        <v>-252380.948153331</v>
      </c>
      <c r="E771">
        <v>13969.795574400399</v>
      </c>
      <c r="F771" t="s">
        <v>5158</v>
      </c>
      <c r="G771" t="s">
        <v>5161</v>
      </c>
      <c r="H771" t="s">
        <v>5183</v>
      </c>
      <c r="I771">
        <v>1393978176.3217001</v>
      </c>
      <c r="J771">
        <v>1390676564.8480899</v>
      </c>
      <c r="K771" t="b">
        <v>0</v>
      </c>
      <c r="L771">
        <v>140.46752058253301</v>
      </c>
      <c r="M771" t="b">
        <v>0</v>
      </c>
      <c r="N771" t="s">
        <v>5205</v>
      </c>
      <c r="O771">
        <f t="shared" si="45"/>
        <v>-6</v>
      </c>
      <c r="P771">
        <f t="shared" ref="P771:P834" si="46">ROUND(E771/L771,0)</f>
        <v>99</v>
      </c>
      <c r="Q771" t="s">
        <v>5227</v>
      </c>
      <c r="R771" t="s">
        <v>5231</v>
      </c>
      <c r="S771" s="10">
        <f t="shared" ref="S771:S834" si="47">(J771/86400)+25569+(-5/24)</f>
        <v>41664.585241297333</v>
      </c>
      <c r="T771" s="10">
        <f t="shared" ref="T771:T834" si="48">(I771/86400)+25569+(-5/24)</f>
        <v>41702.798337056709</v>
      </c>
    </row>
    <row r="772" spans="1:20" ht="43.5" x14ac:dyDescent="0.35">
      <c r="A772">
        <v>770</v>
      </c>
      <c r="B772" s="3" t="s">
        <v>237</v>
      </c>
      <c r="C772" s="3" t="s">
        <v>2814</v>
      </c>
      <c r="D772">
        <v>-253398.92440258499</v>
      </c>
      <c r="E772">
        <v>13976.054740101399</v>
      </c>
      <c r="F772" t="s">
        <v>5158</v>
      </c>
      <c r="G772" t="s">
        <v>5161</v>
      </c>
      <c r="H772" t="s">
        <v>5183</v>
      </c>
      <c r="I772">
        <v>1393960282.3087001</v>
      </c>
      <c r="J772">
        <v>1390658166.3596699</v>
      </c>
      <c r="K772" t="b">
        <v>0</v>
      </c>
      <c r="L772">
        <v>140.52683518770701</v>
      </c>
      <c r="M772" t="b">
        <v>0</v>
      </c>
      <c r="N772" t="s">
        <v>5205</v>
      </c>
      <c r="O772">
        <f t="shared" si="45"/>
        <v>-6</v>
      </c>
      <c r="P772">
        <f t="shared" si="46"/>
        <v>99</v>
      </c>
      <c r="Q772" t="s">
        <v>5227</v>
      </c>
      <c r="R772" t="s">
        <v>5231</v>
      </c>
      <c r="S772" s="10">
        <f t="shared" si="47"/>
        <v>41664.372295829511</v>
      </c>
      <c r="T772" s="10">
        <f t="shared" si="48"/>
        <v>41702.591230424769</v>
      </c>
    </row>
    <row r="773" spans="1:20" ht="43.5" x14ac:dyDescent="0.35">
      <c r="A773">
        <v>771</v>
      </c>
      <c r="B773" s="3" t="s">
        <v>238</v>
      </c>
      <c r="C773" s="3" t="s">
        <v>2815</v>
      </c>
      <c r="D773">
        <v>-254416.90065183799</v>
      </c>
      <c r="E773">
        <v>13982.313905802301</v>
      </c>
      <c r="F773" t="s">
        <v>5158</v>
      </c>
      <c r="G773" t="s">
        <v>5161</v>
      </c>
      <c r="H773" t="s">
        <v>5183</v>
      </c>
      <c r="I773">
        <v>1393942388.2957001</v>
      </c>
      <c r="J773">
        <v>1390639767.8712399</v>
      </c>
      <c r="K773" t="b">
        <v>0</v>
      </c>
      <c r="L773">
        <v>140.586149792882</v>
      </c>
      <c r="M773" t="b">
        <v>0</v>
      </c>
      <c r="N773" t="s">
        <v>5205</v>
      </c>
      <c r="O773">
        <f t="shared" si="45"/>
        <v>-5</v>
      </c>
      <c r="P773">
        <f t="shared" si="46"/>
        <v>99</v>
      </c>
      <c r="Q773" t="s">
        <v>5227</v>
      </c>
      <c r="R773" t="s">
        <v>5231</v>
      </c>
      <c r="S773" s="10">
        <f t="shared" si="47"/>
        <v>41664.159350361573</v>
      </c>
      <c r="T773" s="10">
        <f t="shared" si="48"/>
        <v>41702.384123792821</v>
      </c>
    </row>
    <row r="774" spans="1:20" ht="29" x14ac:dyDescent="0.35">
      <c r="A774">
        <v>772</v>
      </c>
      <c r="B774" s="3" t="s">
        <v>239</v>
      </c>
      <c r="C774" s="3" t="s">
        <v>2816</v>
      </c>
      <c r="D774">
        <v>-255434.87690109201</v>
      </c>
      <c r="E774">
        <v>13988.573071503301</v>
      </c>
      <c r="F774" t="s">
        <v>5158</v>
      </c>
      <c r="G774" t="s">
        <v>5161</v>
      </c>
      <c r="H774" t="s">
        <v>5183</v>
      </c>
      <c r="I774">
        <v>1393924494.2827001</v>
      </c>
      <c r="J774">
        <v>1390621369.3828199</v>
      </c>
      <c r="K774" t="b">
        <v>0</v>
      </c>
      <c r="L774">
        <v>140.64546439805599</v>
      </c>
      <c r="M774" t="b">
        <v>0</v>
      </c>
      <c r="N774" t="s">
        <v>5205</v>
      </c>
      <c r="O774">
        <f t="shared" si="45"/>
        <v>-5</v>
      </c>
      <c r="P774">
        <f t="shared" si="46"/>
        <v>99</v>
      </c>
      <c r="Q774" t="s">
        <v>5227</v>
      </c>
      <c r="R774" t="s">
        <v>5231</v>
      </c>
      <c r="S774" s="10">
        <f t="shared" si="47"/>
        <v>41663.946404893744</v>
      </c>
      <c r="T774" s="10">
        <f t="shared" si="48"/>
        <v>41702.17701716088</v>
      </c>
    </row>
    <row r="775" spans="1:20" ht="43.5" x14ac:dyDescent="0.35">
      <c r="A775">
        <v>773</v>
      </c>
      <c r="B775" s="3" t="s">
        <v>240</v>
      </c>
      <c r="C775" s="3" t="s">
        <v>2817</v>
      </c>
      <c r="D775">
        <v>-256452.85315034501</v>
      </c>
      <c r="E775">
        <v>13994.8322372042</v>
      </c>
      <c r="F775" t="s">
        <v>5158</v>
      </c>
      <c r="G775" t="s">
        <v>5161</v>
      </c>
      <c r="H775" t="s">
        <v>5183</v>
      </c>
      <c r="I775">
        <v>1393906600.2697101</v>
      </c>
      <c r="J775">
        <v>1390602970.8943901</v>
      </c>
      <c r="K775" t="b">
        <v>0</v>
      </c>
      <c r="L775">
        <v>140.70477900322999</v>
      </c>
      <c r="M775" t="b">
        <v>0</v>
      </c>
      <c r="N775" t="s">
        <v>5205</v>
      </c>
      <c r="O775">
        <f t="shared" si="45"/>
        <v>-5</v>
      </c>
      <c r="P775">
        <f t="shared" si="46"/>
        <v>99</v>
      </c>
      <c r="Q775" t="s">
        <v>5227</v>
      </c>
      <c r="R775" t="s">
        <v>5231</v>
      </c>
      <c r="S775" s="10">
        <f t="shared" si="47"/>
        <v>41663.733459425806</v>
      </c>
      <c r="T775" s="10">
        <f t="shared" si="48"/>
        <v>41701.969910529049</v>
      </c>
    </row>
    <row r="776" spans="1:20" ht="43.5" x14ac:dyDescent="0.35">
      <c r="A776">
        <v>774</v>
      </c>
      <c r="B776" s="3" t="s">
        <v>241</v>
      </c>
      <c r="C776" s="3" t="s">
        <v>2818</v>
      </c>
      <c r="D776">
        <v>-257470.829399599</v>
      </c>
      <c r="E776">
        <v>14001.0914029052</v>
      </c>
      <c r="F776" t="s">
        <v>5158</v>
      </c>
      <c r="G776" t="s">
        <v>5163</v>
      </c>
      <c r="H776" t="s">
        <v>5185</v>
      </c>
      <c r="I776">
        <v>1393888706.2567101</v>
      </c>
      <c r="J776">
        <v>1390584572.4059701</v>
      </c>
      <c r="K776" t="b">
        <v>0</v>
      </c>
      <c r="L776">
        <v>140.76409360840501</v>
      </c>
      <c r="M776" t="b">
        <v>0</v>
      </c>
      <c r="N776" t="s">
        <v>5205</v>
      </c>
      <c r="O776">
        <f t="shared" si="45"/>
        <v>-5</v>
      </c>
      <c r="P776">
        <f t="shared" si="46"/>
        <v>99</v>
      </c>
      <c r="Q776" t="s">
        <v>5227</v>
      </c>
      <c r="R776" t="s">
        <v>5231</v>
      </c>
      <c r="S776" s="10">
        <f t="shared" si="47"/>
        <v>41663.520513957985</v>
      </c>
      <c r="T776" s="10">
        <f t="shared" si="48"/>
        <v>41701.762803897109</v>
      </c>
    </row>
    <row r="777" spans="1:20" ht="58" x14ac:dyDescent="0.35">
      <c r="A777">
        <v>775</v>
      </c>
      <c r="B777" s="3" t="s">
        <v>242</v>
      </c>
      <c r="C777" s="3" t="s">
        <v>2819</v>
      </c>
      <c r="D777">
        <v>-258488.80564885199</v>
      </c>
      <c r="E777">
        <v>14007.3505686061</v>
      </c>
      <c r="F777" t="s">
        <v>5156</v>
      </c>
      <c r="G777" t="s">
        <v>5161</v>
      </c>
      <c r="H777" t="s">
        <v>5183</v>
      </c>
      <c r="I777">
        <v>1393870812.24371</v>
      </c>
      <c r="J777">
        <v>1390566173.9175401</v>
      </c>
      <c r="K777" t="b">
        <v>1</v>
      </c>
      <c r="L777">
        <v>140.823408213579</v>
      </c>
      <c r="M777" t="b">
        <v>1</v>
      </c>
      <c r="N777" t="s">
        <v>5206</v>
      </c>
      <c r="O777">
        <f t="shared" si="45"/>
        <v>-5</v>
      </c>
      <c r="P777">
        <f t="shared" si="46"/>
        <v>99</v>
      </c>
      <c r="Q777" t="s">
        <v>5227</v>
      </c>
      <c r="R777" t="s">
        <v>5232</v>
      </c>
      <c r="S777" s="10">
        <f t="shared" si="47"/>
        <v>41663.307568490047</v>
      </c>
      <c r="T777" s="10">
        <f t="shared" si="48"/>
        <v>41701.555697265161</v>
      </c>
    </row>
    <row r="778" spans="1:20" ht="43.5" x14ac:dyDescent="0.35">
      <c r="A778">
        <v>776</v>
      </c>
      <c r="B778" s="3" t="s">
        <v>243</v>
      </c>
      <c r="C778" s="3" t="s">
        <v>2820</v>
      </c>
      <c r="D778">
        <v>-259506.78189810601</v>
      </c>
      <c r="E778">
        <v>14013.6097343071</v>
      </c>
      <c r="F778" t="s">
        <v>5156</v>
      </c>
      <c r="G778" t="s">
        <v>5161</v>
      </c>
      <c r="H778" t="s">
        <v>5183</v>
      </c>
      <c r="I778">
        <v>1393852918.23071</v>
      </c>
      <c r="J778">
        <v>1390547775.4291201</v>
      </c>
      <c r="K778" t="b">
        <v>1</v>
      </c>
      <c r="L778">
        <v>140.882722818753</v>
      </c>
      <c r="M778" t="b">
        <v>1</v>
      </c>
      <c r="N778" t="s">
        <v>5206</v>
      </c>
      <c r="O778">
        <f t="shared" si="45"/>
        <v>-5</v>
      </c>
      <c r="P778">
        <f t="shared" si="46"/>
        <v>99</v>
      </c>
      <c r="Q778" t="s">
        <v>5227</v>
      </c>
      <c r="R778" t="s">
        <v>5232</v>
      </c>
      <c r="S778" s="10">
        <f t="shared" si="47"/>
        <v>41663.094623022218</v>
      </c>
      <c r="T778" s="10">
        <f t="shared" si="48"/>
        <v>41701.348590633213</v>
      </c>
    </row>
    <row r="779" spans="1:20" ht="43.5" x14ac:dyDescent="0.35">
      <c r="A779">
        <v>777</v>
      </c>
      <c r="B779" s="3" t="s">
        <v>244</v>
      </c>
      <c r="C779" s="3" t="s">
        <v>2821</v>
      </c>
      <c r="D779">
        <v>-260524.75814736</v>
      </c>
      <c r="E779">
        <v>14019.868900007999</v>
      </c>
      <c r="F779" t="s">
        <v>5156</v>
      </c>
      <c r="G779" t="s">
        <v>5161</v>
      </c>
      <c r="H779" t="s">
        <v>5183</v>
      </c>
      <c r="I779">
        <v>1393835024.21771</v>
      </c>
      <c r="J779">
        <v>1390529376.94069</v>
      </c>
      <c r="K779" t="b">
        <v>1</v>
      </c>
      <c r="L779">
        <v>140.94203742392699</v>
      </c>
      <c r="M779" t="b">
        <v>1</v>
      </c>
      <c r="N779" t="s">
        <v>5206</v>
      </c>
      <c r="O779">
        <f t="shared" si="45"/>
        <v>-5</v>
      </c>
      <c r="P779">
        <f t="shared" si="46"/>
        <v>99</v>
      </c>
      <c r="Q779" t="s">
        <v>5227</v>
      </c>
      <c r="R779" t="s">
        <v>5232</v>
      </c>
      <c r="S779" s="10">
        <f t="shared" si="47"/>
        <v>41662.88167755428</v>
      </c>
      <c r="T779" s="10">
        <f t="shared" si="48"/>
        <v>41701.141484001273</v>
      </c>
    </row>
    <row r="780" spans="1:20" ht="43.5" x14ac:dyDescent="0.35">
      <c r="A780">
        <v>778</v>
      </c>
      <c r="B780" s="3" t="s">
        <v>245</v>
      </c>
      <c r="C780" s="3" t="s">
        <v>2822</v>
      </c>
      <c r="D780">
        <v>-261542.734396613</v>
      </c>
      <c r="E780">
        <v>14026.128065708999</v>
      </c>
      <c r="F780" t="s">
        <v>5156</v>
      </c>
      <c r="G780" t="s">
        <v>5161</v>
      </c>
      <c r="H780" t="s">
        <v>5183</v>
      </c>
      <c r="I780">
        <v>1393817130.20472</v>
      </c>
      <c r="J780">
        <v>1390510978.45227</v>
      </c>
      <c r="K780" t="b">
        <v>1</v>
      </c>
      <c r="L780">
        <v>141.00135202910201</v>
      </c>
      <c r="M780" t="b">
        <v>1</v>
      </c>
      <c r="N780" t="s">
        <v>5206</v>
      </c>
      <c r="O780">
        <f t="shared" si="45"/>
        <v>-5</v>
      </c>
      <c r="P780">
        <f t="shared" si="46"/>
        <v>99</v>
      </c>
      <c r="Q780" t="s">
        <v>5227</v>
      </c>
      <c r="R780" t="s">
        <v>5232</v>
      </c>
      <c r="S780" s="10">
        <f t="shared" si="47"/>
        <v>41662.668732086458</v>
      </c>
      <c r="T780" s="10">
        <f t="shared" si="48"/>
        <v>41700.934377369442</v>
      </c>
    </row>
    <row r="781" spans="1:20" ht="58" x14ac:dyDescent="0.35">
      <c r="A781">
        <v>779</v>
      </c>
      <c r="B781" s="4">
        <v>39757</v>
      </c>
      <c r="C781" s="3" t="s">
        <v>2823</v>
      </c>
      <c r="D781">
        <v>-262560.71064586699</v>
      </c>
      <c r="E781">
        <v>14032.387231409901</v>
      </c>
      <c r="F781" t="s">
        <v>5156</v>
      </c>
      <c r="G781" t="s">
        <v>5161</v>
      </c>
      <c r="H781" t="s">
        <v>5183</v>
      </c>
      <c r="I781">
        <v>1393799236.19172</v>
      </c>
      <c r="J781">
        <v>1390492579.96384</v>
      </c>
      <c r="K781" t="b">
        <v>1</v>
      </c>
      <c r="L781">
        <v>141.060666634276</v>
      </c>
      <c r="M781" t="b">
        <v>1</v>
      </c>
      <c r="N781" t="s">
        <v>5206</v>
      </c>
      <c r="O781">
        <f t="shared" si="45"/>
        <v>-5</v>
      </c>
      <c r="P781">
        <f t="shared" si="46"/>
        <v>99</v>
      </c>
      <c r="Q781" t="s">
        <v>5227</v>
      </c>
      <c r="R781" t="s">
        <v>5232</v>
      </c>
      <c r="S781" s="10">
        <f t="shared" si="47"/>
        <v>41662.455786618513</v>
      </c>
      <c r="T781" s="10">
        <f t="shared" si="48"/>
        <v>41700.727270737501</v>
      </c>
    </row>
    <row r="782" spans="1:20" ht="43.5" x14ac:dyDescent="0.35">
      <c r="A782">
        <v>780</v>
      </c>
      <c r="B782" s="3" t="s">
        <v>246</v>
      </c>
      <c r="C782" s="3" t="s">
        <v>5319</v>
      </c>
      <c r="D782">
        <v>-263578.68689512002</v>
      </c>
      <c r="E782">
        <v>14038.646397110901</v>
      </c>
      <c r="F782" t="s">
        <v>5156</v>
      </c>
      <c r="G782" t="s">
        <v>5161</v>
      </c>
      <c r="H782" t="s">
        <v>5183</v>
      </c>
      <c r="I782">
        <v>1393781342.17872</v>
      </c>
      <c r="J782">
        <v>1390474181.47542</v>
      </c>
      <c r="K782" t="b">
        <v>1</v>
      </c>
      <c r="L782">
        <v>141.11998123945</v>
      </c>
      <c r="M782" t="b">
        <v>1</v>
      </c>
      <c r="N782" t="s">
        <v>5206</v>
      </c>
      <c r="O782">
        <f t="shared" si="45"/>
        <v>-5</v>
      </c>
      <c r="P782">
        <f t="shared" si="46"/>
        <v>99</v>
      </c>
      <c r="Q782" t="s">
        <v>5227</v>
      </c>
      <c r="R782" t="s">
        <v>5232</v>
      </c>
      <c r="S782" s="10">
        <f t="shared" si="47"/>
        <v>41662.242841150692</v>
      </c>
      <c r="T782" s="10">
        <f t="shared" si="48"/>
        <v>41700.520164105554</v>
      </c>
    </row>
    <row r="783" spans="1:20" ht="43.5" x14ac:dyDescent="0.35">
      <c r="A783">
        <v>781</v>
      </c>
      <c r="B783" s="3" t="s">
        <v>247</v>
      </c>
      <c r="C783" s="3" t="s">
        <v>2825</v>
      </c>
      <c r="D783">
        <v>-264596.66314437398</v>
      </c>
      <c r="E783">
        <v>14044.9055628118</v>
      </c>
      <c r="F783" t="s">
        <v>5156</v>
      </c>
      <c r="G783" t="s">
        <v>5161</v>
      </c>
      <c r="H783" t="s">
        <v>5183</v>
      </c>
      <c r="I783">
        <v>1393763448.16572</v>
      </c>
      <c r="J783">
        <v>1390455782.98699</v>
      </c>
      <c r="K783" t="b">
        <v>1</v>
      </c>
      <c r="L783">
        <v>141.17929584462399</v>
      </c>
      <c r="M783" t="b">
        <v>1</v>
      </c>
      <c r="N783" t="s">
        <v>5206</v>
      </c>
      <c r="O783">
        <f t="shared" si="45"/>
        <v>-5</v>
      </c>
      <c r="P783">
        <f t="shared" si="46"/>
        <v>99</v>
      </c>
      <c r="Q783" t="s">
        <v>5227</v>
      </c>
      <c r="R783" t="s">
        <v>5232</v>
      </c>
      <c r="S783" s="10">
        <f t="shared" si="47"/>
        <v>41662.029895682754</v>
      </c>
      <c r="T783" s="10">
        <f t="shared" si="48"/>
        <v>41700.313057473606</v>
      </c>
    </row>
    <row r="784" spans="1:20" ht="58" x14ac:dyDescent="0.35">
      <c r="A784">
        <v>782</v>
      </c>
      <c r="B784" s="3" t="s">
        <v>248</v>
      </c>
      <c r="C784" s="3" t="s">
        <v>2826</v>
      </c>
      <c r="D784">
        <v>-265614.639393627</v>
      </c>
      <c r="E784">
        <v>14051.1647285128</v>
      </c>
      <c r="F784" t="s">
        <v>5156</v>
      </c>
      <c r="G784" t="s">
        <v>5161</v>
      </c>
      <c r="H784" t="s">
        <v>5183</v>
      </c>
      <c r="I784">
        <v>1393745554.15272</v>
      </c>
      <c r="J784">
        <v>1390437384.49857</v>
      </c>
      <c r="K784" t="b">
        <v>1</v>
      </c>
      <c r="L784">
        <v>141.23861044979901</v>
      </c>
      <c r="M784" t="b">
        <v>1</v>
      </c>
      <c r="N784" t="s">
        <v>5206</v>
      </c>
      <c r="O784">
        <f t="shared" si="45"/>
        <v>-5</v>
      </c>
      <c r="P784">
        <f t="shared" si="46"/>
        <v>99</v>
      </c>
      <c r="Q784" t="s">
        <v>5227</v>
      </c>
      <c r="R784" t="s">
        <v>5232</v>
      </c>
      <c r="S784" s="10">
        <f t="shared" si="47"/>
        <v>41661.816950214932</v>
      </c>
      <c r="T784" s="10">
        <f t="shared" si="48"/>
        <v>41700.105950841666</v>
      </c>
    </row>
    <row r="785" spans="1:20" ht="58" x14ac:dyDescent="0.35">
      <c r="A785">
        <v>783</v>
      </c>
      <c r="B785" s="3" t="s">
        <v>249</v>
      </c>
      <c r="C785" s="3" t="s">
        <v>2827</v>
      </c>
      <c r="D785">
        <v>-266632.61564288102</v>
      </c>
      <c r="E785">
        <v>14057.4238942137</v>
      </c>
      <c r="F785" t="s">
        <v>5156</v>
      </c>
      <c r="G785" t="s">
        <v>5161</v>
      </c>
      <c r="H785" t="s">
        <v>5183</v>
      </c>
      <c r="I785">
        <v>1393727660.13973</v>
      </c>
      <c r="J785">
        <v>1390418986.0101399</v>
      </c>
      <c r="K785" t="b">
        <v>1</v>
      </c>
      <c r="L785">
        <v>141.29792505497301</v>
      </c>
      <c r="M785" t="b">
        <v>1</v>
      </c>
      <c r="N785" t="s">
        <v>5206</v>
      </c>
      <c r="O785">
        <f t="shared" si="45"/>
        <v>-5</v>
      </c>
      <c r="P785">
        <f t="shared" si="46"/>
        <v>99</v>
      </c>
      <c r="Q785" t="s">
        <v>5227</v>
      </c>
      <c r="R785" t="s">
        <v>5232</v>
      </c>
      <c r="S785" s="10">
        <f t="shared" si="47"/>
        <v>41661.604004746987</v>
      </c>
      <c r="T785" s="10">
        <f t="shared" si="48"/>
        <v>41699.898844209834</v>
      </c>
    </row>
    <row r="786" spans="1:20" ht="58" x14ac:dyDescent="0.35">
      <c r="A786">
        <v>784</v>
      </c>
      <c r="B786" s="3" t="s">
        <v>250</v>
      </c>
      <c r="C786" s="3" t="s">
        <v>2828</v>
      </c>
      <c r="D786">
        <v>-267650.59189213498</v>
      </c>
      <c r="E786">
        <v>14063.6830599147</v>
      </c>
      <c r="F786" t="s">
        <v>5156</v>
      </c>
      <c r="G786" t="s">
        <v>5161</v>
      </c>
      <c r="H786" t="s">
        <v>5183</v>
      </c>
      <c r="I786">
        <v>1393709766.12673</v>
      </c>
      <c r="J786">
        <v>1390400587.5217199</v>
      </c>
      <c r="K786" t="b">
        <v>1</v>
      </c>
      <c r="L786">
        <v>141.357239660147</v>
      </c>
      <c r="M786" t="b">
        <v>1</v>
      </c>
      <c r="N786" t="s">
        <v>5206</v>
      </c>
      <c r="O786">
        <f t="shared" si="45"/>
        <v>-5</v>
      </c>
      <c r="P786">
        <f t="shared" si="46"/>
        <v>99</v>
      </c>
      <c r="Q786" t="s">
        <v>5227</v>
      </c>
      <c r="R786" t="s">
        <v>5232</v>
      </c>
      <c r="S786" s="10">
        <f t="shared" si="47"/>
        <v>41661.391059279165</v>
      </c>
      <c r="T786" s="10">
        <f t="shared" si="48"/>
        <v>41699.691737577894</v>
      </c>
    </row>
    <row r="787" spans="1:20" ht="43.5" x14ac:dyDescent="0.35">
      <c r="A787">
        <v>785</v>
      </c>
      <c r="B787" s="3" t="s">
        <v>251</v>
      </c>
      <c r="C787" s="3" t="s">
        <v>2829</v>
      </c>
      <c r="D787">
        <v>-268668.56814138801</v>
      </c>
      <c r="E787">
        <v>14069.942225615599</v>
      </c>
      <c r="F787" t="s">
        <v>5156</v>
      </c>
      <c r="G787" t="s">
        <v>5161</v>
      </c>
      <c r="H787" t="s">
        <v>5183</v>
      </c>
      <c r="I787">
        <v>1393691872.11373</v>
      </c>
      <c r="J787">
        <v>1390382189.0332899</v>
      </c>
      <c r="K787" t="b">
        <v>1</v>
      </c>
      <c r="L787">
        <v>141.41655426532199</v>
      </c>
      <c r="M787" t="b">
        <v>1</v>
      </c>
      <c r="N787" t="s">
        <v>5206</v>
      </c>
      <c r="O787">
        <f t="shared" si="45"/>
        <v>-5</v>
      </c>
      <c r="P787">
        <f t="shared" si="46"/>
        <v>99</v>
      </c>
      <c r="Q787" t="s">
        <v>5227</v>
      </c>
      <c r="R787" t="s">
        <v>5232</v>
      </c>
      <c r="S787" s="10">
        <f t="shared" si="47"/>
        <v>41661.17811381122</v>
      </c>
      <c r="T787" s="10">
        <f t="shared" si="48"/>
        <v>41699.484630945946</v>
      </c>
    </row>
    <row r="788" spans="1:20" ht="43.5" x14ac:dyDescent="0.35">
      <c r="A788">
        <v>786</v>
      </c>
      <c r="B788" s="3" t="s">
        <v>252</v>
      </c>
      <c r="C788" s="3" t="s">
        <v>2830</v>
      </c>
      <c r="D788">
        <v>-269686.54439064203</v>
      </c>
      <c r="E788">
        <v>14076.201391316599</v>
      </c>
      <c r="F788" t="s">
        <v>5156</v>
      </c>
      <c r="G788" t="s">
        <v>5161</v>
      </c>
      <c r="H788" t="s">
        <v>5183</v>
      </c>
      <c r="I788">
        <v>1393673978.1007299</v>
      </c>
      <c r="J788">
        <v>1390363790.5448699</v>
      </c>
      <c r="K788" t="b">
        <v>1</v>
      </c>
      <c r="L788">
        <v>141.47586887049599</v>
      </c>
      <c r="M788" t="b">
        <v>1</v>
      </c>
      <c r="N788" t="s">
        <v>5206</v>
      </c>
      <c r="O788">
        <f t="shared" si="45"/>
        <v>-5</v>
      </c>
      <c r="P788">
        <f t="shared" si="46"/>
        <v>99</v>
      </c>
      <c r="Q788" t="s">
        <v>5227</v>
      </c>
      <c r="R788" t="s">
        <v>5232</v>
      </c>
      <c r="S788" s="10">
        <f t="shared" si="47"/>
        <v>41660.965168343399</v>
      </c>
      <c r="T788" s="10">
        <f t="shared" si="48"/>
        <v>41699.277524313999</v>
      </c>
    </row>
    <row r="789" spans="1:20" ht="43.5" x14ac:dyDescent="0.35">
      <c r="A789">
        <v>787</v>
      </c>
      <c r="B789" s="3" t="s">
        <v>253</v>
      </c>
      <c r="C789" s="3" t="s">
        <v>2831</v>
      </c>
      <c r="D789">
        <v>-270704.520639895</v>
      </c>
      <c r="E789">
        <v>14082.460557017501</v>
      </c>
      <c r="F789" t="s">
        <v>5156</v>
      </c>
      <c r="G789" t="s">
        <v>5161</v>
      </c>
      <c r="H789" t="s">
        <v>5183</v>
      </c>
      <c r="I789">
        <v>1393656084.0877299</v>
      </c>
      <c r="J789">
        <v>1390345392.0564401</v>
      </c>
      <c r="K789" t="b">
        <v>1</v>
      </c>
      <c r="L789">
        <v>141.53518347567001</v>
      </c>
      <c r="M789" t="b">
        <v>1</v>
      </c>
      <c r="N789" t="s">
        <v>5206</v>
      </c>
      <c r="O789">
        <f t="shared" si="45"/>
        <v>-5</v>
      </c>
      <c r="P789">
        <f t="shared" si="46"/>
        <v>99</v>
      </c>
      <c r="Q789" t="s">
        <v>5227</v>
      </c>
      <c r="R789" t="s">
        <v>5232</v>
      </c>
      <c r="S789" s="10">
        <f t="shared" si="47"/>
        <v>41660.752222875461</v>
      </c>
      <c r="T789" s="10">
        <f t="shared" si="48"/>
        <v>41699.070417682058</v>
      </c>
    </row>
    <row r="790" spans="1:20" ht="58" x14ac:dyDescent="0.35">
      <c r="A790">
        <v>788</v>
      </c>
      <c r="B790" s="3" t="s">
        <v>254</v>
      </c>
      <c r="C790" s="3" t="s">
        <v>2832</v>
      </c>
      <c r="D790">
        <v>-271722.49688914901</v>
      </c>
      <c r="E790">
        <v>14088.719722718501</v>
      </c>
      <c r="F790" t="s">
        <v>5156</v>
      </c>
      <c r="G790" t="s">
        <v>5161</v>
      </c>
      <c r="H790" t="s">
        <v>5183</v>
      </c>
      <c r="I790">
        <v>1393638190.0747399</v>
      </c>
      <c r="J790">
        <v>1390326993.5680201</v>
      </c>
      <c r="K790" t="b">
        <v>1</v>
      </c>
      <c r="L790">
        <v>141.59449808084401</v>
      </c>
      <c r="M790" t="b">
        <v>1</v>
      </c>
      <c r="N790" t="s">
        <v>5206</v>
      </c>
      <c r="O790">
        <f t="shared" si="45"/>
        <v>-5</v>
      </c>
      <c r="P790">
        <f t="shared" si="46"/>
        <v>100</v>
      </c>
      <c r="Q790" t="s">
        <v>5227</v>
      </c>
      <c r="R790" t="s">
        <v>5232</v>
      </c>
      <c r="S790" s="10">
        <f t="shared" si="47"/>
        <v>41660.539277407639</v>
      </c>
      <c r="T790" s="10">
        <f t="shared" si="48"/>
        <v>41698.863311050227</v>
      </c>
    </row>
    <row r="791" spans="1:20" ht="43.5" x14ac:dyDescent="0.35">
      <c r="A791">
        <v>789</v>
      </c>
      <c r="B791" s="3" t="s">
        <v>255</v>
      </c>
      <c r="C791" s="3" t="s">
        <v>2833</v>
      </c>
      <c r="D791">
        <v>-272740.47313840297</v>
      </c>
      <c r="E791">
        <v>14094.9788884194</v>
      </c>
      <c r="F791" t="s">
        <v>5156</v>
      </c>
      <c r="G791" t="s">
        <v>5161</v>
      </c>
      <c r="H791" t="s">
        <v>5183</v>
      </c>
      <c r="I791">
        <v>1393620296.0617399</v>
      </c>
      <c r="J791">
        <v>1390308595.0796001</v>
      </c>
      <c r="K791" t="b">
        <v>1</v>
      </c>
      <c r="L791">
        <v>141.65381268601899</v>
      </c>
      <c r="M791" t="b">
        <v>1</v>
      </c>
      <c r="N791" t="s">
        <v>5206</v>
      </c>
      <c r="O791">
        <f t="shared" si="45"/>
        <v>-5</v>
      </c>
      <c r="P791">
        <f t="shared" si="46"/>
        <v>100</v>
      </c>
      <c r="Q791" t="s">
        <v>5227</v>
      </c>
      <c r="R791" t="s">
        <v>5232</v>
      </c>
      <c r="S791" s="10">
        <f t="shared" si="47"/>
        <v>41660.326331939817</v>
      </c>
      <c r="T791" s="10">
        <f t="shared" si="48"/>
        <v>41698.656204418287</v>
      </c>
    </row>
    <row r="792" spans="1:20" ht="29" x14ac:dyDescent="0.35">
      <c r="A792">
        <v>790</v>
      </c>
      <c r="B792" s="3" t="s">
        <v>256</v>
      </c>
      <c r="C792" s="3" t="s">
        <v>2834</v>
      </c>
      <c r="D792">
        <v>-273758.449387656</v>
      </c>
      <c r="E792">
        <v>14101.2380541204</v>
      </c>
      <c r="F792" t="s">
        <v>5156</v>
      </c>
      <c r="G792" t="s">
        <v>5161</v>
      </c>
      <c r="H792" t="s">
        <v>5183</v>
      </c>
      <c r="I792">
        <v>1393602402.0487399</v>
      </c>
      <c r="J792">
        <v>1390290196.5911701</v>
      </c>
      <c r="K792" t="b">
        <v>1</v>
      </c>
      <c r="L792">
        <v>141.71312729119299</v>
      </c>
      <c r="M792" t="b">
        <v>1</v>
      </c>
      <c r="N792" t="s">
        <v>5206</v>
      </c>
      <c r="O792">
        <f t="shared" si="45"/>
        <v>-5</v>
      </c>
      <c r="P792">
        <f t="shared" si="46"/>
        <v>100</v>
      </c>
      <c r="Q792" t="s">
        <v>5227</v>
      </c>
      <c r="R792" t="s">
        <v>5232</v>
      </c>
      <c r="S792" s="10">
        <f t="shared" si="47"/>
        <v>41660.113386471872</v>
      </c>
      <c r="T792" s="10">
        <f t="shared" si="48"/>
        <v>41698.449097786339</v>
      </c>
    </row>
    <row r="793" spans="1:20" ht="58" x14ac:dyDescent="0.35">
      <c r="A793">
        <v>791</v>
      </c>
      <c r="B793" s="3" t="s">
        <v>257</v>
      </c>
      <c r="C793" s="3" t="s">
        <v>2835</v>
      </c>
      <c r="D793">
        <v>-274776.42563691002</v>
      </c>
      <c r="E793">
        <v>14107.4972198213</v>
      </c>
      <c r="F793" t="s">
        <v>5156</v>
      </c>
      <c r="G793" t="s">
        <v>5161</v>
      </c>
      <c r="H793" t="s">
        <v>5183</v>
      </c>
      <c r="I793">
        <v>1393584508.0357399</v>
      </c>
      <c r="J793">
        <v>1390271798.1027501</v>
      </c>
      <c r="K793" t="b">
        <v>1</v>
      </c>
      <c r="L793">
        <v>141.77244189636701</v>
      </c>
      <c r="M793" t="b">
        <v>1</v>
      </c>
      <c r="N793" t="s">
        <v>5206</v>
      </c>
      <c r="O793">
        <f t="shared" ref="O793:O856" si="49">ROUND((E793/D793)*100,0)</f>
        <v>-5</v>
      </c>
      <c r="P793">
        <f t="shared" si="46"/>
        <v>100</v>
      </c>
      <c r="Q793" t="s">
        <v>5227</v>
      </c>
      <c r="R793" t="s">
        <v>5232</v>
      </c>
      <c r="S793" s="10">
        <f t="shared" si="47"/>
        <v>41659.900441004051</v>
      </c>
      <c r="T793" s="10">
        <f t="shared" si="48"/>
        <v>41698.241991154391</v>
      </c>
    </row>
    <row r="794" spans="1:20" ht="43.5" x14ac:dyDescent="0.35">
      <c r="A794">
        <v>792</v>
      </c>
      <c r="B794" s="3" t="s">
        <v>258</v>
      </c>
      <c r="C794" s="3" t="s">
        <v>2836</v>
      </c>
      <c r="D794">
        <v>-275794.40188616299</v>
      </c>
      <c r="E794">
        <v>14113.7563855223</v>
      </c>
      <c r="F794" t="s">
        <v>5156</v>
      </c>
      <c r="G794" t="s">
        <v>5161</v>
      </c>
      <c r="H794" t="s">
        <v>5183</v>
      </c>
      <c r="I794">
        <v>1393566614.0227399</v>
      </c>
      <c r="J794">
        <v>1390253399.61432</v>
      </c>
      <c r="K794" t="b">
        <v>1</v>
      </c>
      <c r="L794">
        <v>141.831756501542</v>
      </c>
      <c r="M794" t="b">
        <v>1</v>
      </c>
      <c r="N794" t="s">
        <v>5206</v>
      </c>
      <c r="O794">
        <f t="shared" si="49"/>
        <v>-5</v>
      </c>
      <c r="P794">
        <f t="shared" si="46"/>
        <v>100</v>
      </c>
      <c r="Q794" t="s">
        <v>5227</v>
      </c>
      <c r="R794" t="s">
        <v>5232</v>
      </c>
      <c r="S794" s="10">
        <f t="shared" si="47"/>
        <v>41659.687495536105</v>
      </c>
      <c r="T794" s="10">
        <f t="shared" si="48"/>
        <v>41698.034884522451</v>
      </c>
    </row>
    <row r="795" spans="1:20" ht="58" x14ac:dyDescent="0.35">
      <c r="A795">
        <v>793</v>
      </c>
      <c r="B795" s="3" t="s">
        <v>259</v>
      </c>
      <c r="C795" s="3" t="s">
        <v>2837</v>
      </c>
      <c r="D795">
        <v>-276812.37813541701</v>
      </c>
      <c r="E795">
        <v>14120.0155512232</v>
      </c>
      <c r="F795" t="s">
        <v>5156</v>
      </c>
      <c r="G795" t="s">
        <v>5161</v>
      </c>
      <c r="H795" t="s">
        <v>5183</v>
      </c>
      <c r="I795">
        <v>1393548720.0097499</v>
      </c>
      <c r="J795">
        <v>1390235001.1259</v>
      </c>
      <c r="K795" t="b">
        <v>1</v>
      </c>
      <c r="L795">
        <v>141.891071106716</v>
      </c>
      <c r="M795" t="b">
        <v>1</v>
      </c>
      <c r="N795" t="s">
        <v>5206</v>
      </c>
      <c r="O795">
        <f t="shared" si="49"/>
        <v>-5</v>
      </c>
      <c r="P795">
        <f t="shared" si="46"/>
        <v>100</v>
      </c>
      <c r="Q795" t="s">
        <v>5227</v>
      </c>
      <c r="R795" t="s">
        <v>5232</v>
      </c>
      <c r="S795" s="10">
        <f t="shared" si="47"/>
        <v>41659.474550068284</v>
      </c>
      <c r="T795" s="10">
        <f t="shared" si="48"/>
        <v>41697.827777890619</v>
      </c>
    </row>
    <row r="796" spans="1:20" ht="58" x14ac:dyDescent="0.35">
      <c r="A796">
        <v>794</v>
      </c>
      <c r="B796" s="3" t="s">
        <v>260</v>
      </c>
      <c r="C796" s="3" t="s">
        <v>2838</v>
      </c>
      <c r="D796">
        <v>-277830.35438466998</v>
      </c>
      <c r="E796">
        <v>14126.274716924199</v>
      </c>
      <c r="F796" t="s">
        <v>5156</v>
      </c>
      <c r="G796" t="s">
        <v>5161</v>
      </c>
      <c r="H796" t="s">
        <v>5183</v>
      </c>
      <c r="I796">
        <v>1393530825.9967501</v>
      </c>
      <c r="J796">
        <v>1390216602.63747</v>
      </c>
      <c r="K796" t="b">
        <v>1</v>
      </c>
      <c r="L796">
        <v>141.95038571188999</v>
      </c>
      <c r="M796" t="b">
        <v>1</v>
      </c>
      <c r="N796" t="s">
        <v>5206</v>
      </c>
      <c r="O796">
        <f t="shared" si="49"/>
        <v>-5</v>
      </c>
      <c r="P796">
        <f t="shared" si="46"/>
        <v>100</v>
      </c>
      <c r="Q796" t="s">
        <v>5227</v>
      </c>
      <c r="R796" t="s">
        <v>5232</v>
      </c>
      <c r="S796" s="10">
        <f t="shared" si="47"/>
        <v>41659.261604600346</v>
      </c>
      <c r="T796" s="10">
        <f t="shared" si="48"/>
        <v>41697.620671258679</v>
      </c>
    </row>
    <row r="797" spans="1:20" ht="43.5" x14ac:dyDescent="0.35">
      <c r="A797">
        <v>795</v>
      </c>
      <c r="B797" s="3" t="s">
        <v>261</v>
      </c>
      <c r="C797" s="3" t="s">
        <v>2839</v>
      </c>
      <c r="D797">
        <v>-278848.33063392399</v>
      </c>
      <c r="E797">
        <v>14132.533882625101</v>
      </c>
      <c r="F797" t="s">
        <v>5156</v>
      </c>
      <c r="G797" t="s">
        <v>5161</v>
      </c>
      <c r="H797" t="s">
        <v>5183</v>
      </c>
      <c r="I797">
        <v>1393512931.9837501</v>
      </c>
      <c r="J797">
        <v>1390198204.14905</v>
      </c>
      <c r="K797" t="b">
        <v>1</v>
      </c>
      <c r="L797">
        <v>142.00970031706399</v>
      </c>
      <c r="M797" t="b">
        <v>1</v>
      </c>
      <c r="N797" t="s">
        <v>5206</v>
      </c>
      <c r="O797">
        <f t="shared" si="49"/>
        <v>-5</v>
      </c>
      <c r="P797">
        <f t="shared" si="46"/>
        <v>100</v>
      </c>
      <c r="Q797" t="s">
        <v>5227</v>
      </c>
      <c r="R797" t="s">
        <v>5232</v>
      </c>
      <c r="S797" s="10">
        <f t="shared" si="47"/>
        <v>41659.048659132524</v>
      </c>
      <c r="T797" s="10">
        <f t="shared" si="48"/>
        <v>41697.413564626731</v>
      </c>
    </row>
    <row r="798" spans="1:20" ht="29" x14ac:dyDescent="0.35">
      <c r="A798">
        <v>796</v>
      </c>
      <c r="B798" s="3" t="s">
        <v>262</v>
      </c>
      <c r="C798" s="3" t="s">
        <v>2840</v>
      </c>
      <c r="D798">
        <v>-279866.30688317801</v>
      </c>
      <c r="E798">
        <v>14138.793048326101</v>
      </c>
      <c r="F798" t="s">
        <v>5156</v>
      </c>
      <c r="G798" t="s">
        <v>5161</v>
      </c>
      <c r="H798" t="s">
        <v>5183</v>
      </c>
      <c r="I798">
        <v>1393495037.9707501</v>
      </c>
      <c r="J798">
        <v>1390179805.66062</v>
      </c>
      <c r="K798" t="b">
        <v>1</v>
      </c>
      <c r="L798">
        <v>142.06901492223901</v>
      </c>
      <c r="M798" t="b">
        <v>1</v>
      </c>
      <c r="N798" t="s">
        <v>5206</v>
      </c>
      <c r="O798">
        <f t="shared" si="49"/>
        <v>-5</v>
      </c>
      <c r="P798">
        <f t="shared" si="46"/>
        <v>100</v>
      </c>
      <c r="Q798" t="s">
        <v>5227</v>
      </c>
      <c r="R798" t="s">
        <v>5232</v>
      </c>
      <c r="S798" s="10">
        <f t="shared" si="47"/>
        <v>41658.835713664579</v>
      </c>
      <c r="T798" s="10">
        <f t="shared" si="48"/>
        <v>41697.206457994791</v>
      </c>
    </row>
    <row r="799" spans="1:20" ht="29" x14ac:dyDescent="0.35">
      <c r="A799">
        <v>797</v>
      </c>
      <c r="B799" s="3" t="s">
        <v>263</v>
      </c>
      <c r="C799" s="3" t="s">
        <v>2841</v>
      </c>
      <c r="D799">
        <v>-280884.28313243098</v>
      </c>
      <c r="E799">
        <v>14145.052214027</v>
      </c>
      <c r="F799" t="s">
        <v>5156</v>
      </c>
      <c r="G799" t="s">
        <v>5161</v>
      </c>
      <c r="H799" t="s">
        <v>5183</v>
      </c>
      <c r="I799">
        <v>1393477143.9577501</v>
      </c>
      <c r="J799">
        <v>1390161407.1722</v>
      </c>
      <c r="K799" t="b">
        <v>1</v>
      </c>
      <c r="L799">
        <v>142.128329527413</v>
      </c>
      <c r="M799" t="b">
        <v>1</v>
      </c>
      <c r="N799" t="s">
        <v>5206</v>
      </c>
      <c r="O799">
        <f t="shared" si="49"/>
        <v>-5</v>
      </c>
      <c r="P799">
        <f t="shared" si="46"/>
        <v>100</v>
      </c>
      <c r="Q799" t="s">
        <v>5227</v>
      </c>
      <c r="R799" t="s">
        <v>5232</v>
      </c>
      <c r="S799" s="10">
        <f t="shared" si="47"/>
        <v>41658.622768196758</v>
      </c>
      <c r="T799" s="10">
        <f t="shared" si="48"/>
        <v>41696.999351362843</v>
      </c>
    </row>
    <row r="800" spans="1:20" ht="58" x14ac:dyDescent="0.35">
      <c r="A800">
        <v>798</v>
      </c>
      <c r="B800" s="3" t="s">
        <v>264</v>
      </c>
      <c r="C800" s="3" t="s">
        <v>2842</v>
      </c>
      <c r="D800">
        <v>-281902.259381685</v>
      </c>
      <c r="E800">
        <v>14151.311379728</v>
      </c>
      <c r="F800" t="s">
        <v>5156</v>
      </c>
      <c r="G800" t="s">
        <v>5161</v>
      </c>
      <c r="H800" t="s">
        <v>5183</v>
      </c>
      <c r="I800">
        <v>1393459249.9447601</v>
      </c>
      <c r="J800">
        <v>1390143008.6837699</v>
      </c>
      <c r="K800" t="b">
        <v>1</v>
      </c>
      <c r="L800">
        <v>142.187644132587</v>
      </c>
      <c r="M800" t="b">
        <v>1</v>
      </c>
      <c r="N800" t="s">
        <v>5206</v>
      </c>
      <c r="O800">
        <f t="shared" si="49"/>
        <v>-5</v>
      </c>
      <c r="P800">
        <f t="shared" si="46"/>
        <v>100</v>
      </c>
      <c r="Q800" t="s">
        <v>5227</v>
      </c>
      <c r="R800" t="s">
        <v>5232</v>
      </c>
      <c r="S800" s="10">
        <f t="shared" si="47"/>
        <v>41658.409822728812</v>
      </c>
      <c r="T800" s="10">
        <f t="shared" si="48"/>
        <v>41696.792244731019</v>
      </c>
    </row>
    <row r="801" spans="1:20" ht="58" x14ac:dyDescent="0.35">
      <c r="A801">
        <v>799</v>
      </c>
      <c r="B801" s="3" t="s">
        <v>265</v>
      </c>
      <c r="C801" s="3" t="s">
        <v>2843</v>
      </c>
      <c r="D801">
        <v>-282920.23563093803</v>
      </c>
      <c r="E801">
        <v>14157.5705454289</v>
      </c>
      <c r="F801" t="s">
        <v>5156</v>
      </c>
      <c r="G801" t="s">
        <v>5161</v>
      </c>
      <c r="H801" t="s">
        <v>5183</v>
      </c>
      <c r="I801">
        <v>1393441355.9317601</v>
      </c>
      <c r="J801">
        <v>1390124610.1953499</v>
      </c>
      <c r="K801" t="b">
        <v>1</v>
      </c>
      <c r="L801">
        <v>142.24695873776099</v>
      </c>
      <c r="M801" t="b">
        <v>1</v>
      </c>
      <c r="N801" t="s">
        <v>5206</v>
      </c>
      <c r="O801">
        <f t="shared" si="49"/>
        <v>-5</v>
      </c>
      <c r="P801">
        <f t="shared" si="46"/>
        <v>100</v>
      </c>
      <c r="Q801" t="s">
        <v>5227</v>
      </c>
      <c r="R801" t="s">
        <v>5232</v>
      </c>
      <c r="S801" s="10">
        <f t="shared" si="47"/>
        <v>41658.196877260991</v>
      </c>
      <c r="T801" s="10">
        <f t="shared" si="48"/>
        <v>41696.585138099072</v>
      </c>
    </row>
    <row r="802" spans="1:20" ht="58" x14ac:dyDescent="0.35">
      <c r="A802">
        <v>800</v>
      </c>
      <c r="B802" s="3" t="s">
        <v>266</v>
      </c>
      <c r="C802" s="3" t="s">
        <v>2844</v>
      </c>
      <c r="D802">
        <v>-283938.21188019199</v>
      </c>
      <c r="E802">
        <v>14163.8297111299</v>
      </c>
      <c r="F802" t="s">
        <v>5156</v>
      </c>
      <c r="G802" t="s">
        <v>5161</v>
      </c>
      <c r="H802" t="s">
        <v>5183</v>
      </c>
      <c r="I802">
        <v>1393423461.9187601</v>
      </c>
      <c r="J802">
        <v>1390106211.7069199</v>
      </c>
      <c r="K802" t="b">
        <v>1</v>
      </c>
      <c r="L802">
        <v>142.30627334293601</v>
      </c>
      <c r="M802" t="b">
        <v>1</v>
      </c>
      <c r="N802" t="s">
        <v>5206</v>
      </c>
      <c r="O802">
        <f t="shared" si="49"/>
        <v>-5</v>
      </c>
      <c r="P802">
        <f t="shared" si="46"/>
        <v>100</v>
      </c>
      <c r="Q802" t="s">
        <v>5227</v>
      </c>
      <c r="R802" t="s">
        <v>5232</v>
      </c>
      <c r="S802" s="10">
        <f t="shared" si="47"/>
        <v>41657.983931793053</v>
      </c>
      <c r="T802" s="10">
        <f t="shared" si="48"/>
        <v>41696.378031467124</v>
      </c>
    </row>
    <row r="803" spans="1:20" ht="58" x14ac:dyDescent="0.35">
      <c r="A803">
        <v>801</v>
      </c>
      <c r="B803" s="3" t="s">
        <v>267</v>
      </c>
      <c r="C803" s="3" t="s">
        <v>2845</v>
      </c>
      <c r="D803">
        <v>-284956.18812944501</v>
      </c>
      <c r="E803">
        <v>14170.0888768308</v>
      </c>
      <c r="F803" t="s">
        <v>5156</v>
      </c>
      <c r="G803" t="s">
        <v>5161</v>
      </c>
      <c r="H803" t="s">
        <v>5183</v>
      </c>
      <c r="I803">
        <v>1393405567.90576</v>
      </c>
      <c r="J803">
        <v>1390087813.2184999</v>
      </c>
      <c r="K803" t="b">
        <v>1</v>
      </c>
      <c r="L803">
        <v>142.36558794811</v>
      </c>
      <c r="M803" t="b">
        <v>1</v>
      </c>
      <c r="N803" t="s">
        <v>5206</v>
      </c>
      <c r="O803">
        <f t="shared" si="49"/>
        <v>-5</v>
      </c>
      <c r="P803">
        <f t="shared" si="46"/>
        <v>100</v>
      </c>
      <c r="Q803" t="s">
        <v>5227</v>
      </c>
      <c r="R803" t="s">
        <v>5232</v>
      </c>
      <c r="S803" s="10">
        <f t="shared" si="47"/>
        <v>41657.770986325231</v>
      </c>
      <c r="T803" s="10">
        <f t="shared" si="48"/>
        <v>41696.170924835184</v>
      </c>
    </row>
    <row r="804" spans="1:20" ht="43.5" x14ac:dyDescent="0.35">
      <c r="A804">
        <v>802</v>
      </c>
      <c r="B804" s="3" t="s">
        <v>268</v>
      </c>
      <c r="C804" s="3" t="s">
        <v>2846</v>
      </c>
      <c r="D804">
        <v>-285974.16437869897</v>
      </c>
      <c r="E804">
        <v>14176.348042531799</v>
      </c>
      <c r="F804" t="s">
        <v>5156</v>
      </c>
      <c r="G804" t="s">
        <v>5162</v>
      </c>
      <c r="H804" t="s">
        <v>5184</v>
      </c>
      <c r="I804">
        <v>1393387673.89276</v>
      </c>
      <c r="J804">
        <v>1390069414.7300701</v>
      </c>
      <c r="K804" t="b">
        <v>1</v>
      </c>
      <c r="L804">
        <v>142.424902553284</v>
      </c>
      <c r="M804" t="b">
        <v>1</v>
      </c>
      <c r="N804" t="s">
        <v>5206</v>
      </c>
      <c r="O804">
        <f t="shared" si="49"/>
        <v>-5</v>
      </c>
      <c r="P804">
        <f t="shared" si="46"/>
        <v>100</v>
      </c>
      <c r="Q804" t="s">
        <v>5227</v>
      </c>
      <c r="R804" t="s">
        <v>5232</v>
      </c>
      <c r="S804" s="10">
        <f t="shared" si="47"/>
        <v>41657.558040857293</v>
      </c>
      <c r="T804" s="10">
        <f t="shared" si="48"/>
        <v>41695.963818203243</v>
      </c>
    </row>
    <row r="805" spans="1:20" ht="43.5" x14ac:dyDescent="0.35">
      <c r="A805">
        <v>803</v>
      </c>
      <c r="B805" s="3" t="s">
        <v>269</v>
      </c>
      <c r="C805" s="3" t="s">
        <v>2847</v>
      </c>
      <c r="D805">
        <v>-286992.140627952</v>
      </c>
      <c r="E805">
        <v>14182.607208232699</v>
      </c>
      <c r="F805" t="s">
        <v>5156</v>
      </c>
      <c r="G805" t="s">
        <v>5161</v>
      </c>
      <c r="H805" t="s">
        <v>5183</v>
      </c>
      <c r="I805">
        <v>1393369779.87976</v>
      </c>
      <c r="J805">
        <v>1390051016.2416501</v>
      </c>
      <c r="K805" t="b">
        <v>1</v>
      </c>
      <c r="L805">
        <v>142.48421715845899</v>
      </c>
      <c r="M805" t="b">
        <v>1</v>
      </c>
      <c r="N805" t="s">
        <v>5206</v>
      </c>
      <c r="O805">
        <f t="shared" si="49"/>
        <v>-5</v>
      </c>
      <c r="P805">
        <f t="shared" si="46"/>
        <v>100</v>
      </c>
      <c r="Q805" t="s">
        <v>5227</v>
      </c>
      <c r="R805" t="s">
        <v>5232</v>
      </c>
      <c r="S805" s="10">
        <f t="shared" si="47"/>
        <v>41657.345095389464</v>
      </c>
      <c r="T805" s="10">
        <f t="shared" si="48"/>
        <v>41695.756711571295</v>
      </c>
    </row>
    <row r="806" spans="1:20" ht="43.5" x14ac:dyDescent="0.35">
      <c r="A806">
        <v>804</v>
      </c>
      <c r="B806" s="3" t="s">
        <v>270</v>
      </c>
      <c r="C806" s="3" t="s">
        <v>2848</v>
      </c>
      <c r="D806">
        <v>-288010.11687720602</v>
      </c>
      <c r="E806">
        <v>14188.866373933701</v>
      </c>
      <c r="F806" t="s">
        <v>5156</v>
      </c>
      <c r="G806" t="s">
        <v>5163</v>
      </c>
      <c r="H806" t="s">
        <v>5185</v>
      </c>
      <c r="I806">
        <v>1393351885.86677</v>
      </c>
      <c r="J806">
        <v>1390032617.7532201</v>
      </c>
      <c r="K806" t="b">
        <v>1</v>
      </c>
      <c r="L806">
        <v>142.54353176363301</v>
      </c>
      <c r="M806" t="b">
        <v>1</v>
      </c>
      <c r="N806" t="s">
        <v>5206</v>
      </c>
      <c r="O806">
        <f t="shared" si="49"/>
        <v>-5</v>
      </c>
      <c r="P806">
        <f t="shared" si="46"/>
        <v>100</v>
      </c>
      <c r="Q806" t="s">
        <v>5227</v>
      </c>
      <c r="R806" t="s">
        <v>5232</v>
      </c>
      <c r="S806" s="10">
        <f t="shared" si="47"/>
        <v>41657.132149921526</v>
      </c>
      <c r="T806" s="10">
        <f t="shared" si="48"/>
        <v>41695.549604939464</v>
      </c>
    </row>
    <row r="807" spans="1:20" ht="43.5" x14ac:dyDescent="0.35">
      <c r="A807">
        <v>805</v>
      </c>
      <c r="B807" s="3" t="s">
        <v>271</v>
      </c>
      <c r="C807" s="3" t="s">
        <v>2849</v>
      </c>
      <c r="D807">
        <v>-289028.09312645998</v>
      </c>
      <c r="E807">
        <v>14195.1255396346</v>
      </c>
      <c r="F807" t="s">
        <v>5156</v>
      </c>
      <c r="G807" t="s">
        <v>5161</v>
      </c>
      <c r="H807" t="s">
        <v>5183</v>
      </c>
      <c r="I807">
        <v>1393333991.85377</v>
      </c>
      <c r="J807">
        <v>1390014219.2648001</v>
      </c>
      <c r="K807" t="b">
        <v>1</v>
      </c>
      <c r="L807">
        <v>142.60284636880701</v>
      </c>
      <c r="M807" t="b">
        <v>1</v>
      </c>
      <c r="N807" t="s">
        <v>5206</v>
      </c>
      <c r="O807">
        <f t="shared" si="49"/>
        <v>-5</v>
      </c>
      <c r="P807">
        <f t="shared" si="46"/>
        <v>100</v>
      </c>
      <c r="Q807" t="s">
        <v>5227</v>
      </c>
      <c r="R807" t="s">
        <v>5232</v>
      </c>
      <c r="S807" s="10">
        <f t="shared" si="47"/>
        <v>41656.919204453698</v>
      </c>
      <c r="T807" s="10">
        <f t="shared" si="48"/>
        <v>41695.342498307517</v>
      </c>
    </row>
    <row r="808" spans="1:20" ht="43.5" x14ac:dyDescent="0.35">
      <c r="A808">
        <v>806</v>
      </c>
      <c r="B808" s="3" t="s">
        <v>272</v>
      </c>
      <c r="C808" s="3" t="s">
        <v>2850</v>
      </c>
      <c r="D808">
        <v>-290046.06937571301</v>
      </c>
      <c r="E808">
        <v>14201.3847053356</v>
      </c>
      <c r="F808" t="s">
        <v>5156</v>
      </c>
      <c r="G808" t="s">
        <v>5161</v>
      </c>
      <c r="H808" t="s">
        <v>5183</v>
      </c>
      <c r="I808">
        <v>1393316097.84077</v>
      </c>
      <c r="J808">
        <v>1389995820.77637</v>
      </c>
      <c r="K808" t="b">
        <v>1</v>
      </c>
      <c r="L808">
        <v>142.662160973981</v>
      </c>
      <c r="M808" t="b">
        <v>1</v>
      </c>
      <c r="N808" t="s">
        <v>5206</v>
      </c>
      <c r="O808">
        <f t="shared" si="49"/>
        <v>-5</v>
      </c>
      <c r="P808">
        <f t="shared" si="46"/>
        <v>100</v>
      </c>
      <c r="Q808" t="s">
        <v>5227</v>
      </c>
      <c r="R808" t="s">
        <v>5232</v>
      </c>
      <c r="S808" s="10">
        <f t="shared" si="47"/>
        <v>41656.70625898576</v>
      </c>
      <c r="T808" s="10">
        <f t="shared" si="48"/>
        <v>41695.135391675576</v>
      </c>
    </row>
    <row r="809" spans="1:20" ht="43.5" x14ac:dyDescent="0.35">
      <c r="A809">
        <v>807</v>
      </c>
      <c r="B809" s="3" t="s">
        <v>273</v>
      </c>
      <c r="C809" s="3" t="s">
        <v>2851</v>
      </c>
      <c r="D809">
        <v>-291064.04562496702</v>
      </c>
      <c r="E809">
        <v>14207.6438710365</v>
      </c>
      <c r="F809" t="s">
        <v>5156</v>
      </c>
      <c r="G809" t="s">
        <v>5161</v>
      </c>
      <c r="H809" t="s">
        <v>5183</v>
      </c>
      <c r="I809">
        <v>1393298203.82777</v>
      </c>
      <c r="J809">
        <v>1389977422.28795</v>
      </c>
      <c r="K809" t="b">
        <v>1</v>
      </c>
      <c r="L809">
        <v>142.72147557915599</v>
      </c>
      <c r="M809" t="b">
        <v>1</v>
      </c>
      <c r="N809" t="s">
        <v>5206</v>
      </c>
      <c r="O809">
        <f t="shared" si="49"/>
        <v>-5</v>
      </c>
      <c r="P809">
        <f t="shared" si="46"/>
        <v>100</v>
      </c>
      <c r="Q809" t="s">
        <v>5227</v>
      </c>
      <c r="R809" t="s">
        <v>5232</v>
      </c>
      <c r="S809" s="10">
        <f t="shared" si="47"/>
        <v>41656.493313517938</v>
      </c>
      <c r="T809" s="10">
        <f t="shared" si="48"/>
        <v>41694.928285043636</v>
      </c>
    </row>
    <row r="810" spans="1:20" ht="58" x14ac:dyDescent="0.35">
      <c r="A810">
        <v>808</v>
      </c>
      <c r="B810" s="3" t="s">
        <v>274</v>
      </c>
      <c r="C810" s="3" t="s">
        <v>2852</v>
      </c>
      <c r="D810">
        <v>-292082.02187421999</v>
      </c>
      <c r="E810">
        <v>14213.9030367375</v>
      </c>
      <c r="F810" t="s">
        <v>5156</v>
      </c>
      <c r="G810" t="s">
        <v>5161</v>
      </c>
      <c r="H810" t="s">
        <v>5183</v>
      </c>
      <c r="I810">
        <v>1393280309.81477</v>
      </c>
      <c r="J810">
        <v>1389959023.79952</v>
      </c>
      <c r="K810" t="b">
        <v>1</v>
      </c>
      <c r="L810">
        <v>142.78079018432999</v>
      </c>
      <c r="M810" t="b">
        <v>1</v>
      </c>
      <c r="N810" t="s">
        <v>5206</v>
      </c>
      <c r="O810">
        <f t="shared" si="49"/>
        <v>-5</v>
      </c>
      <c r="P810">
        <f t="shared" si="46"/>
        <v>100</v>
      </c>
      <c r="Q810" t="s">
        <v>5227</v>
      </c>
      <c r="R810" t="s">
        <v>5232</v>
      </c>
      <c r="S810" s="10">
        <f t="shared" si="47"/>
        <v>41656.28036805</v>
      </c>
      <c r="T810" s="10">
        <f t="shared" si="48"/>
        <v>41694.721178411688</v>
      </c>
    </row>
    <row r="811" spans="1:20" ht="43.5" x14ac:dyDescent="0.35">
      <c r="A811">
        <v>809</v>
      </c>
      <c r="B811" s="3" t="s">
        <v>275</v>
      </c>
      <c r="C811" s="3" t="s">
        <v>2853</v>
      </c>
      <c r="D811">
        <v>-293099.99812347401</v>
      </c>
      <c r="E811">
        <v>14220.1622024384</v>
      </c>
      <c r="F811" t="s">
        <v>5156</v>
      </c>
      <c r="G811" t="s">
        <v>5161</v>
      </c>
      <c r="H811" t="s">
        <v>5183</v>
      </c>
      <c r="I811">
        <v>1393262415.80178</v>
      </c>
      <c r="J811">
        <v>1389940625.3111</v>
      </c>
      <c r="K811" t="b">
        <v>1</v>
      </c>
      <c r="L811">
        <v>142.84010478950401</v>
      </c>
      <c r="M811" t="b">
        <v>1</v>
      </c>
      <c r="N811" t="s">
        <v>5206</v>
      </c>
      <c r="O811">
        <f t="shared" si="49"/>
        <v>-5</v>
      </c>
      <c r="P811">
        <f t="shared" si="46"/>
        <v>100</v>
      </c>
      <c r="Q811" t="s">
        <v>5227</v>
      </c>
      <c r="R811" t="s">
        <v>5232</v>
      </c>
      <c r="S811" s="10">
        <f t="shared" si="47"/>
        <v>41656.067422582171</v>
      </c>
      <c r="T811" s="10">
        <f t="shared" si="48"/>
        <v>41694.514071779857</v>
      </c>
    </row>
    <row r="812" spans="1:20" ht="43.5" x14ac:dyDescent="0.35">
      <c r="A812">
        <v>810</v>
      </c>
      <c r="B812" s="3" t="s">
        <v>276</v>
      </c>
      <c r="C812" s="3" t="s">
        <v>2854</v>
      </c>
      <c r="D812">
        <v>-294117.97437272797</v>
      </c>
      <c r="E812">
        <v>14226.421368139399</v>
      </c>
      <c r="F812" t="s">
        <v>5156</v>
      </c>
      <c r="G812" t="s">
        <v>5161</v>
      </c>
      <c r="H812" t="s">
        <v>5183</v>
      </c>
      <c r="I812">
        <v>1393244521.78878</v>
      </c>
      <c r="J812">
        <v>1389922226.82267</v>
      </c>
      <c r="K812" t="b">
        <v>1</v>
      </c>
      <c r="L812">
        <v>142.89941939467801</v>
      </c>
      <c r="M812" t="b">
        <v>1</v>
      </c>
      <c r="N812" t="s">
        <v>5206</v>
      </c>
      <c r="O812">
        <f t="shared" si="49"/>
        <v>-5</v>
      </c>
      <c r="P812">
        <f t="shared" si="46"/>
        <v>100</v>
      </c>
      <c r="Q812" t="s">
        <v>5227</v>
      </c>
      <c r="R812" t="s">
        <v>5232</v>
      </c>
      <c r="S812" s="10">
        <f t="shared" si="47"/>
        <v>41655.854477114233</v>
      </c>
      <c r="T812" s="10">
        <f t="shared" si="48"/>
        <v>41694.306965147916</v>
      </c>
    </row>
    <row r="813" spans="1:20" ht="43.5" x14ac:dyDescent="0.35">
      <c r="A813">
        <v>811</v>
      </c>
      <c r="B813" s="3" t="s">
        <v>277</v>
      </c>
      <c r="C813" s="3" t="s">
        <v>2855</v>
      </c>
      <c r="D813">
        <v>-295135.950621981</v>
      </c>
      <c r="E813">
        <v>14232.680533840299</v>
      </c>
      <c r="F813" t="s">
        <v>5156</v>
      </c>
      <c r="G813" t="s">
        <v>5161</v>
      </c>
      <c r="H813" t="s">
        <v>5183</v>
      </c>
      <c r="I813">
        <v>1393226627.77578</v>
      </c>
      <c r="J813">
        <v>1389903828.33425</v>
      </c>
      <c r="K813" t="b">
        <v>1</v>
      </c>
      <c r="L813">
        <v>142.958733999853</v>
      </c>
      <c r="M813" t="b">
        <v>1</v>
      </c>
      <c r="N813" t="s">
        <v>5206</v>
      </c>
      <c r="O813">
        <f t="shared" si="49"/>
        <v>-5</v>
      </c>
      <c r="P813">
        <f t="shared" si="46"/>
        <v>100</v>
      </c>
      <c r="Q813" t="s">
        <v>5227</v>
      </c>
      <c r="R813" t="s">
        <v>5232</v>
      </c>
      <c r="S813" s="10">
        <f t="shared" si="47"/>
        <v>41655.641531646412</v>
      </c>
      <c r="T813" s="10">
        <f t="shared" si="48"/>
        <v>41694.099858515969</v>
      </c>
    </row>
    <row r="814" spans="1:20" ht="58" x14ac:dyDescent="0.35">
      <c r="A814">
        <v>812</v>
      </c>
      <c r="B814" s="3" t="s">
        <v>278</v>
      </c>
      <c r="C814" s="3" t="s">
        <v>2856</v>
      </c>
      <c r="D814">
        <v>-296153.92687123502</v>
      </c>
      <c r="E814">
        <v>14238.939699541301</v>
      </c>
      <c r="F814" t="s">
        <v>5156</v>
      </c>
      <c r="G814" t="s">
        <v>5161</v>
      </c>
      <c r="H814" t="s">
        <v>5183</v>
      </c>
      <c r="I814">
        <v>1393208733.76278</v>
      </c>
      <c r="J814">
        <v>1389885429.84582</v>
      </c>
      <c r="K814" t="b">
        <v>1</v>
      </c>
      <c r="L814">
        <v>143.01804860502699</v>
      </c>
      <c r="M814" t="b">
        <v>1</v>
      </c>
      <c r="N814" t="s">
        <v>5206</v>
      </c>
      <c r="O814">
        <f t="shared" si="49"/>
        <v>-5</v>
      </c>
      <c r="P814">
        <f t="shared" si="46"/>
        <v>100</v>
      </c>
      <c r="Q814" t="s">
        <v>5227</v>
      </c>
      <c r="R814" t="s">
        <v>5232</v>
      </c>
      <c r="S814" s="10">
        <f t="shared" si="47"/>
        <v>41655.428586178467</v>
      </c>
      <c r="T814" s="10">
        <f t="shared" si="48"/>
        <v>41693.892751884028</v>
      </c>
    </row>
    <row r="815" spans="1:20" ht="29" x14ac:dyDescent="0.35">
      <c r="A815">
        <v>813</v>
      </c>
      <c r="B815" s="3" t="s">
        <v>279</v>
      </c>
      <c r="C815" s="3" t="s">
        <v>2857</v>
      </c>
      <c r="D815">
        <v>-297171.90312048799</v>
      </c>
      <c r="E815">
        <v>14245.198865242201</v>
      </c>
      <c r="F815" t="s">
        <v>5156</v>
      </c>
      <c r="G815" t="s">
        <v>5161</v>
      </c>
      <c r="H815" t="s">
        <v>5183</v>
      </c>
      <c r="I815">
        <v>1393190839.7497799</v>
      </c>
      <c r="J815">
        <v>1389867031.3573999</v>
      </c>
      <c r="K815" t="b">
        <v>1</v>
      </c>
      <c r="L815">
        <v>143.07736321020101</v>
      </c>
      <c r="M815" t="b">
        <v>1</v>
      </c>
      <c r="N815" t="s">
        <v>5206</v>
      </c>
      <c r="O815">
        <f t="shared" si="49"/>
        <v>-5</v>
      </c>
      <c r="P815">
        <f t="shared" si="46"/>
        <v>100</v>
      </c>
      <c r="Q815" t="s">
        <v>5227</v>
      </c>
      <c r="R815" t="s">
        <v>5232</v>
      </c>
      <c r="S815" s="10">
        <f t="shared" si="47"/>
        <v>41655.215640710645</v>
      </c>
      <c r="T815" s="10">
        <f t="shared" si="48"/>
        <v>41693.685645252081</v>
      </c>
    </row>
    <row r="816" spans="1:20" ht="43.5" x14ac:dyDescent="0.35">
      <c r="A816">
        <v>814</v>
      </c>
      <c r="B816" s="3" t="s">
        <v>280</v>
      </c>
      <c r="C816" s="3" t="s">
        <v>2858</v>
      </c>
      <c r="D816">
        <v>-298189.879369742</v>
      </c>
      <c r="E816">
        <v>14251.4580309432</v>
      </c>
      <c r="F816" t="s">
        <v>5156</v>
      </c>
      <c r="G816" t="s">
        <v>5161</v>
      </c>
      <c r="H816" t="s">
        <v>5183</v>
      </c>
      <c r="I816">
        <v>1393172945.7367899</v>
      </c>
      <c r="J816">
        <v>1389848632.8689699</v>
      </c>
      <c r="K816" t="b">
        <v>1</v>
      </c>
      <c r="L816">
        <v>143.136677815376</v>
      </c>
      <c r="M816" t="b">
        <v>1</v>
      </c>
      <c r="N816" t="s">
        <v>5206</v>
      </c>
      <c r="O816">
        <f t="shared" si="49"/>
        <v>-5</v>
      </c>
      <c r="P816">
        <f t="shared" si="46"/>
        <v>100</v>
      </c>
      <c r="Q816" t="s">
        <v>5227</v>
      </c>
      <c r="R816" t="s">
        <v>5232</v>
      </c>
      <c r="S816" s="10">
        <f t="shared" si="47"/>
        <v>41655.002695242707</v>
      </c>
      <c r="T816" s="10">
        <f t="shared" si="48"/>
        <v>41693.478538620249</v>
      </c>
    </row>
    <row r="817" spans="1:20" ht="43.5" x14ac:dyDescent="0.35">
      <c r="A817">
        <v>815</v>
      </c>
      <c r="B817" s="3" t="s">
        <v>281</v>
      </c>
      <c r="C817" s="3" t="s">
        <v>2859</v>
      </c>
      <c r="D817">
        <v>-299207.85561899497</v>
      </c>
      <c r="E817">
        <v>14257.7171966441</v>
      </c>
      <c r="F817" t="s">
        <v>5156</v>
      </c>
      <c r="G817" t="s">
        <v>5161</v>
      </c>
      <c r="H817" t="s">
        <v>5183</v>
      </c>
      <c r="I817">
        <v>1393155051.7237899</v>
      </c>
      <c r="J817">
        <v>1389830234.3805499</v>
      </c>
      <c r="K817" t="b">
        <v>1</v>
      </c>
      <c r="L817">
        <v>143.19599242055</v>
      </c>
      <c r="M817" t="b">
        <v>1</v>
      </c>
      <c r="N817" t="s">
        <v>5206</v>
      </c>
      <c r="O817">
        <f t="shared" si="49"/>
        <v>-5</v>
      </c>
      <c r="P817">
        <f t="shared" si="46"/>
        <v>100</v>
      </c>
      <c r="Q817" t="s">
        <v>5227</v>
      </c>
      <c r="R817" t="s">
        <v>5232</v>
      </c>
      <c r="S817" s="10">
        <f t="shared" si="47"/>
        <v>41654.789749774878</v>
      </c>
      <c r="T817" s="10">
        <f t="shared" si="48"/>
        <v>41693.271431988309</v>
      </c>
    </row>
    <row r="818" spans="1:20" ht="43.5" x14ac:dyDescent="0.35">
      <c r="A818">
        <v>816</v>
      </c>
      <c r="B818" s="3" t="s">
        <v>282</v>
      </c>
      <c r="C818" s="3" t="s">
        <v>2860</v>
      </c>
      <c r="D818">
        <v>-300225.83186824899</v>
      </c>
      <c r="E818">
        <v>14263.9763623451</v>
      </c>
      <c r="F818" t="s">
        <v>5156</v>
      </c>
      <c r="G818" t="s">
        <v>5161</v>
      </c>
      <c r="H818" t="s">
        <v>5183</v>
      </c>
      <c r="I818">
        <v>1393137157.7107899</v>
      </c>
      <c r="J818">
        <v>1389811835.8921199</v>
      </c>
      <c r="K818" t="b">
        <v>1</v>
      </c>
      <c r="L818">
        <v>143.25530702572399</v>
      </c>
      <c r="M818" t="b">
        <v>1</v>
      </c>
      <c r="N818" t="s">
        <v>5206</v>
      </c>
      <c r="O818">
        <f t="shared" si="49"/>
        <v>-5</v>
      </c>
      <c r="P818">
        <f t="shared" si="46"/>
        <v>100</v>
      </c>
      <c r="Q818" t="s">
        <v>5227</v>
      </c>
      <c r="R818" t="s">
        <v>5232</v>
      </c>
      <c r="S818" s="10">
        <f t="shared" si="47"/>
        <v>41654.57680430694</v>
      </c>
      <c r="T818" s="10">
        <f t="shared" si="48"/>
        <v>41693.064325356361</v>
      </c>
    </row>
    <row r="819" spans="1:20" ht="43.5" x14ac:dyDescent="0.35">
      <c r="A819">
        <v>817</v>
      </c>
      <c r="B819" s="3" t="s">
        <v>283</v>
      </c>
      <c r="C819" s="3" t="s">
        <v>2861</v>
      </c>
      <c r="D819">
        <v>-301243.80811750301</v>
      </c>
      <c r="E819">
        <v>14270.235528046</v>
      </c>
      <c r="F819" t="s">
        <v>5156</v>
      </c>
      <c r="G819" t="s">
        <v>5161</v>
      </c>
      <c r="H819" t="s">
        <v>5183</v>
      </c>
      <c r="I819">
        <v>1393119263.6977899</v>
      </c>
      <c r="J819">
        <v>1389793437.4037001</v>
      </c>
      <c r="K819" t="b">
        <v>1</v>
      </c>
      <c r="L819">
        <v>143.31462163089799</v>
      </c>
      <c r="M819" t="b">
        <v>1</v>
      </c>
      <c r="N819" t="s">
        <v>5206</v>
      </c>
      <c r="O819">
        <f t="shared" si="49"/>
        <v>-5</v>
      </c>
      <c r="P819">
        <f t="shared" si="46"/>
        <v>100</v>
      </c>
      <c r="Q819" t="s">
        <v>5227</v>
      </c>
      <c r="R819" t="s">
        <v>5232</v>
      </c>
      <c r="S819" s="10">
        <f t="shared" si="47"/>
        <v>41654.363858839119</v>
      </c>
      <c r="T819" s="10">
        <f t="shared" si="48"/>
        <v>41692.857218724421</v>
      </c>
    </row>
    <row r="820" spans="1:20" ht="29" x14ac:dyDescent="0.35">
      <c r="A820">
        <v>818</v>
      </c>
      <c r="B820" s="3" t="s">
        <v>284</v>
      </c>
      <c r="C820" s="3" t="s">
        <v>2862</v>
      </c>
      <c r="D820">
        <v>-302261.78436675598</v>
      </c>
      <c r="E820">
        <v>14276.494693746999</v>
      </c>
      <c r="F820" t="s">
        <v>5156</v>
      </c>
      <c r="G820" t="s">
        <v>5161</v>
      </c>
      <c r="H820" t="s">
        <v>5183</v>
      </c>
      <c r="I820">
        <v>1393101369.6847899</v>
      </c>
      <c r="J820">
        <v>1389775038.9152701</v>
      </c>
      <c r="K820" t="b">
        <v>1</v>
      </c>
      <c r="L820">
        <v>143.37393623607301</v>
      </c>
      <c r="M820" t="b">
        <v>1</v>
      </c>
      <c r="N820" t="s">
        <v>5206</v>
      </c>
      <c r="O820">
        <f t="shared" si="49"/>
        <v>-5</v>
      </c>
      <c r="P820">
        <f t="shared" si="46"/>
        <v>100</v>
      </c>
      <c r="Q820" t="s">
        <v>5227</v>
      </c>
      <c r="R820" t="s">
        <v>5232</v>
      </c>
      <c r="S820" s="10">
        <f t="shared" si="47"/>
        <v>41654.150913371181</v>
      </c>
      <c r="T820" s="10">
        <f t="shared" si="48"/>
        <v>41692.650112092473</v>
      </c>
    </row>
    <row r="821" spans="1:20" ht="43.5" x14ac:dyDescent="0.35">
      <c r="A821">
        <v>819</v>
      </c>
      <c r="B821" s="3" t="s">
        <v>285</v>
      </c>
      <c r="C821" s="3" t="s">
        <v>2863</v>
      </c>
      <c r="D821">
        <v>-303279.76061601</v>
      </c>
      <c r="E821">
        <v>14282.753859447899</v>
      </c>
      <c r="F821" t="s">
        <v>5156</v>
      </c>
      <c r="G821" t="s">
        <v>5161</v>
      </c>
      <c r="H821" t="s">
        <v>5183</v>
      </c>
      <c r="I821">
        <v>1393083475.6717999</v>
      </c>
      <c r="J821">
        <v>1389756640.4268501</v>
      </c>
      <c r="K821" t="b">
        <v>1</v>
      </c>
      <c r="L821">
        <v>143.433250841247</v>
      </c>
      <c r="M821" t="b">
        <v>1</v>
      </c>
      <c r="N821" t="s">
        <v>5206</v>
      </c>
      <c r="O821">
        <f t="shared" si="49"/>
        <v>-5</v>
      </c>
      <c r="P821">
        <f t="shared" si="46"/>
        <v>100</v>
      </c>
      <c r="Q821" t="s">
        <v>5227</v>
      </c>
      <c r="R821" t="s">
        <v>5232</v>
      </c>
      <c r="S821" s="10">
        <f t="shared" si="47"/>
        <v>41653.937967903352</v>
      </c>
      <c r="T821" s="10">
        <f t="shared" si="48"/>
        <v>41692.443005460642</v>
      </c>
    </row>
    <row r="822" spans="1:20" ht="43.5" x14ac:dyDescent="0.35">
      <c r="A822">
        <v>820</v>
      </c>
      <c r="B822" s="3" t="s">
        <v>286</v>
      </c>
      <c r="C822" s="3" t="s">
        <v>2864</v>
      </c>
      <c r="D822">
        <v>-304297.73686526302</v>
      </c>
      <c r="E822">
        <v>14289.013025148901</v>
      </c>
      <c r="F822" t="s">
        <v>5156</v>
      </c>
      <c r="G822" t="s">
        <v>5161</v>
      </c>
      <c r="H822" t="s">
        <v>5183</v>
      </c>
      <c r="I822">
        <v>1393065581.6587999</v>
      </c>
      <c r="J822">
        <v>1389738241.9384201</v>
      </c>
      <c r="K822" t="b">
        <v>1</v>
      </c>
      <c r="L822">
        <v>143.492565446421</v>
      </c>
      <c r="M822" t="b">
        <v>1</v>
      </c>
      <c r="N822" t="s">
        <v>5206</v>
      </c>
      <c r="O822">
        <f t="shared" si="49"/>
        <v>-5</v>
      </c>
      <c r="P822">
        <f t="shared" si="46"/>
        <v>100</v>
      </c>
      <c r="Q822" t="s">
        <v>5227</v>
      </c>
      <c r="R822" t="s">
        <v>5232</v>
      </c>
      <c r="S822" s="10">
        <f t="shared" si="47"/>
        <v>41653.725022435414</v>
      </c>
      <c r="T822" s="10">
        <f t="shared" si="48"/>
        <v>41692.235898828701</v>
      </c>
    </row>
    <row r="823" spans="1:20" ht="43.5" x14ac:dyDescent="0.35">
      <c r="A823">
        <v>821</v>
      </c>
      <c r="B823" s="3" t="s">
        <v>287</v>
      </c>
      <c r="C823" s="3" t="s">
        <v>2865</v>
      </c>
      <c r="D823">
        <v>-305315.71311451698</v>
      </c>
      <c r="E823">
        <v>14295.272190849801</v>
      </c>
      <c r="F823" t="s">
        <v>5156</v>
      </c>
      <c r="G823" t="s">
        <v>5161</v>
      </c>
      <c r="H823" t="s">
        <v>5183</v>
      </c>
      <c r="I823">
        <v>1393047687.6458001</v>
      </c>
      <c r="J823">
        <v>1389719843.45</v>
      </c>
      <c r="K823" t="b">
        <v>1</v>
      </c>
      <c r="L823">
        <v>143.55188005159499</v>
      </c>
      <c r="M823" t="b">
        <v>1</v>
      </c>
      <c r="N823" t="s">
        <v>5206</v>
      </c>
      <c r="O823">
        <f t="shared" si="49"/>
        <v>-5</v>
      </c>
      <c r="P823">
        <f t="shared" si="46"/>
        <v>100</v>
      </c>
      <c r="Q823" t="s">
        <v>5227</v>
      </c>
      <c r="R823" t="s">
        <v>5232</v>
      </c>
      <c r="S823" s="10">
        <f t="shared" si="47"/>
        <v>41653.512076967592</v>
      </c>
      <c r="T823" s="10">
        <f t="shared" si="48"/>
        <v>41692.028792196761</v>
      </c>
    </row>
    <row r="824" spans="1:20" ht="29" x14ac:dyDescent="0.35">
      <c r="A824">
        <v>822</v>
      </c>
      <c r="B824" s="3" t="s">
        <v>288</v>
      </c>
      <c r="C824" s="3" t="s">
        <v>2866</v>
      </c>
      <c r="D824">
        <v>-306333.689363771</v>
      </c>
      <c r="E824">
        <v>14301.5313565508</v>
      </c>
      <c r="F824" t="s">
        <v>5156</v>
      </c>
      <c r="G824" t="s">
        <v>5161</v>
      </c>
      <c r="H824" t="s">
        <v>5183</v>
      </c>
      <c r="I824">
        <v>1393029793.6328001</v>
      </c>
      <c r="J824">
        <v>1389701444.96157</v>
      </c>
      <c r="K824" t="b">
        <v>1</v>
      </c>
      <c r="L824">
        <v>143.61119465677001</v>
      </c>
      <c r="M824" t="b">
        <v>1</v>
      </c>
      <c r="N824" t="s">
        <v>5206</v>
      </c>
      <c r="O824">
        <f t="shared" si="49"/>
        <v>-5</v>
      </c>
      <c r="P824">
        <f t="shared" si="46"/>
        <v>100</v>
      </c>
      <c r="Q824" t="s">
        <v>5227</v>
      </c>
      <c r="R824" t="s">
        <v>5232</v>
      </c>
      <c r="S824" s="10">
        <f t="shared" si="47"/>
        <v>41653.299131499654</v>
      </c>
      <c r="T824" s="10">
        <f t="shared" si="48"/>
        <v>41691.821685564813</v>
      </c>
    </row>
    <row r="825" spans="1:20" ht="58" x14ac:dyDescent="0.35">
      <c r="A825">
        <v>823</v>
      </c>
      <c r="B825" s="3" t="s">
        <v>289</v>
      </c>
      <c r="C825" s="3" t="s">
        <v>2867</v>
      </c>
      <c r="D825">
        <v>-307351.66561302397</v>
      </c>
      <c r="E825">
        <v>14307.7905222517</v>
      </c>
      <c r="F825" t="s">
        <v>5156</v>
      </c>
      <c r="G825" t="s">
        <v>5161</v>
      </c>
      <c r="H825" t="s">
        <v>5183</v>
      </c>
      <c r="I825">
        <v>1393011899.6198001</v>
      </c>
      <c r="J825">
        <v>1389683046.47315</v>
      </c>
      <c r="K825" t="b">
        <v>1</v>
      </c>
      <c r="L825">
        <v>143.67050926194401</v>
      </c>
      <c r="M825" t="b">
        <v>1</v>
      </c>
      <c r="N825" t="s">
        <v>5206</v>
      </c>
      <c r="O825">
        <f t="shared" si="49"/>
        <v>-5</v>
      </c>
      <c r="P825">
        <f t="shared" si="46"/>
        <v>100</v>
      </c>
      <c r="Q825" t="s">
        <v>5227</v>
      </c>
      <c r="R825" t="s">
        <v>5232</v>
      </c>
      <c r="S825" s="10">
        <f t="shared" si="47"/>
        <v>41653.086186031825</v>
      </c>
      <c r="T825" s="10">
        <f t="shared" si="48"/>
        <v>41691.614578932866</v>
      </c>
    </row>
    <row r="826" spans="1:20" ht="43.5" x14ac:dyDescent="0.35">
      <c r="A826">
        <v>824</v>
      </c>
      <c r="B826" s="3" t="s">
        <v>290</v>
      </c>
      <c r="C826" s="3" t="s">
        <v>2868</v>
      </c>
      <c r="D826">
        <v>-308369.64186227799</v>
      </c>
      <c r="E826">
        <v>14314.0496879527</v>
      </c>
      <c r="F826" t="s">
        <v>5156</v>
      </c>
      <c r="G826" t="s">
        <v>5162</v>
      </c>
      <c r="H826" t="s">
        <v>5184</v>
      </c>
      <c r="I826">
        <v>1392994005.6068101</v>
      </c>
      <c r="J826">
        <v>1389664647.98472</v>
      </c>
      <c r="K826" t="b">
        <v>1</v>
      </c>
      <c r="L826">
        <v>143.729823867118</v>
      </c>
      <c r="M826" t="b">
        <v>1</v>
      </c>
      <c r="N826" t="s">
        <v>5206</v>
      </c>
      <c r="O826">
        <f t="shared" si="49"/>
        <v>-5</v>
      </c>
      <c r="P826">
        <f t="shared" si="46"/>
        <v>100</v>
      </c>
      <c r="Q826" t="s">
        <v>5227</v>
      </c>
      <c r="R826" t="s">
        <v>5232</v>
      </c>
      <c r="S826" s="10">
        <f t="shared" si="47"/>
        <v>41652.873240563888</v>
      </c>
      <c r="T826" s="10">
        <f t="shared" si="48"/>
        <v>41691.407472301042</v>
      </c>
    </row>
    <row r="827" spans="1:20" ht="29" x14ac:dyDescent="0.35">
      <c r="A827">
        <v>825</v>
      </c>
      <c r="B827" s="3" t="s">
        <v>291</v>
      </c>
      <c r="C827" s="3" t="s">
        <v>2869</v>
      </c>
      <c r="D827">
        <v>-309387.61811153102</v>
      </c>
      <c r="E827">
        <v>14320.3088536536</v>
      </c>
      <c r="F827" t="s">
        <v>5156</v>
      </c>
      <c r="G827" t="s">
        <v>5161</v>
      </c>
      <c r="H827" t="s">
        <v>5183</v>
      </c>
      <c r="I827">
        <v>1392976111.5938101</v>
      </c>
      <c r="J827">
        <v>1389646249.4963</v>
      </c>
      <c r="K827" t="b">
        <v>1</v>
      </c>
      <c r="L827">
        <v>143.78913847229299</v>
      </c>
      <c r="M827" t="b">
        <v>1</v>
      </c>
      <c r="N827" t="s">
        <v>5206</v>
      </c>
      <c r="O827">
        <f t="shared" si="49"/>
        <v>-5</v>
      </c>
      <c r="P827">
        <f t="shared" si="46"/>
        <v>100</v>
      </c>
      <c r="Q827" t="s">
        <v>5227</v>
      </c>
      <c r="R827" t="s">
        <v>5232</v>
      </c>
      <c r="S827" s="10">
        <f t="shared" si="47"/>
        <v>41652.660295096059</v>
      </c>
      <c r="T827" s="10">
        <f t="shared" si="48"/>
        <v>41691.200365669094</v>
      </c>
    </row>
    <row r="828" spans="1:20" ht="43.5" x14ac:dyDescent="0.35">
      <c r="A828">
        <v>826</v>
      </c>
      <c r="B828" s="3" t="s">
        <v>292</v>
      </c>
      <c r="C828" s="3" t="s">
        <v>2870</v>
      </c>
      <c r="D828">
        <v>-310405.59436078498</v>
      </c>
      <c r="E828">
        <v>14326.5680193546</v>
      </c>
      <c r="F828" t="s">
        <v>5156</v>
      </c>
      <c r="G828" t="s">
        <v>5161</v>
      </c>
      <c r="H828" t="s">
        <v>5183</v>
      </c>
      <c r="I828">
        <v>1392958217.5808101</v>
      </c>
      <c r="J828">
        <v>1389627851.00787</v>
      </c>
      <c r="K828" t="b">
        <v>1</v>
      </c>
      <c r="L828">
        <v>143.84845307746701</v>
      </c>
      <c r="M828" t="b">
        <v>1</v>
      </c>
      <c r="N828" t="s">
        <v>5206</v>
      </c>
      <c r="O828">
        <f t="shared" si="49"/>
        <v>-5</v>
      </c>
      <c r="P828">
        <f t="shared" si="46"/>
        <v>100</v>
      </c>
      <c r="Q828" t="s">
        <v>5227</v>
      </c>
      <c r="R828" t="s">
        <v>5232</v>
      </c>
      <c r="S828" s="10">
        <f t="shared" si="47"/>
        <v>41652.447349628121</v>
      </c>
      <c r="T828" s="10">
        <f t="shared" si="48"/>
        <v>41690.993259037154</v>
      </c>
    </row>
    <row r="829" spans="1:20" ht="58" x14ac:dyDescent="0.35">
      <c r="A829">
        <v>827</v>
      </c>
      <c r="B829" s="3" t="s">
        <v>293</v>
      </c>
      <c r="C829" s="3" t="s">
        <v>2871</v>
      </c>
      <c r="D829">
        <v>-311423.570610038</v>
      </c>
      <c r="E829">
        <v>14332.827185055499</v>
      </c>
      <c r="F829" t="s">
        <v>5156</v>
      </c>
      <c r="G829" t="s">
        <v>5161</v>
      </c>
      <c r="H829" t="s">
        <v>5183</v>
      </c>
      <c r="I829">
        <v>1392940323.5678101</v>
      </c>
      <c r="J829">
        <v>1389609452.5194499</v>
      </c>
      <c r="K829" t="b">
        <v>1</v>
      </c>
      <c r="L829">
        <v>143.90776768264101</v>
      </c>
      <c r="M829" t="b">
        <v>1</v>
      </c>
      <c r="N829" t="s">
        <v>5206</v>
      </c>
      <c r="O829">
        <f t="shared" si="49"/>
        <v>-5</v>
      </c>
      <c r="P829">
        <f t="shared" si="46"/>
        <v>100</v>
      </c>
      <c r="Q829" t="s">
        <v>5227</v>
      </c>
      <c r="R829" t="s">
        <v>5232</v>
      </c>
      <c r="S829" s="10">
        <f t="shared" si="47"/>
        <v>41652.234404160299</v>
      </c>
      <c r="T829" s="10">
        <f t="shared" si="48"/>
        <v>41690.786152405206</v>
      </c>
    </row>
    <row r="830" spans="1:20" ht="43.5" x14ac:dyDescent="0.35">
      <c r="A830">
        <v>828</v>
      </c>
      <c r="B830" s="3" t="s">
        <v>294</v>
      </c>
      <c r="C830" s="3" t="s">
        <v>2872</v>
      </c>
      <c r="D830">
        <v>-312441.54685929202</v>
      </c>
      <c r="E830">
        <v>14339.086350756501</v>
      </c>
      <c r="F830" t="s">
        <v>5156</v>
      </c>
      <c r="G830" t="s">
        <v>5161</v>
      </c>
      <c r="H830" t="s">
        <v>5183</v>
      </c>
      <c r="I830">
        <v>1392922429.55481</v>
      </c>
      <c r="J830">
        <v>1389591054.0310199</v>
      </c>
      <c r="K830" t="b">
        <v>1</v>
      </c>
      <c r="L830">
        <v>143.967082287815</v>
      </c>
      <c r="M830" t="b">
        <v>1</v>
      </c>
      <c r="N830" t="s">
        <v>5206</v>
      </c>
      <c r="O830">
        <f t="shared" si="49"/>
        <v>-5</v>
      </c>
      <c r="P830">
        <f t="shared" si="46"/>
        <v>100</v>
      </c>
      <c r="Q830" t="s">
        <v>5227</v>
      </c>
      <c r="R830" t="s">
        <v>5232</v>
      </c>
      <c r="S830" s="10">
        <f t="shared" si="47"/>
        <v>41652.021458692361</v>
      </c>
      <c r="T830" s="10">
        <f t="shared" si="48"/>
        <v>41690.579045773258</v>
      </c>
    </row>
    <row r="831" spans="1:20" ht="72.5" x14ac:dyDescent="0.35">
      <c r="A831">
        <v>829</v>
      </c>
      <c r="B831" s="3" t="s">
        <v>295</v>
      </c>
      <c r="C831" s="3" t="s">
        <v>2873</v>
      </c>
      <c r="D831">
        <v>-313459.52310854499</v>
      </c>
      <c r="E831">
        <v>14345.345516457401</v>
      </c>
      <c r="F831" t="s">
        <v>5156</v>
      </c>
      <c r="G831" t="s">
        <v>5161</v>
      </c>
      <c r="H831" t="s">
        <v>5183</v>
      </c>
      <c r="I831">
        <v>1392904535.54182</v>
      </c>
      <c r="J831">
        <v>1389572655.5425999</v>
      </c>
      <c r="K831" t="b">
        <v>1</v>
      </c>
      <c r="L831">
        <v>144.02639689298999</v>
      </c>
      <c r="M831" t="b">
        <v>1</v>
      </c>
      <c r="N831" t="s">
        <v>5206</v>
      </c>
      <c r="O831">
        <f t="shared" si="49"/>
        <v>-5</v>
      </c>
      <c r="P831">
        <f t="shared" si="46"/>
        <v>100</v>
      </c>
      <c r="Q831" t="s">
        <v>5227</v>
      </c>
      <c r="R831" t="s">
        <v>5232</v>
      </c>
      <c r="S831" s="10">
        <f t="shared" si="47"/>
        <v>41651.808513224532</v>
      </c>
      <c r="T831" s="10">
        <f t="shared" si="48"/>
        <v>41690.371939141434</v>
      </c>
    </row>
    <row r="832" spans="1:20" ht="43.5" x14ac:dyDescent="0.35">
      <c r="A832">
        <v>830</v>
      </c>
      <c r="B832" s="3" t="s">
        <v>296</v>
      </c>
      <c r="C832" s="3" t="s">
        <v>2874</v>
      </c>
      <c r="D832">
        <v>-314477.49935779901</v>
      </c>
      <c r="E832">
        <v>14351.6046821584</v>
      </c>
      <c r="F832" t="s">
        <v>5156</v>
      </c>
      <c r="G832" t="s">
        <v>5161</v>
      </c>
      <c r="H832" t="s">
        <v>5183</v>
      </c>
      <c r="I832">
        <v>1392886641.52882</v>
      </c>
      <c r="J832">
        <v>1389554257.0541699</v>
      </c>
      <c r="K832" t="b">
        <v>1</v>
      </c>
      <c r="L832">
        <v>144.08571149816399</v>
      </c>
      <c r="M832" t="b">
        <v>1</v>
      </c>
      <c r="N832" t="s">
        <v>5206</v>
      </c>
      <c r="O832">
        <f t="shared" si="49"/>
        <v>-5</v>
      </c>
      <c r="P832">
        <f t="shared" si="46"/>
        <v>100</v>
      </c>
      <c r="Q832" t="s">
        <v>5227</v>
      </c>
      <c r="R832" t="s">
        <v>5232</v>
      </c>
      <c r="S832" s="10">
        <f t="shared" si="47"/>
        <v>41651.595567756594</v>
      </c>
      <c r="T832" s="10">
        <f t="shared" si="48"/>
        <v>41690.164832509487</v>
      </c>
    </row>
    <row r="833" spans="1:20" ht="43.5" x14ac:dyDescent="0.35">
      <c r="A833">
        <v>831</v>
      </c>
      <c r="B833" s="3" t="s">
        <v>297</v>
      </c>
      <c r="C833" s="3" t="s">
        <v>2875</v>
      </c>
      <c r="D833">
        <v>-315495.47560705303</v>
      </c>
      <c r="E833">
        <v>14357.8638478593</v>
      </c>
      <c r="F833" t="s">
        <v>5156</v>
      </c>
      <c r="G833" t="s">
        <v>5161</v>
      </c>
      <c r="H833" t="s">
        <v>5183</v>
      </c>
      <c r="I833">
        <v>1392868747.51582</v>
      </c>
      <c r="J833">
        <v>1389535858.5657499</v>
      </c>
      <c r="K833" t="b">
        <v>1</v>
      </c>
      <c r="L833">
        <v>144.14502610333801</v>
      </c>
      <c r="M833" t="b">
        <v>1</v>
      </c>
      <c r="N833" t="s">
        <v>5206</v>
      </c>
      <c r="O833">
        <f t="shared" si="49"/>
        <v>-5</v>
      </c>
      <c r="P833">
        <f t="shared" si="46"/>
        <v>100</v>
      </c>
      <c r="Q833" t="s">
        <v>5227</v>
      </c>
      <c r="R833" t="s">
        <v>5232</v>
      </c>
      <c r="S833" s="10">
        <f t="shared" si="47"/>
        <v>41651.382622288766</v>
      </c>
      <c r="T833" s="10">
        <f t="shared" si="48"/>
        <v>41689.957725877546</v>
      </c>
    </row>
    <row r="834" spans="1:20" ht="43.5" x14ac:dyDescent="0.35">
      <c r="A834">
        <v>832</v>
      </c>
      <c r="B834" s="3" t="s">
        <v>298</v>
      </c>
      <c r="C834" s="3" t="s">
        <v>2876</v>
      </c>
      <c r="D834">
        <v>-316513.451856306</v>
      </c>
      <c r="E834">
        <v>14364.1230135603</v>
      </c>
      <c r="F834" t="s">
        <v>5156</v>
      </c>
      <c r="G834" t="s">
        <v>5161</v>
      </c>
      <c r="H834" t="s">
        <v>5183</v>
      </c>
      <c r="I834">
        <v>1392850853.50282</v>
      </c>
      <c r="J834">
        <v>1389517460.0773301</v>
      </c>
      <c r="K834" t="b">
        <v>1</v>
      </c>
      <c r="L834">
        <v>144.204340708513</v>
      </c>
      <c r="M834" t="b">
        <v>1</v>
      </c>
      <c r="N834" t="s">
        <v>5206</v>
      </c>
      <c r="O834">
        <f t="shared" si="49"/>
        <v>-5</v>
      </c>
      <c r="P834">
        <f t="shared" si="46"/>
        <v>100</v>
      </c>
      <c r="Q834" t="s">
        <v>5227</v>
      </c>
      <c r="R834" t="s">
        <v>5232</v>
      </c>
      <c r="S834" s="10">
        <f t="shared" si="47"/>
        <v>41651.169676820944</v>
      </c>
      <c r="T834" s="10">
        <f t="shared" si="48"/>
        <v>41689.750619245599</v>
      </c>
    </row>
    <row r="835" spans="1:20" ht="29" x14ac:dyDescent="0.35">
      <c r="A835">
        <v>833</v>
      </c>
      <c r="B835" s="3" t="s">
        <v>299</v>
      </c>
      <c r="C835" s="3" t="s">
        <v>2877</v>
      </c>
      <c r="D835">
        <v>-317531.42810556001</v>
      </c>
      <c r="E835">
        <v>14370.3821792612</v>
      </c>
      <c r="F835" t="s">
        <v>5156</v>
      </c>
      <c r="G835" t="s">
        <v>5161</v>
      </c>
      <c r="H835" t="s">
        <v>5183</v>
      </c>
      <c r="I835">
        <v>1392832959.48982</v>
      </c>
      <c r="J835">
        <v>1389499061.5889001</v>
      </c>
      <c r="K835" t="b">
        <v>1</v>
      </c>
      <c r="L835">
        <v>144.263655313687</v>
      </c>
      <c r="M835" t="b">
        <v>1</v>
      </c>
      <c r="N835" t="s">
        <v>5206</v>
      </c>
      <c r="O835">
        <f t="shared" si="49"/>
        <v>-5</v>
      </c>
      <c r="P835">
        <f t="shared" ref="P835:P898" si="50">ROUND(E835/L835,0)</f>
        <v>100</v>
      </c>
      <c r="Q835" t="s">
        <v>5227</v>
      </c>
      <c r="R835" t="s">
        <v>5232</v>
      </c>
      <c r="S835" s="10">
        <f t="shared" ref="S835:S898" si="51">(J835/86400)+25569+(-5/24)</f>
        <v>41650.956731353006</v>
      </c>
      <c r="T835" s="10">
        <f t="shared" ref="T835:T898" si="52">(I835/86400)+25569+(-5/24)</f>
        <v>41689.543512613651</v>
      </c>
    </row>
    <row r="836" spans="1:20" ht="58" x14ac:dyDescent="0.35">
      <c r="A836">
        <v>834</v>
      </c>
      <c r="B836" s="3" t="s">
        <v>300</v>
      </c>
      <c r="C836" s="3" t="s">
        <v>2878</v>
      </c>
      <c r="D836">
        <v>-318549.40435481298</v>
      </c>
      <c r="E836">
        <v>14376.6413449622</v>
      </c>
      <c r="F836" t="s">
        <v>5156</v>
      </c>
      <c r="G836" t="s">
        <v>5161</v>
      </c>
      <c r="H836" t="s">
        <v>5183</v>
      </c>
      <c r="I836">
        <v>1392815065.47682</v>
      </c>
      <c r="J836">
        <v>1389480663.1004801</v>
      </c>
      <c r="K836" t="b">
        <v>1</v>
      </c>
      <c r="L836">
        <v>144.32296991886099</v>
      </c>
      <c r="M836" t="b">
        <v>1</v>
      </c>
      <c r="N836" t="s">
        <v>5206</v>
      </c>
      <c r="O836">
        <f t="shared" si="49"/>
        <v>-5</v>
      </c>
      <c r="P836">
        <f t="shared" si="50"/>
        <v>100</v>
      </c>
      <c r="Q836" t="s">
        <v>5227</v>
      </c>
      <c r="R836" t="s">
        <v>5232</v>
      </c>
      <c r="S836" s="10">
        <f t="shared" si="51"/>
        <v>41650.743785885184</v>
      </c>
      <c r="T836" s="10">
        <f t="shared" si="52"/>
        <v>41689.33640598171</v>
      </c>
    </row>
    <row r="837" spans="1:20" ht="43.5" x14ac:dyDescent="0.35">
      <c r="A837">
        <v>835</v>
      </c>
      <c r="B837" s="3" t="s">
        <v>301</v>
      </c>
      <c r="C837" s="3" t="s">
        <v>2879</v>
      </c>
      <c r="D837">
        <v>-319567.380604067</v>
      </c>
      <c r="E837">
        <v>14382.900510663099</v>
      </c>
      <c r="F837" t="s">
        <v>5156</v>
      </c>
      <c r="G837" t="s">
        <v>5161</v>
      </c>
      <c r="H837" t="s">
        <v>5183</v>
      </c>
      <c r="I837">
        <v>1392797171.46383</v>
      </c>
      <c r="J837">
        <v>1389462264.6120501</v>
      </c>
      <c r="K837" t="b">
        <v>1</v>
      </c>
      <c r="L837">
        <v>144.38228452403499</v>
      </c>
      <c r="M837" t="b">
        <v>1</v>
      </c>
      <c r="N837" t="s">
        <v>5206</v>
      </c>
      <c r="O837">
        <f t="shared" si="49"/>
        <v>-5</v>
      </c>
      <c r="P837">
        <f t="shared" si="50"/>
        <v>100</v>
      </c>
      <c r="Q837" t="s">
        <v>5227</v>
      </c>
      <c r="R837" t="s">
        <v>5232</v>
      </c>
      <c r="S837" s="10">
        <f t="shared" si="51"/>
        <v>41650.530840417247</v>
      </c>
      <c r="T837" s="10">
        <f t="shared" si="52"/>
        <v>41689.129299349879</v>
      </c>
    </row>
    <row r="838" spans="1:20" ht="43.5" x14ac:dyDescent="0.35">
      <c r="A838">
        <v>836</v>
      </c>
      <c r="B838" s="3" t="s">
        <v>302</v>
      </c>
      <c r="C838" s="3" t="s">
        <v>2880</v>
      </c>
      <c r="D838">
        <v>-320585.35685331997</v>
      </c>
      <c r="E838">
        <v>14389.159676364099</v>
      </c>
      <c r="F838" t="s">
        <v>5156</v>
      </c>
      <c r="G838" t="s">
        <v>5161</v>
      </c>
      <c r="H838" t="s">
        <v>5183</v>
      </c>
      <c r="I838">
        <v>1392779277.45083</v>
      </c>
      <c r="J838">
        <v>1389443866.12363</v>
      </c>
      <c r="K838" t="b">
        <v>1</v>
      </c>
      <c r="L838">
        <v>144.44159912921</v>
      </c>
      <c r="M838" t="b">
        <v>1</v>
      </c>
      <c r="N838" t="s">
        <v>5206</v>
      </c>
      <c r="O838">
        <f t="shared" si="49"/>
        <v>-4</v>
      </c>
      <c r="P838">
        <f t="shared" si="50"/>
        <v>100</v>
      </c>
      <c r="Q838" t="s">
        <v>5227</v>
      </c>
      <c r="R838" t="s">
        <v>5232</v>
      </c>
      <c r="S838" s="10">
        <f t="shared" si="51"/>
        <v>41650.317894949418</v>
      </c>
      <c r="T838" s="10">
        <f t="shared" si="52"/>
        <v>41688.922192717939</v>
      </c>
    </row>
    <row r="839" spans="1:20" ht="58" x14ac:dyDescent="0.35">
      <c r="A839">
        <v>837</v>
      </c>
      <c r="B839" s="3" t="s">
        <v>303</v>
      </c>
      <c r="C839" s="3" t="s">
        <v>2881</v>
      </c>
      <c r="D839">
        <v>-321603.33310257399</v>
      </c>
      <c r="E839">
        <v>14395.418842065001</v>
      </c>
      <c r="F839" t="s">
        <v>5156</v>
      </c>
      <c r="G839" t="s">
        <v>5161</v>
      </c>
      <c r="H839" t="s">
        <v>5183</v>
      </c>
      <c r="I839">
        <v>1392761383.43783</v>
      </c>
      <c r="J839">
        <v>1389425467.6352</v>
      </c>
      <c r="K839" t="b">
        <v>1</v>
      </c>
      <c r="L839">
        <v>144.500913734384</v>
      </c>
      <c r="M839" t="b">
        <v>1</v>
      </c>
      <c r="N839" t="s">
        <v>5206</v>
      </c>
      <c r="O839">
        <f t="shared" si="49"/>
        <v>-4</v>
      </c>
      <c r="P839">
        <f t="shared" si="50"/>
        <v>100</v>
      </c>
      <c r="Q839" t="s">
        <v>5227</v>
      </c>
      <c r="R839" t="s">
        <v>5232</v>
      </c>
      <c r="S839" s="10">
        <f t="shared" si="51"/>
        <v>41650.10494948148</v>
      </c>
      <c r="T839" s="10">
        <f t="shared" si="52"/>
        <v>41688.715086085991</v>
      </c>
    </row>
    <row r="840" spans="1:20" ht="43.5" x14ac:dyDescent="0.35">
      <c r="A840">
        <v>838</v>
      </c>
      <c r="B840" s="3" t="s">
        <v>304</v>
      </c>
      <c r="C840" s="3" t="s">
        <v>2882</v>
      </c>
      <c r="D840">
        <v>-322621.30935182801</v>
      </c>
      <c r="E840">
        <v>14401.678007766001</v>
      </c>
      <c r="F840" t="s">
        <v>5156</v>
      </c>
      <c r="G840" t="s">
        <v>5161</v>
      </c>
      <c r="H840" t="s">
        <v>5183</v>
      </c>
      <c r="I840">
        <v>1392743489.42483</v>
      </c>
      <c r="J840">
        <v>1389407069.14678</v>
      </c>
      <c r="K840" t="b">
        <v>1</v>
      </c>
      <c r="L840">
        <v>144.56022833955799</v>
      </c>
      <c r="M840" t="b">
        <v>1</v>
      </c>
      <c r="N840" t="s">
        <v>5206</v>
      </c>
      <c r="O840">
        <f t="shared" si="49"/>
        <v>-4</v>
      </c>
      <c r="P840">
        <f t="shared" si="50"/>
        <v>100</v>
      </c>
      <c r="Q840" t="s">
        <v>5227</v>
      </c>
      <c r="R840" t="s">
        <v>5232</v>
      </c>
      <c r="S840" s="10">
        <f t="shared" si="51"/>
        <v>41649.892004013651</v>
      </c>
      <c r="T840" s="10">
        <f t="shared" si="52"/>
        <v>41688.507979454051</v>
      </c>
    </row>
    <row r="841" spans="1:20" ht="29" x14ac:dyDescent="0.35">
      <c r="A841">
        <v>839</v>
      </c>
      <c r="B841" s="3" t="s">
        <v>305</v>
      </c>
      <c r="C841" s="3" t="s">
        <v>2883</v>
      </c>
      <c r="D841">
        <v>-323639.28560108098</v>
      </c>
      <c r="E841">
        <v>14407.9371734669</v>
      </c>
      <c r="F841" t="s">
        <v>5156</v>
      </c>
      <c r="G841" t="s">
        <v>5161</v>
      </c>
      <c r="H841" t="s">
        <v>5183</v>
      </c>
      <c r="I841">
        <v>1392725595.4118299</v>
      </c>
      <c r="J841">
        <v>1389388670.65835</v>
      </c>
      <c r="K841" t="b">
        <v>1</v>
      </c>
      <c r="L841">
        <v>144.61954294473199</v>
      </c>
      <c r="M841" t="b">
        <v>1</v>
      </c>
      <c r="N841" t="s">
        <v>5206</v>
      </c>
      <c r="O841">
        <f t="shared" si="49"/>
        <v>-4</v>
      </c>
      <c r="P841">
        <f t="shared" si="50"/>
        <v>100</v>
      </c>
      <c r="Q841" t="s">
        <v>5227</v>
      </c>
      <c r="R841" t="s">
        <v>5232</v>
      </c>
      <c r="S841" s="10">
        <f t="shared" si="51"/>
        <v>41649.679058545713</v>
      </c>
      <c r="T841" s="10">
        <f t="shared" si="52"/>
        <v>41688.300872822103</v>
      </c>
    </row>
    <row r="842" spans="1:20" ht="43.5" x14ac:dyDescent="0.35">
      <c r="A842">
        <v>840</v>
      </c>
      <c r="B842" s="3" t="s">
        <v>306</v>
      </c>
      <c r="C842" s="3" t="s">
        <v>2884</v>
      </c>
      <c r="D842">
        <v>-324657.26185033499</v>
      </c>
      <c r="E842">
        <v>14414.1963391679</v>
      </c>
      <c r="F842" t="s">
        <v>5156</v>
      </c>
      <c r="G842" t="s">
        <v>5161</v>
      </c>
      <c r="H842" t="s">
        <v>5183</v>
      </c>
      <c r="I842">
        <v>1392707701.39884</v>
      </c>
      <c r="J842">
        <v>1389370272.16993</v>
      </c>
      <c r="K842" t="b">
        <v>1</v>
      </c>
      <c r="L842">
        <v>144.67885754990701</v>
      </c>
      <c r="M842" t="b">
        <v>1</v>
      </c>
      <c r="N842" t="s">
        <v>5206</v>
      </c>
      <c r="O842">
        <f t="shared" si="49"/>
        <v>-4</v>
      </c>
      <c r="P842">
        <f t="shared" si="50"/>
        <v>100</v>
      </c>
      <c r="Q842" t="s">
        <v>5227</v>
      </c>
      <c r="R842" t="s">
        <v>5232</v>
      </c>
      <c r="S842" s="10">
        <f t="shared" si="51"/>
        <v>41649.466113077891</v>
      </c>
      <c r="T842" s="10">
        <f t="shared" si="52"/>
        <v>41688.093766190279</v>
      </c>
    </row>
    <row r="843" spans="1:20" ht="29" x14ac:dyDescent="0.35">
      <c r="A843">
        <v>841</v>
      </c>
      <c r="B843" s="3" t="s">
        <v>307</v>
      </c>
      <c r="C843" s="3" t="s">
        <v>2885</v>
      </c>
      <c r="D843">
        <v>-325675.23809958802</v>
      </c>
      <c r="E843">
        <v>14420.4555048688</v>
      </c>
      <c r="F843" t="s">
        <v>5156</v>
      </c>
      <c r="G843" t="s">
        <v>5161</v>
      </c>
      <c r="H843" t="s">
        <v>5183</v>
      </c>
      <c r="I843">
        <v>1392689807.3858399</v>
      </c>
      <c r="J843">
        <v>1389351873.6815</v>
      </c>
      <c r="K843" t="b">
        <v>1</v>
      </c>
      <c r="L843">
        <v>144.738172155081</v>
      </c>
      <c r="M843" t="b">
        <v>1</v>
      </c>
      <c r="N843" t="s">
        <v>5206</v>
      </c>
      <c r="O843">
        <f t="shared" si="49"/>
        <v>-4</v>
      </c>
      <c r="P843">
        <f t="shared" si="50"/>
        <v>100</v>
      </c>
      <c r="Q843" t="s">
        <v>5227</v>
      </c>
      <c r="R843" t="s">
        <v>5232</v>
      </c>
      <c r="S843" s="10">
        <f t="shared" si="51"/>
        <v>41649.253167609953</v>
      </c>
      <c r="T843" s="10">
        <f t="shared" si="52"/>
        <v>41687.886659558331</v>
      </c>
    </row>
    <row r="844" spans="1:20" x14ac:dyDescent="0.35">
      <c r="A844">
        <v>842</v>
      </c>
      <c r="B844" s="3" t="s">
        <v>308</v>
      </c>
      <c r="C844" s="3" t="s">
        <v>2886</v>
      </c>
      <c r="D844">
        <v>-326693.21434884198</v>
      </c>
      <c r="E844">
        <v>14426.7146705698</v>
      </c>
      <c r="F844" t="s">
        <v>5156</v>
      </c>
      <c r="G844" t="s">
        <v>5161</v>
      </c>
      <c r="H844" t="s">
        <v>5183</v>
      </c>
      <c r="I844">
        <v>1392671913.3728399</v>
      </c>
      <c r="J844">
        <v>1389333475.1930799</v>
      </c>
      <c r="K844" t="b">
        <v>1</v>
      </c>
      <c r="L844">
        <v>144.797486760255</v>
      </c>
      <c r="M844" t="b">
        <v>1</v>
      </c>
      <c r="N844" t="s">
        <v>5206</v>
      </c>
      <c r="O844">
        <f t="shared" si="49"/>
        <v>-4</v>
      </c>
      <c r="P844">
        <f t="shared" si="50"/>
        <v>100</v>
      </c>
      <c r="Q844" t="s">
        <v>5227</v>
      </c>
      <c r="R844" t="s">
        <v>5232</v>
      </c>
      <c r="S844" s="10">
        <f t="shared" si="51"/>
        <v>41649.040222142125</v>
      </c>
      <c r="T844" s="10">
        <f t="shared" si="52"/>
        <v>41687.679552926384</v>
      </c>
    </row>
    <row r="845" spans="1:20" ht="43.5" x14ac:dyDescent="0.35">
      <c r="A845">
        <v>843</v>
      </c>
      <c r="B845" s="3" t="s">
        <v>309</v>
      </c>
      <c r="C845" s="3" t="s">
        <v>2887</v>
      </c>
      <c r="D845">
        <v>-327711.190598096</v>
      </c>
      <c r="E845">
        <v>14432.973836270699</v>
      </c>
      <c r="F845" t="s">
        <v>5156</v>
      </c>
      <c r="G845" t="s">
        <v>5161</v>
      </c>
      <c r="H845" t="s">
        <v>5183</v>
      </c>
      <c r="I845">
        <v>1392654019.3598399</v>
      </c>
      <c r="J845">
        <v>1389315076.7046499</v>
      </c>
      <c r="K845" t="b">
        <v>1</v>
      </c>
      <c r="L845">
        <v>144.85680136542999</v>
      </c>
      <c r="M845" t="b">
        <v>1</v>
      </c>
      <c r="N845" t="s">
        <v>5206</v>
      </c>
      <c r="O845">
        <f t="shared" si="49"/>
        <v>-4</v>
      </c>
      <c r="P845">
        <f t="shared" si="50"/>
        <v>100</v>
      </c>
      <c r="Q845" t="s">
        <v>5227</v>
      </c>
      <c r="R845" t="s">
        <v>5232</v>
      </c>
      <c r="S845" s="10">
        <f t="shared" si="51"/>
        <v>41648.827276674187</v>
      </c>
      <c r="T845" s="10">
        <f t="shared" si="52"/>
        <v>41687.472446294443</v>
      </c>
    </row>
    <row r="846" spans="1:20" ht="43.5" x14ac:dyDescent="0.35">
      <c r="A846">
        <v>844</v>
      </c>
      <c r="B846" s="3" t="s">
        <v>310</v>
      </c>
      <c r="C846" s="3" t="s">
        <v>2888</v>
      </c>
      <c r="D846">
        <v>-328729.16684734903</v>
      </c>
      <c r="E846">
        <v>14439.233001971699</v>
      </c>
      <c r="F846" t="s">
        <v>5156</v>
      </c>
      <c r="G846" t="s">
        <v>5161</v>
      </c>
      <c r="H846" t="s">
        <v>5183</v>
      </c>
      <c r="I846">
        <v>1392636125.3468399</v>
      </c>
      <c r="J846">
        <v>1389296678.2162299</v>
      </c>
      <c r="K846" t="b">
        <v>1</v>
      </c>
      <c r="L846">
        <v>144.91611597060401</v>
      </c>
      <c r="M846" t="b">
        <v>1</v>
      </c>
      <c r="N846" t="s">
        <v>5206</v>
      </c>
      <c r="O846">
        <f t="shared" si="49"/>
        <v>-4</v>
      </c>
      <c r="P846">
        <f t="shared" si="50"/>
        <v>100</v>
      </c>
      <c r="Q846" t="s">
        <v>5227</v>
      </c>
      <c r="R846" t="s">
        <v>5232</v>
      </c>
      <c r="S846" s="10">
        <f t="shared" si="51"/>
        <v>41648.614331206365</v>
      </c>
      <c r="T846" s="10">
        <f t="shared" si="52"/>
        <v>41687.265339662496</v>
      </c>
    </row>
    <row r="847" spans="1:20" ht="43.5" x14ac:dyDescent="0.35">
      <c r="A847">
        <v>845</v>
      </c>
      <c r="B847" s="3" t="s">
        <v>311</v>
      </c>
      <c r="C847" s="3" t="s">
        <v>5320</v>
      </c>
      <c r="D847">
        <v>-329747.14309660299</v>
      </c>
      <c r="E847">
        <v>14445.492167672601</v>
      </c>
      <c r="F847" t="s">
        <v>5156</v>
      </c>
      <c r="G847" t="s">
        <v>5161</v>
      </c>
      <c r="H847" t="s">
        <v>5183</v>
      </c>
      <c r="I847">
        <v>1392618231.3338499</v>
      </c>
      <c r="J847">
        <v>1389278279.7277999</v>
      </c>
      <c r="K847" t="b">
        <v>1</v>
      </c>
      <c r="L847">
        <v>144.97543057577801</v>
      </c>
      <c r="M847" t="b">
        <v>1</v>
      </c>
      <c r="N847" t="s">
        <v>5206</v>
      </c>
      <c r="O847">
        <f t="shared" si="49"/>
        <v>-4</v>
      </c>
      <c r="P847">
        <f t="shared" si="50"/>
        <v>100</v>
      </c>
      <c r="Q847" t="s">
        <v>5227</v>
      </c>
      <c r="R847" t="s">
        <v>5232</v>
      </c>
      <c r="S847" s="10">
        <f t="shared" si="51"/>
        <v>41648.40138573842</v>
      </c>
      <c r="T847" s="10">
        <f t="shared" si="52"/>
        <v>41687.058233030672</v>
      </c>
    </row>
    <row r="848" spans="1:20" ht="43.5" x14ac:dyDescent="0.35">
      <c r="A848">
        <v>846</v>
      </c>
      <c r="B848" s="3" t="s">
        <v>312</v>
      </c>
      <c r="C848" s="3" t="s">
        <v>2890</v>
      </c>
      <c r="D848">
        <v>-330765.11934585602</v>
      </c>
      <c r="E848">
        <v>14451.751333373601</v>
      </c>
      <c r="F848" t="s">
        <v>5156</v>
      </c>
      <c r="G848" t="s">
        <v>5161</v>
      </c>
      <c r="H848" t="s">
        <v>5183</v>
      </c>
      <c r="I848">
        <v>1392600337.3208499</v>
      </c>
      <c r="J848">
        <v>1389259881.2393799</v>
      </c>
      <c r="K848" t="b">
        <v>1</v>
      </c>
      <c r="L848">
        <v>145.034745180952</v>
      </c>
      <c r="M848" t="b">
        <v>1</v>
      </c>
      <c r="N848" t="s">
        <v>5206</v>
      </c>
      <c r="O848">
        <f t="shared" si="49"/>
        <v>-4</v>
      </c>
      <c r="P848">
        <f t="shared" si="50"/>
        <v>100</v>
      </c>
      <c r="Q848" t="s">
        <v>5227</v>
      </c>
      <c r="R848" t="s">
        <v>5232</v>
      </c>
      <c r="S848" s="10">
        <f t="shared" si="51"/>
        <v>41648.188440270598</v>
      </c>
      <c r="T848" s="10">
        <f t="shared" si="52"/>
        <v>41686.851126398724</v>
      </c>
    </row>
    <row r="849" spans="1:20" ht="58" x14ac:dyDescent="0.35">
      <c r="A849">
        <v>847</v>
      </c>
      <c r="B849" s="3" t="s">
        <v>313</v>
      </c>
      <c r="C849" s="3" t="s">
        <v>2891</v>
      </c>
      <c r="D849">
        <v>-331783.09559510997</v>
      </c>
      <c r="E849">
        <v>14458.0104990745</v>
      </c>
      <c r="F849" t="s">
        <v>5156</v>
      </c>
      <c r="G849" t="s">
        <v>5161</v>
      </c>
      <c r="H849" t="s">
        <v>5183</v>
      </c>
      <c r="I849">
        <v>1392582443.3078499</v>
      </c>
      <c r="J849">
        <v>1389241482.7509501</v>
      </c>
      <c r="K849" t="b">
        <v>1</v>
      </c>
      <c r="L849">
        <v>145.09405978612699</v>
      </c>
      <c r="M849" t="b">
        <v>1</v>
      </c>
      <c r="N849" t="s">
        <v>5206</v>
      </c>
      <c r="O849">
        <f t="shared" si="49"/>
        <v>-4</v>
      </c>
      <c r="P849">
        <f t="shared" si="50"/>
        <v>100</v>
      </c>
      <c r="Q849" t="s">
        <v>5227</v>
      </c>
      <c r="R849" t="s">
        <v>5232</v>
      </c>
      <c r="S849" s="10">
        <f t="shared" si="51"/>
        <v>41647.97549480266</v>
      </c>
      <c r="T849" s="10">
        <f t="shared" si="52"/>
        <v>41686.644019766776</v>
      </c>
    </row>
    <row r="850" spans="1:20" ht="58" x14ac:dyDescent="0.35">
      <c r="A850">
        <v>848</v>
      </c>
      <c r="B850" s="3" t="s">
        <v>314</v>
      </c>
      <c r="C850" s="3" t="s">
        <v>2892</v>
      </c>
      <c r="D850">
        <v>-332801.071844363</v>
      </c>
      <c r="E850">
        <v>14464.2696647755</v>
      </c>
      <c r="F850" t="s">
        <v>5156</v>
      </c>
      <c r="G850" t="s">
        <v>5161</v>
      </c>
      <c r="H850" t="s">
        <v>5183</v>
      </c>
      <c r="I850">
        <v>1392564549.2948501</v>
      </c>
      <c r="J850">
        <v>1389223084.2625301</v>
      </c>
      <c r="K850" t="b">
        <v>1</v>
      </c>
      <c r="L850">
        <v>145.15337439130101</v>
      </c>
      <c r="M850" t="b">
        <v>1</v>
      </c>
      <c r="N850" t="s">
        <v>5206</v>
      </c>
      <c r="O850">
        <f t="shared" si="49"/>
        <v>-4</v>
      </c>
      <c r="P850">
        <f t="shared" si="50"/>
        <v>100</v>
      </c>
      <c r="Q850" t="s">
        <v>5227</v>
      </c>
      <c r="R850" t="s">
        <v>5232</v>
      </c>
      <c r="S850" s="10">
        <f t="shared" si="51"/>
        <v>41647.762549334839</v>
      </c>
      <c r="T850" s="10">
        <f t="shared" si="52"/>
        <v>41686.436913134836</v>
      </c>
    </row>
    <row r="851" spans="1:20" ht="43.5" x14ac:dyDescent="0.35">
      <c r="A851">
        <v>849</v>
      </c>
      <c r="B851" s="3" t="s">
        <v>315</v>
      </c>
      <c r="C851" s="3" t="s">
        <v>2893</v>
      </c>
      <c r="D851">
        <v>-333819.04809361702</v>
      </c>
      <c r="E851">
        <v>14470.5288304764</v>
      </c>
      <c r="F851" t="s">
        <v>5156</v>
      </c>
      <c r="G851" t="s">
        <v>5161</v>
      </c>
      <c r="H851" t="s">
        <v>5183</v>
      </c>
      <c r="I851">
        <v>1392546655.2818501</v>
      </c>
      <c r="J851">
        <v>1389204685.7741001</v>
      </c>
      <c r="K851" t="b">
        <v>1</v>
      </c>
      <c r="L851">
        <v>145.21268899647501</v>
      </c>
      <c r="M851" t="b">
        <v>1</v>
      </c>
      <c r="N851" t="s">
        <v>5206</v>
      </c>
      <c r="O851">
        <f t="shared" si="49"/>
        <v>-4</v>
      </c>
      <c r="P851">
        <f t="shared" si="50"/>
        <v>100</v>
      </c>
      <c r="Q851" t="s">
        <v>5227</v>
      </c>
      <c r="R851" t="s">
        <v>5232</v>
      </c>
      <c r="S851" s="10">
        <f t="shared" si="51"/>
        <v>41647.549603866901</v>
      </c>
      <c r="T851" s="10">
        <f t="shared" si="52"/>
        <v>41686.229806502895</v>
      </c>
    </row>
    <row r="852" spans="1:20" ht="43.5" x14ac:dyDescent="0.35">
      <c r="A852">
        <v>850</v>
      </c>
      <c r="B852" s="3" t="s">
        <v>316</v>
      </c>
      <c r="C852" s="3" t="s">
        <v>2894</v>
      </c>
      <c r="D852">
        <v>-334837.02434287098</v>
      </c>
      <c r="E852">
        <v>14476.7879961774</v>
      </c>
      <c r="F852" t="s">
        <v>5156</v>
      </c>
      <c r="G852" t="s">
        <v>5161</v>
      </c>
      <c r="H852" t="s">
        <v>5183</v>
      </c>
      <c r="I852">
        <v>1392528761.2688601</v>
      </c>
      <c r="J852">
        <v>1389186287.2856801</v>
      </c>
      <c r="K852" t="b">
        <v>1</v>
      </c>
      <c r="L852">
        <v>145.272003601649</v>
      </c>
      <c r="M852" t="b">
        <v>1</v>
      </c>
      <c r="N852" t="s">
        <v>5206</v>
      </c>
      <c r="O852">
        <f t="shared" si="49"/>
        <v>-4</v>
      </c>
      <c r="P852">
        <f t="shared" si="50"/>
        <v>100</v>
      </c>
      <c r="Q852" t="s">
        <v>5227</v>
      </c>
      <c r="R852" t="s">
        <v>5232</v>
      </c>
      <c r="S852" s="10">
        <f t="shared" si="51"/>
        <v>41647.336658399072</v>
      </c>
      <c r="T852" s="10">
        <f t="shared" si="52"/>
        <v>41686.022699871064</v>
      </c>
    </row>
    <row r="853" spans="1:20" ht="29" x14ac:dyDescent="0.35">
      <c r="A853">
        <v>851</v>
      </c>
      <c r="B853" s="3" t="s">
        <v>317</v>
      </c>
      <c r="C853" s="3" t="s">
        <v>2895</v>
      </c>
      <c r="D853">
        <v>-335855.00059212401</v>
      </c>
      <c r="E853">
        <v>14483.047161878299</v>
      </c>
      <c r="F853" t="s">
        <v>5156</v>
      </c>
      <c r="G853" t="s">
        <v>5166</v>
      </c>
      <c r="H853" t="s">
        <v>5188</v>
      </c>
      <c r="I853">
        <v>1392510867.2558601</v>
      </c>
      <c r="J853">
        <v>1389167888.79725</v>
      </c>
      <c r="K853" t="b">
        <v>1</v>
      </c>
      <c r="L853">
        <v>145.33131820682399</v>
      </c>
      <c r="M853" t="b">
        <v>1</v>
      </c>
      <c r="N853" t="s">
        <v>5206</v>
      </c>
      <c r="O853">
        <f t="shared" si="49"/>
        <v>-4</v>
      </c>
      <c r="P853">
        <f t="shared" si="50"/>
        <v>100</v>
      </c>
      <c r="Q853" t="s">
        <v>5227</v>
      </c>
      <c r="R853" t="s">
        <v>5232</v>
      </c>
      <c r="S853" s="10">
        <f t="shared" si="51"/>
        <v>41647.123712931134</v>
      </c>
      <c r="T853" s="10">
        <f t="shared" si="52"/>
        <v>41685.815593239116</v>
      </c>
    </row>
    <row r="854" spans="1:20" ht="43.5" x14ac:dyDescent="0.35">
      <c r="A854">
        <v>852</v>
      </c>
      <c r="B854" s="3" t="s">
        <v>318</v>
      </c>
      <c r="C854" s="3" t="s">
        <v>2896</v>
      </c>
      <c r="D854">
        <v>-336872.97684137803</v>
      </c>
      <c r="E854">
        <v>14489.306327579299</v>
      </c>
      <c r="F854" t="s">
        <v>5156</v>
      </c>
      <c r="G854" t="s">
        <v>5161</v>
      </c>
      <c r="H854" t="s">
        <v>5183</v>
      </c>
      <c r="I854">
        <v>1392492973.2428601</v>
      </c>
      <c r="J854">
        <v>1389149490.30883</v>
      </c>
      <c r="K854" t="b">
        <v>1</v>
      </c>
      <c r="L854">
        <v>145.39063281199799</v>
      </c>
      <c r="M854" t="b">
        <v>1</v>
      </c>
      <c r="N854" t="s">
        <v>5206</v>
      </c>
      <c r="O854">
        <f t="shared" si="49"/>
        <v>-4</v>
      </c>
      <c r="P854">
        <f t="shared" si="50"/>
        <v>100</v>
      </c>
      <c r="Q854" t="s">
        <v>5227</v>
      </c>
      <c r="R854" t="s">
        <v>5232</v>
      </c>
      <c r="S854" s="10">
        <f t="shared" si="51"/>
        <v>41646.910767463305</v>
      </c>
      <c r="T854" s="10">
        <f t="shared" si="52"/>
        <v>41685.608486607176</v>
      </c>
    </row>
    <row r="855" spans="1:20" ht="43.5" x14ac:dyDescent="0.35">
      <c r="A855">
        <v>853</v>
      </c>
      <c r="B855" s="3" t="s">
        <v>319</v>
      </c>
      <c r="C855" s="3" t="s">
        <v>2897</v>
      </c>
      <c r="D855">
        <v>-337890.953090631</v>
      </c>
      <c r="E855">
        <v>14495.565493280201</v>
      </c>
      <c r="F855" t="s">
        <v>5156</v>
      </c>
      <c r="G855" t="s">
        <v>5161</v>
      </c>
      <c r="H855" t="s">
        <v>5183</v>
      </c>
      <c r="I855">
        <v>1392475079.2298601</v>
      </c>
      <c r="J855">
        <v>1389131091.8204</v>
      </c>
      <c r="K855" t="b">
        <v>1</v>
      </c>
      <c r="L855">
        <v>145.44994741717201</v>
      </c>
      <c r="M855" t="b">
        <v>1</v>
      </c>
      <c r="N855" t="s">
        <v>5206</v>
      </c>
      <c r="O855">
        <f t="shared" si="49"/>
        <v>-4</v>
      </c>
      <c r="P855">
        <f t="shared" si="50"/>
        <v>100</v>
      </c>
      <c r="Q855" t="s">
        <v>5227</v>
      </c>
      <c r="R855" t="s">
        <v>5232</v>
      </c>
      <c r="S855" s="10">
        <f t="shared" si="51"/>
        <v>41646.697821995367</v>
      </c>
      <c r="T855" s="10">
        <f t="shared" si="52"/>
        <v>41685.401379975228</v>
      </c>
    </row>
    <row r="856" spans="1:20" ht="58" x14ac:dyDescent="0.35">
      <c r="A856">
        <v>854</v>
      </c>
      <c r="B856" s="3" t="s">
        <v>320</v>
      </c>
      <c r="C856" s="3" t="s">
        <v>2898</v>
      </c>
      <c r="D856">
        <v>-338908.92933988501</v>
      </c>
      <c r="E856">
        <v>14501.824658981201</v>
      </c>
      <c r="F856" t="s">
        <v>5156</v>
      </c>
      <c r="G856" t="s">
        <v>5161</v>
      </c>
      <c r="H856" t="s">
        <v>5183</v>
      </c>
      <c r="I856">
        <v>1392457185.2168601</v>
      </c>
      <c r="J856">
        <v>1389112693.33198</v>
      </c>
      <c r="K856" t="b">
        <v>1</v>
      </c>
      <c r="L856">
        <v>145.509262022347</v>
      </c>
      <c r="M856" t="b">
        <v>1</v>
      </c>
      <c r="N856" t="s">
        <v>5206</v>
      </c>
      <c r="O856">
        <f t="shared" si="49"/>
        <v>-4</v>
      </c>
      <c r="P856">
        <f t="shared" si="50"/>
        <v>100</v>
      </c>
      <c r="Q856" t="s">
        <v>5227</v>
      </c>
      <c r="R856" t="s">
        <v>5232</v>
      </c>
      <c r="S856" s="10">
        <f t="shared" si="51"/>
        <v>41646.484876527546</v>
      </c>
      <c r="T856" s="10">
        <f t="shared" si="52"/>
        <v>41685.194273343288</v>
      </c>
    </row>
    <row r="857" spans="1:20" ht="43.5" x14ac:dyDescent="0.35">
      <c r="A857">
        <v>855</v>
      </c>
      <c r="B857" s="3" t="s">
        <v>321</v>
      </c>
      <c r="C857" s="3" t="s">
        <v>2899</v>
      </c>
      <c r="D857">
        <v>-339926.90558913798</v>
      </c>
      <c r="E857">
        <v>14508.0838246821</v>
      </c>
      <c r="F857" t="s">
        <v>5156</v>
      </c>
      <c r="G857" t="s">
        <v>5162</v>
      </c>
      <c r="H857" t="s">
        <v>5184</v>
      </c>
      <c r="I857">
        <v>1392439291.2038701</v>
      </c>
      <c r="J857">
        <v>1389094294.84355</v>
      </c>
      <c r="K857" t="b">
        <v>1</v>
      </c>
      <c r="L857">
        <v>145.568576627521</v>
      </c>
      <c r="M857" t="b">
        <v>1</v>
      </c>
      <c r="N857" t="s">
        <v>5206</v>
      </c>
      <c r="O857">
        <f t="shared" ref="O857:O920" si="53">ROUND((E857/D857)*100,0)</f>
        <v>-4</v>
      </c>
      <c r="P857">
        <f t="shared" si="50"/>
        <v>100</v>
      </c>
      <c r="Q857" t="s">
        <v>5227</v>
      </c>
      <c r="R857" t="s">
        <v>5232</v>
      </c>
      <c r="S857" s="10">
        <f t="shared" si="51"/>
        <v>41646.271931059608</v>
      </c>
      <c r="T857" s="10">
        <f t="shared" si="52"/>
        <v>41684.987166711457</v>
      </c>
    </row>
    <row r="858" spans="1:20" ht="43.5" x14ac:dyDescent="0.35">
      <c r="A858">
        <v>856</v>
      </c>
      <c r="B858" s="3" t="s">
        <v>322</v>
      </c>
      <c r="C858" s="3" t="s">
        <v>2900</v>
      </c>
      <c r="D858">
        <v>-340944.881838392</v>
      </c>
      <c r="E858">
        <v>14514.3429903831</v>
      </c>
      <c r="F858" t="s">
        <v>5156</v>
      </c>
      <c r="G858" t="s">
        <v>5173</v>
      </c>
      <c r="H858" t="s">
        <v>5186</v>
      </c>
      <c r="I858">
        <v>1392421397.19087</v>
      </c>
      <c r="J858">
        <v>1389075896.35513</v>
      </c>
      <c r="K858" t="b">
        <v>1</v>
      </c>
      <c r="L858">
        <v>145.62789123269499</v>
      </c>
      <c r="M858" t="b">
        <v>1</v>
      </c>
      <c r="N858" t="s">
        <v>5206</v>
      </c>
      <c r="O858">
        <f t="shared" si="53"/>
        <v>-4</v>
      </c>
      <c r="P858">
        <f t="shared" si="50"/>
        <v>100</v>
      </c>
      <c r="Q858" t="s">
        <v>5227</v>
      </c>
      <c r="R858" t="s">
        <v>5232</v>
      </c>
      <c r="S858" s="10">
        <f t="shared" si="51"/>
        <v>41646.058985591779</v>
      </c>
      <c r="T858" s="10">
        <f t="shared" si="52"/>
        <v>41684.780060079509</v>
      </c>
    </row>
    <row r="859" spans="1:20" ht="43.5" x14ac:dyDescent="0.35">
      <c r="A859">
        <v>857</v>
      </c>
      <c r="B859" s="3" t="s">
        <v>323</v>
      </c>
      <c r="C859" s="3" t="s">
        <v>2901</v>
      </c>
      <c r="D859">
        <v>-341962.85808764602</v>
      </c>
      <c r="E859">
        <v>14520.602156084</v>
      </c>
      <c r="F859" t="s">
        <v>5156</v>
      </c>
      <c r="G859" t="s">
        <v>5161</v>
      </c>
      <c r="H859" t="s">
        <v>5183</v>
      </c>
      <c r="I859">
        <v>1392403503.17787</v>
      </c>
      <c r="J859">
        <v>1389057497.8666999</v>
      </c>
      <c r="K859" t="b">
        <v>1</v>
      </c>
      <c r="L859">
        <v>145.68720583786899</v>
      </c>
      <c r="M859" t="b">
        <v>1</v>
      </c>
      <c r="N859" t="s">
        <v>5206</v>
      </c>
      <c r="O859">
        <f t="shared" si="53"/>
        <v>-4</v>
      </c>
      <c r="P859">
        <f t="shared" si="50"/>
        <v>100</v>
      </c>
      <c r="Q859" t="s">
        <v>5227</v>
      </c>
      <c r="R859" t="s">
        <v>5232</v>
      </c>
      <c r="S859" s="10">
        <f t="shared" si="51"/>
        <v>41645.846040123841</v>
      </c>
      <c r="T859" s="10">
        <f t="shared" si="52"/>
        <v>41684.572953447569</v>
      </c>
    </row>
    <row r="860" spans="1:20" ht="43.5" x14ac:dyDescent="0.35">
      <c r="A860">
        <v>858</v>
      </c>
      <c r="B860" s="3" t="s">
        <v>324</v>
      </c>
      <c r="C860" s="3" t="s">
        <v>2902</v>
      </c>
      <c r="D860">
        <v>-342980.83433689899</v>
      </c>
      <c r="E860">
        <v>14526.861321785</v>
      </c>
      <c r="F860" t="s">
        <v>5156</v>
      </c>
      <c r="G860" t="s">
        <v>5161</v>
      </c>
      <c r="H860" t="s">
        <v>5183</v>
      </c>
      <c r="I860">
        <v>1392385609.16487</v>
      </c>
      <c r="J860">
        <v>1389039099.3782799</v>
      </c>
      <c r="K860" t="b">
        <v>1</v>
      </c>
      <c r="L860">
        <v>145.74652044304401</v>
      </c>
      <c r="M860" t="b">
        <v>1</v>
      </c>
      <c r="N860" t="s">
        <v>5206</v>
      </c>
      <c r="O860">
        <f t="shared" si="53"/>
        <v>-4</v>
      </c>
      <c r="P860">
        <f t="shared" si="50"/>
        <v>100</v>
      </c>
      <c r="Q860" t="s">
        <v>5227</v>
      </c>
      <c r="R860" t="s">
        <v>5232</v>
      </c>
      <c r="S860" s="10">
        <f t="shared" si="51"/>
        <v>41645.633094656012</v>
      </c>
      <c r="T860" s="10">
        <f t="shared" si="52"/>
        <v>41684.365846815621</v>
      </c>
    </row>
    <row r="861" spans="1:20" ht="43.5" x14ac:dyDescent="0.35">
      <c r="A861">
        <v>859</v>
      </c>
      <c r="B861" s="3" t="s">
        <v>325</v>
      </c>
      <c r="C861" s="3" t="s">
        <v>2903</v>
      </c>
      <c r="D861">
        <v>-343998.81058615301</v>
      </c>
      <c r="E861">
        <v>14533.1204874859</v>
      </c>
      <c r="F861" t="s">
        <v>5156</v>
      </c>
      <c r="G861" t="s">
        <v>5161</v>
      </c>
      <c r="H861" t="s">
        <v>5183</v>
      </c>
      <c r="I861">
        <v>1392367715.15187</v>
      </c>
      <c r="J861">
        <v>1389020700.8898499</v>
      </c>
      <c r="K861" t="b">
        <v>1</v>
      </c>
      <c r="L861">
        <v>145.805835048218</v>
      </c>
      <c r="M861" t="b">
        <v>1</v>
      </c>
      <c r="N861" t="s">
        <v>5206</v>
      </c>
      <c r="O861">
        <f t="shared" si="53"/>
        <v>-4</v>
      </c>
      <c r="P861">
        <f t="shared" si="50"/>
        <v>100</v>
      </c>
      <c r="Q861" t="s">
        <v>5227</v>
      </c>
      <c r="R861" t="s">
        <v>5232</v>
      </c>
      <c r="S861" s="10">
        <f t="shared" si="51"/>
        <v>41645.420149188074</v>
      </c>
      <c r="T861" s="10">
        <f t="shared" si="52"/>
        <v>41684.15874018368</v>
      </c>
    </row>
    <row r="862" spans="1:20" ht="43.5" x14ac:dyDescent="0.35">
      <c r="A862">
        <v>860</v>
      </c>
      <c r="B862" s="3" t="s">
        <v>326</v>
      </c>
      <c r="C862" s="3" t="s">
        <v>2904</v>
      </c>
      <c r="D862">
        <v>-345016.78683540598</v>
      </c>
      <c r="E862">
        <v>14539.379653186899</v>
      </c>
      <c r="F862" t="s">
        <v>5156</v>
      </c>
      <c r="G862" t="s">
        <v>5161</v>
      </c>
      <c r="H862" t="s">
        <v>5183</v>
      </c>
      <c r="I862">
        <v>1392349821.13888</v>
      </c>
      <c r="J862">
        <v>1389002302.4014299</v>
      </c>
      <c r="K862" t="b">
        <v>1</v>
      </c>
      <c r="L862">
        <v>145.865149653392</v>
      </c>
      <c r="M862" t="b">
        <v>1</v>
      </c>
      <c r="N862" t="s">
        <v>5206</v>
      </c>
      <c r="O862">
        <f t="shared" si="53"/>
        <v>-4</v>
      </c>
      <c r="P862">
        <f t="shared" si="50"/>
        <v>100</v>
      </c>
      <c r="Q862" t="s">
        <v>5227</v>
      </c>
      <c r="R862" t="s">
        <v>5232</v>
      </c>
      <c r="S862" s="10">
        <f t="shared" si="51"/>
        <v>41645.207203720252</v>
      </c>
      <c r="T862" s="10">
        <f t="shared" si="52"/>
        <v>41683.951633551849</v>
      </c>
    </row>
    <row r="863" spans="1:20" ht="43.5" x14ac:dyDescent="0.35">
      <c r="A863">
        <v>861</v>
      </c>
      <c r="B863" s="3" t="s">
        <v>327</v>
      </c>
      <c r="C863" s="3" t="s">
        <v>2905</v>
      </c>
      <c r="D863">
        <v>-346034.76308465999</v>
      </c>
      <c r="E863">
        <v>14545.638818887801</v>
      </c>
      <c r="F863" t="s">
        <v>5156</v>
      </c>
      <c r="G863" t="s">
        <v>5161</v>
      </c>
      <c r="H863" t="s">
        <v>5183</v>
      </c>
      <c r="I863">
        <v>1392331927.12588</v>
      </c>
      <c r="J863">
        <v>1388983903.9130001</v>
      </c>
      <c r="K863" t="b">
        <v>1</v>
      </c>
      <c r="L863">
        <v>145.92446425856701</v>
      </c>
      <c r="M863" t="b">
        <v>1</v>
      </c>
      <c r="N863" t="s">
        <v>5206</v>
      </c>
      <c r="O863">
        <f t="shared" si="53"/>
        <v>-4</v>
      </c>
      <c r="P863">
        <f t="shared" si="50"/>
        <v>100</v>
      </c>
      <c r="Q863" t="s">
        <v>5227</v>
      </c>
      <c r="R863" t="s">
        <v>5232</v>
      </c>
      <c r="S863" s="10">
        <f t="shared" si="51"/>
        <v>41644.994258252314</v>
      </c>
      <c r="T863" s="10">
        <f t="shared" si="52"/>
        <v>41683.744526919902</v>
      </c>
    </row>
    <row r="864" spans="1:20" ht="43.5" x14ac:dyDescent="0.35">
      <c r="A864">
        <v>862</v>
      </c>
      <c r="B864" s="3" t="s">
        <v>328</v>
      </c>
      <c r="C864" s="3" t="s">
        <v>2906</v>
      </c>
      <c r="D864">
        <v>-347052.73933391302</v>
      </c>
      <c r="E864">
        <v>14551.897984588801</v>
      </c>
      <c r="F864" t="s">
        <v>5156</v>
      </c>
      <c r="G864" t="s">
        <v>5161</v>
      </c>
      <c r="H864" t="s">
        <v>5183</v>
      </c>
      <c r="I864">
        <v>1392314033.11288</v>
      </c>
      <c r="J864">
        <v>1388965505.4245801</v>
      </c>
      <c r="K864" t="b">
        <v>1</v>
      </c>
      <c r="L864">
        <v>145.98377886374101</v>
      </c>
      <c r="M864" t="b">
        <v>1</v>
      </c>
      <c r="N864" t="s">
        <v>5206</v>
      </c>
      <c r="O864">
        <f t="shared" si="53"/>
        <v>-4</v>
      </c>
      <c r="P864">
        <f t="shared" si="50"/>
        <v>100</v>
      </c>
      <c r="Q864" t="s">
        <v>5227</v>
      </c>
      <c r="R864" t="s">
        <v>5232</v>
      </c>
      <c r="S864" s="10">
        <f t="shared" si="51"/>
        <v>41644.781312784493</v>
      </c>
      <c r="T864" s="10">
        <f t="shared" si="52"/>
        <v>41683.537420287961</v>
      </c>
    </row>
    <row r="865" spans="1:20" ht="43.5" x14ac:dyDescent="0.35">
      <c r="A865">
        <v>863</v>
      </c>
      <c r="B865" s="3" t="s">
        <v>329</v>
      </c>
      <c r="C865" s="3" t="s">
        <v>2907</v>
      </c>
      <c r="D865">
        <v>-348070.71558316698</v>
      </c>
      <c r="E865">
        <v>14558.1571502897</v>
      </c>
      <c r="F865" t="s">
        <v>5156</v>
      </c>
      <c r="G865" t="s">
        <v>5161</v>
      </c>
      <c r="H865" t="s">
        <v>5183</v>
      </c>
      <c r="I865">
        <v>1392296139.09988</v>
      </c>
      <c r="J865">
        <v>1388947106.9361501</v>
      </c>
      <c r="K865" t="b">
        <v>1</v>
      </c>
      <c r="L865">
        <v>146.043093468915</v>
      </c>
      <c r="M865" t="b">
        <v>1</v>
      </c>
      <c r="N865" t="s">
        <v>5206</v>
      </c>
      <c r="O865">
        <f t="shared" si="53"/>
        <v>-4</v>
      </c>
      <c r="P865">
        <f t="shared" si="50"/>
        <v>100</v>
      </c>
      <c r="Q865" t="s">
        <v>5227</v>
      </c>
      <c r="R865" t="s">
        <v>5232</v>
      </c>
      <c r="S865" s="10">
        <f t="shared" si="51"/>
        <v>41644.568367316548</v>
      </c>
      <c r="T865" s="10">
        <f t="shared" si="52"/>
        <v>41683.330313656013</v>
      </c>
    </row>
    <row r="866" spans="1:20" ht="43.5" x14ac:dyDescent="0.35">
      <c r="A866">
        <v>864</v>
      </c>
      <c r="B866" s="3" t="s">
        <v>330</v>
      </c>
      <c r="C866" s="3" t="s">
        <v>2908</v>
      </c>
      <c r="D866">
        <v>-349088.691832421</v>
      </c>
      <c r="E866">
        <v>14564.4163159907</v>
      </c>
      <c r="F866" t="s">
        <v>5156</v>
      </c>
      <c r="G866" t="s">
        <v>5161</v>
      </c>
      <c r="H866" t="s">
        <v>5183</v>
      </c>
      <c r="I866">
        <v>1392278245.08688</v>
      </c>
      <c r="J866">
        <v>1388928708.4477301</v>
      </c>
      <c r="K866" t="b">
        <v>1</v>
      </c>
      <c r="L866">
        <v>146.102408074089</v>
      </c>
      <c r="M866" t="b">
        <v>1</v>
      </c>
      <c r="N866" t="s">
        <v>5206</v>
      </c>
      <c r="O866">
        <f t="shared" si="53"/>
        <v>-4</v>
      </c>
      <c r="P866">
        <f t="shared" si="50"/>
        <v>100</v>
      </c>
      <c r="Q866" t="s">
        <v>5227</v>
      </c>
      <c r="R866" t="s">
        <v>5232</v>
      </c>
      <c r="S866" s="10">
        <f t="shared" si="51"/>
        <v>41644.355421848726</v>
      </c>
      <c r="T866" s="10">
        <f t="shared" si="52"/>
        <v>41683.123207024073</v>
      </c>
    </row>
    <row r="867" spans="1:20" ht="43.5" x14ac:dyDescent="0.35">
      <c r="A867">
        <v>865</v>
      </c>
      <c r="B867" s="3" t="s">
        <v>331</v>
      </c>
      <c r="C867" s="3" t="s">
        <v>2909</v>
      </c>
      <c r="D867">
        <v>-350106.66808167403</v>
      </c>
      <c r="E867">
        <v>14570.6754816916</v>
      </c>
      <c r="F867" t="s">
        <v>5156</v>
      </c>
      <c r="G867" t="s">
        <v>5161</v>
      </c>
      <c r="H867" t="s">
        <v>5183</v>
      </c>
      <c r="I867">
        <v>1392260351.07388</v>
      </c>
      <c r="J867">
        <v>1388910309.9593</v>
      </c>
      <c r="K867" t="b">
        <v>1</v>
      </c>
      <c r="L867">
        <v>146.16172267926399</v>
      </c>
      <c r="M867" t="b">
        <v>1</v>
      </c>
      <c r="N867" t="s">
        <v>5206</v>
      </c>
      <c r="O867">
        <f t="shared" si="53"/>
        <v>-4</v>
      </c>
      <c r="P867">
        <f t="shared" si="50"/>
        <v>100</v>
      </c>
      <c r="Q867" t="s">
        <v>5227</v>
      </c>
      <c r="R867" t="s">
        <v>5232</v>
      </c>
      <c r="S867" s="10">
        <f t="shared" si="51"/>
        <v>41644.142476380781</v>
      </c>
      <c r="T867" s="10">
        <f t="shared" si="52"/>
        <v>41682.916100392125</v>
      </c>
    </row>
    <row r="868" spans="1:20" ht="43.5" x14ac:dyDescent="0.35">
      <c r="A868">
        <v>866</v>
      </c>
      <c r="B868" s="3" t="s">
        <v>332</v>
      </c>
      <c r="C868" s="3" t="s">
        <v>2910</v>
      </c>
      <c r="D868">
        <v>-351124.64433092799</v>
      </c>
      <c r="E868">
        <v>14576.9346473926</v>
      </c>
      <c r="F868" t="s">
        <v>5156</v>
      </c>
      <c r="G868" t="s">
        <v>5161</v>
      </c>
      <c r="H868" t="s">
        <v>5183</v>
      </c>
      <c r="I868">
        <v>1392242457.06089</v>
      </c>
      <c r="J868">
        <v>1388891911.47088</v>
      </c>
      <c r="K868" t="b">
        <v>1</v>
      </c>
      <c r="L868">
        <v>146.22103728443801</v>
      </c>
      <c r="M868" t="b">
        <v>1</v>
      </c>
      <c r="N868" t="s">
        <v>5206</v>
      </c>
      <c r="O868">
        <f t="shared" si="53"/>
        <v>-4</v>
      </c>
      <c r="P868">
        <f t="shared" si="50"/>
        <v>100</v>
      </c>
      <c r="Q868" t="s">
        <v>5227</v>
      </c>
      <c r="R868" t="s">
        <v>5232</v>
      </c>
      <c r="S868" s="10">
        <f t="shared" si="51"/>
        <v>41643.929530912959</v>
      </c>
      <c r="T868" s="10">
        <f t="shared" si="52"/>
        <v>41682.708993760294</v>
      </c>
    </row>
    <row r="869" spans="1:20" ht="43.5" x14ac:dyDescent="0.35">
      <c r="A869">
        <v>867</v>
      </c>
      <c r="B869" s="3" t="s">
        <v>333</v>
      </c>
      <c r="C869" s="3" t="s">
        <v>2911</v>
      </c>
      <c r="D869">
        <v>-352142.62058018101</v>
      </c>
      <c r="E869">
        <v>14583.1938130935</v>
      </c>
      <c r="F869" t="s">
        <v>5156</v>
      </c>
      <c r="G869" t="s">
        <v>5161</v>
      </c>
      <c r="H869" t="s">
        <v>5183</v>
      </c>
      <c r="I869">
        <v>1392224563.0478899</v>
      </c>
      <c r="J869">
        <v>1388873512.98245</v>
      </c>
      <c r="K869" t="b">
        <v>1</v>
      </c>
      <c r="L869">
        <v>146.28035188961201</v>
      </c>
      <c r="M869" t="b">
        <v>1</v>
      </c>
      <c r="N869" t="s">
        <v>5206</v>
      </c>
      <c r="O869">
        <f t="shared" si="53"/>
        <v>-4</v>
      </c>
      <c r="P869">
        <f t="shared" si="50"/>
        <v>100</v>
      </c>
      <c r="Q869" t="s">
        <v>5227</v>
      </c>
      <c r="R869" t="s">
        <v>5232</v>
      </c>
      <c r="S869" s="10">
        <f t="shared" si="51"/>
        <v>41643.716585445021</v>
      </c>
      <c r="T869" s="10">
        <f t="shared" si="52"/>
        <v>41682.501887128354</v>
      </c>
    </row>
    <row r="870" spans="1:20" ht="43.5" x14ac:dyDescent="0.35">
      <c r="A870">
        <v>868</v>
      </c>
      <c r="B870" s="3" t="s">
        <v>334</v>
      </c>
      <c r="C870" s="3" t="s">
        <v>2912</v>
      </c>
      <c r="D870">
        <v>-353160.59682943497</v>
      </c>
      <c r="E870">
        <v>14589.452978794499</v>
      </c>
      <c r="F870" t="s">
        <v>5156</v>
      </c>
      <c r="G870" t="s">
        <v>5161</v>
      </c>
      <c r="H870" t="s">
        <v>5183</v>
      </c>
      <c r="I870">
        <v>1392206669.0348899</v>
      </c>
      <c r="J870">
        <v>1388855114.49403</v>
      </c>
      <c r="K870" t="b">
        <v>1</v>
      </c>
      <c r="L870">
        <v>146.339666494786</v>
      </c>
      <c r="M870" t="b">
        <v>1</v>
      </c>
      <c r="N870" t="s">
        <v>5206</v>
      </c>
      <c r="O870">
        <f t="shared" si="53"/>
        <v>-4</v>
      </c>
      <c r="P870">
        <f t="shared" si="50"/>
        <v>100</v>
      </c>
      <c r="Q870" t="s">
        <v>5227</v>
      </c>
      <c r="R870" t="s">
        <v>5232</v>
      </c>
      <c r="S870" s="10">
        <f t="shared" si="51"/>
        <v>41643.5036399772</v>
      </c>
      <c r="T870" s="10">
        <f t="shared" si="52"/>
        <v>41682.294780496413</v>
      </c>
    </row>
    <row r="871" spans="1:20" ht="58" x14ac:dyDescent="0.35">
      <c r="A871">
        <v>869</v>
      </c>
      <c r="B871" s="3" t="s">
        <v>335</v>
      </c>
      <c r="C871" s="3" t="s">
        <v>2913</v>
      </c>
      <c r="D871">
        <v>-354178.573078688</v>
      </c>
      <c r="E871">
        <v>14595.712144495399</v>
      </c>
      <c r="F871" t="s">
        <v>5156</v>
      </c>
      <c r="G871" t="s">
        <v>5161</v>
      </c>
      <c r="H871" t="s">
        <v>5183</v>
      </c>
      <c r="I871">
        <v>1392188775.0218899</v>
      </c>
      <c r="J871">
        <v>1388836716.0056</v>
      </c>
      <c r="K871" t="b">
        <v>1</v>
      </c>
      <c r="L871">
        <v>146.39898109996099</v>
      </c>
      <c r="M871" t="b">
        <v>1</v>
      </c>
      <c r="N871" t="s">
        <v>5206</v>
      </c>
      <c r="O871">
        <f t="shared" si="53"/>
        <v>-4</v>
      </c>
      <c r="P871">
        <f t="shared" si="50"/>
        <v>100</v>
      </c>
      <c r="Q871" t="s">
        <v>5227</v>
      </c>
      <c r="R871" t="s">
        <v>5232</v>
      </c>
      <c r="S871" s="10">
        <f t="shared" si="51"/>
        <v>41643.290694509255</v>
      </c>
      <c r="T871" s="10">
        <f t="shared" si="52"/>
        <v>41682.087673864466</v>
      </c>
    </row>
    <row r="872" spans="1:20" ht="43.5" x14ac:dyDescent="0.35">
      <c r="A872">
        <v>870</v>
      </c>
      <c r="B872" s="3" t="s">
        <v>336</v>
      </c>
      <c r="C872" s="3" t="s">
        <v>2914</v>
      </c>
      <c r="D872">
        <v>-355196.54932794202</v>
      </c>
      <c r="E872">
        <v>14601.971310196401</v>
      </c>
      <c r="F872" t="s">
        <v>5156</v>
      </c>
      <c r="G872" t="s">
        <v>5161</v>
      </c>
      <c r="H872" t="s">
        <v>5183</v>
      </c>
      <c r="I872">
        <v>1392170881.0088899</v>
      </c>
      <c r="J872">
        <v>1388818317.51718</v>
      </c>
      <c r="K872" t="b">
        <v>1</v>
      </c>
      <c r="L872">
        <v>146.45829570513499</v>
      </c>
      <c r="M872" t="b">
        <v>1</v>
      </c>
      <c r="N872" t="s">
        <v>5206</v>
      </c>
      <c r="O872">
        <f t="shared" si="53"/>
        <v>-4</v>
      </c>
      <c r="P872">
        <f t="shared" si="50"/>
        <v>100</v>
      </c>
      <c r="Q872" t="s">
        <v>5227</v>
      </c>
      <c r="R872" t="s">
        <v>5232</v>
      </c>
      <c r="S872" s="10">
        <f t="shared" si="51"/>
        <v>41643.077749041433</v>
      </c>
      <c r="T872" s="10">
        <f t="shared" si="52"/>
        <v>41681.880567232518</v>
      </c>
    </row>
    <row r="873" spans="1:20" ht="43.5" x14ac:dyDescent="0.35">
      <c r="A873">
        <v>871</v>
      </c>
      <c r="B873" s="3" t="s">
        <v>337</v>
      </c>
      <c r="C873" s="3" t="s">
        <v>2915</v>
      </c>
      <c r="D873">
        <v>-356214.52557719598</v>
      </c>
      <c r="E873">
        <v>14608.2304758973</v>
      </c>
      <c r="F873" t="s">
        <v>5156</v>
      </c>
      <c r="G873" t="s">
        <v>5161</v>
      </c>
      <c r="H873" t="s">
        <v>5183</v>
      </c>
      <c r="I873">
        <v>1392152986.9958999</v>
      </c>
      <c r="J873">
        <v>1388799919.0287499</v>
      </c>
      <c r="K873" t="b">
        <v>1</v>
      </c>
      <c r="L873">
        <v>146.51761031030901</v>
      </c>
      <c r="M873" t="b">
        <v>1</v>
      </c>
      <c r="N873" t="s">
        <v>5206</v>
      </c>
      <c r="O873">
        <f t="shared" si="53"/>
        <v>-4</v>
      </c>
      <c r="P873">
        <f t="shared" si="50"/>
        <v>100</v>
      </c>
      <c r="Q873" t="s">
        <v>5227</v>
      </c>
      <c r="R873" t="s">
        <v>5232</v>
      </c>
      <c r="S873" s="10">
        <f t="shared" si="51"/>
        <v>41642.864803573495</v>
      </c>
      <c r="T873" s="10">
        <f t="shared" si="52"/>
        <v>41681.673460600687</v>
      </c>
    </row>
    <row r="874" spans="1:20" ht="43.5" x14ac:dyDescent="0.35">
      <c r="A874">
        <v>872</v>
      </c>
      <c r="B874" s="3" t="s">
        <v>338</v>
      </c>
      <c r="C874" s="3" t="s">
        <v>2916</v>
      </c>
      <c r="D874">
        <v>-357232.50182644901</v>
      </c>
      <c r="E874">
        <v>14614.4896415983</v>
      </c>
      <c r="F874" t="s">
        <v>5156</v>
      </c>
      <c r="G874" t="s">
        <v>5161</v>
      </c>
      <c r="H874" t="s">
        <v>5183</v>
      </c>
      <c r="I874">
        <v>1392135092.9828999</v>
      </c>
      <c r="J874">
        <v>1388781520.5403299</v>
      </c>
      <c r="K874" t="b">
        <v>1</v>
      </c>
      <c r="L874">
        <v>146.576924915484</v>
      </c>
      <c r="M874" t="b">
        <v>1</v>
      </c>
      <c r="N874" t="s">
        <v>5206</v>
      </c>
      <c r="O874">
        <f t="shared" si="53"/>
        <v>-4</v>
      </c>
      <c r="P874">
        <f t="shared" si="50"/>
        <v>100</v>
      </c>
      <c r="Q874" t="s">
        <v>5227</v>
      </c>
      <c r="R874" t="s">
        <v>5232</v>
      </c>
      <c r="S874" s="10">
        <f t="shared" si="51"/>
        <v>41642.651858105666</v>
      </c>
      <c r="T874" s="10">
        <f t="shared" si="52"/>
        <v>41681.466353968746</v>
      </c>
    </row>
    <row r="875" spans="1:20" ht="43.5" x14ac:dyDescent="0.35">
      <c r="A875">
        <v>873</v>
      </c>
      <c r="B875" s="3" t="s">
        <v>339</v>
      </c>
      <c r="C875" s="3" t="s">
        <v>2917</v>
      </c>
      <c r="D875">
        <v>-358250.47807570302</v>
      </c>
      <c r="E875">
        <v>14620.7488072992</v>
      </c>
      <c r="F875" t="s">
        <v>5156</v>
      </c>
      <c r="G875" t="s">
        <v>5161</v>
      </c>
      <c r="H875" t="s">
        <v>5183</v>
      </c>
      <c r="I875">
        <v>1392117198.9698999</v>
      </c>
      <c r="J875">
        <v>1388763122.0518999</v>
      </c>
      <c r="K875" t="b">
        <v>1</v>
      </c>
      <c r="L875">
        <v>146.63623952065799</v>
      </c>
      <c r="M875" t="b">
        <v>1</v>
      </c>
      <c r="N875" t="s">
        <v>5206</v>
      </c>
      <c r="O875">
        <f t="shared" si="53"/>
        <v>-4</v>
      </c>
      <c r="P875">
        <f t="shared" si="50"/>
        <v>100</v>
      </c>
      <c r="Q875" t="s">
        <v>5227</v>
      </c>
      <c r="R875" t="s">
        <v>5232</v>
      </c>
      <c r="S875" s="10">
        <f t="shared" si="51"/>
        <v>41642.438912637728</v>
      </c>
      <c r="T875" s="10">
        <f t="shared" si="52"/>
        <v>41681.259247336806</v>
      </c>
    </row>
    <row r="876" spans="1:20" ht="43.5" x14ac:dyDescent="0.35">
      <c r="A876">
        <v>874</v>
      </c>
      <c r="B876" s="3" t="s">
        <v>340</v>
      </c>
      <c r="C876" s="3" t="s">
        <v>2918</v>
      </c>
      <c r="D876">
        <v>-359268.45432495599</v>
      </c>
      <c r="E876">
        <v>14627.0079730002</v>
      </c>
      <c r="F876" t="s">
        <v>5156</v>
      </c>
      <c r="G876" t="s">
        <v>5161</v>
      </c>
      <c r="H876" t="s">
        <v>5183</v>
      </c>
      <c r="I876">
        <v>1392099304.9568999</v>
      </c>
      <c r="J876">
        <v>1388744723.5634799</v>
      </c>
      <c r="K876" t="b">
        <v>1</v>
      </c>
      <c r="L876">
        <v>146.69555412583199</v>
      </c>
      <c r="M876" t="b">
        <v>1</v>
      </c>
      <c r="N876" t="s">
        <v>5206</v>
      </c>
      <c r="O876">
        <f t="shared" si="53"/>
        <v>-4</v>
      </c>
      <c r="P876">
        <f t="shared" si="50"/>
        <v>100</v>
      </c>
      <c r="Q876" t="s">
        <v>5227</v>
      </c>
      <c r="R876" t="s">
        <v>5232</v>
      </c>
      <c r="S876" s="10">
        <f t="shared" si="51"/>
        <v>41642.225967169907</v>
      </c>
      <c r="T876" s="10">
        <f t="shared" si="52"/>
        <v>41681.052140704858</v>
      </c>
    </row>
    <row r="877" spans="1:20" ht="43.5" x14ac:dyDescent="0.35">
      <c r="A877">
        <v>875</v>
      </c>
      <c r="B877" s="3" t="s">
        <v>341</v>
      </c>
      <c r="C877" s="3" t="s">
        <v>2919</v>
      </c>
      <c r="D877">
        <v>-360286.43057421001</v>
      </c>
      <c r="E877">
        <v>14633.2671387011</v>
      </c>
      <c r="F877" t="s">
        <v>5156</v>
      </c>
      <c r="G877" t="s">
        <v>5161</v>
      </c>
      <c r="H877" t="s">
        <v>5183</v>
      </c>
      <c r="I877">
        <v>1392081410.9439001</v>
      </c>
      <c r="J877">
        <v>1388726325.0750599</v>
      </c>
      <c r="K877" t="b">
        <v>1</v>
      </c>
      <c r="L877">
        <v>146.75486873100601</v>
      </c>
      <c r="M877" t="b">
        <v>1</v>
      </c>
      <c r="N877" t="s">
        <v>5206</v>
      </c>
      <c r="O877">
        <f t="shared" si="53"/>
        <v>-4</v>
      </c>
      <c r="P877">
        <f t="shared" si="50"/>
        <v>100</v>
      </c>
      <c r="Q877" t="s">
        <v>5227</v>
      </c>
      <c r="R877" t="s">
        <v>5232</v>
      </c>
      <c r="S877" s="10">
        <f t="shared" si="51"/>
        <v>41642.013021702078</v>
      </c>
      <c r="T877" s="10">
        <f t="shared" si="52"/>
        <v>41680.845034072918</v>
      </c>
    </row>
    <row r="878" spans="1:20" ht="43.5" x14ac:dyDescent="0.35">
      <c r="A878">
        <v>876</v>
      </c>
      <c r="B878" s="3" t="s">
        <v>342</v>
      </c>
      <c r="C878" s="3" t="s">
        <v>2920</v>
      </c>
      <c r="D878">
        <v>-361304.40682346298</v>
      </c>
      <c r="E878">
        <v>14639.526304402099</v>
      </c>
      <c r="F878" t="s">
        <v>5156</v>
      </c>
      <c r="G878" t="s">
        <v>5161</v>
      </c>
      <c r="H878" t="s">
        <v>5183</v>
      </c>
      <c r="I878">
        <v>1392063516.9309101</v>
      </c>
      <c r="J878">
        <v>1388707926.5866301</v>
      </c>
      <c r="K878" t="b">
        <v>1</v>
      </c>
      <c r="L878">
        <v>146.814183336181</v>
      </c>
      <c r="M878" t="b">
        <v>1</v>
      </c>
      <c r="N878" t="s">
        <v>5206</v>
      </c>
      <c r="O878">
        <f t="shared" si="53"/>
        <v>-4</v>
      </c>
      <c r="P878">
        <f t="shared" si="50"/>
        <v>100</v>
      </c>
      <c r="Q878" t="s">
        <v>5227</v>
      </c>
      <c r="R878" t="s">
        <v>5232</v>
      </c>
      <c r="S878" s="10">
        <f t="shared" si="51"/>
        <v>41641.80007623414</v>
      </c>
      <c r="T878" s="10">
        <f t="shared" si="52"/>
        <v>41680.637927441087</v>
      </c>
    </row>
    <row r="879" spans="1:20" ht="29" x14ac:dyDescent="0.35">
      <c r="A879">
        <v>877</v>
      </c>
      <c r="B879" s="3" t="s">
        <v>343</v>
      </c>
      <c r="C879" s="3" t="s">
        <v>2921</v>
      </c>
      <c r="D879">
        <v>-362322.383072717</v>
      </c>
      <c r="E879">
        <v>14645.785470102999</v>
      </c>
      <c r="F879" t="s">
        <v>5156</v>
      </c>
      <c r="G879" t="s">
        <v>5161</v>
      </c>
      <c r="H879" t="s">
        <v>5183</v>
      </c>
      <c r="I879">
        <v>1392045622.9179101</v>
      </c>
      <c r="J879">
        <v>1388689528.0982101</v>
      </c>
      <c r="K879" t="b">
        <v>1</v>
      </c>
      <c r="L879">
        <v>146.873497941355</v>
      </c>
      <c r="M879" t="b">
        <v>1</v>
      </c>
      <c r="N879" t="s">
        <v>5206</v>
      </c>
      <c r="O879">
        <f t="shared" si="53"/>
        <v>-4</v>
      </c>
      <c r="P879">
        <f t="shared" si="50"/>
        <v>100</v>
      </c>
      <c r="Q879" t="s">
        <v>5227</v>
      </c>
      <c r="R879" t="s">
        <v>5232</v>
      </c>
      <c r="S879" s="10">
        <f t="shared" si="51"/>
        <v>41641.587130766318</v>
      </c>
      <c r="T879" s="10">
        <f t="shared" si="52"/>
        <v>41680.430820809146</v>
      </c>
    </row>
    <row r="880" spans="1:20" ht="58" x14ac:dyDescent="0.35">
      <c r="A880">
        <v>878</v>
      </c>
      <c r="B880" s="3" t="s">
        <v>344</v>
      </c>
      <c r="C880" s="3" t="s">
        <v>2922</v>
      </c>
      <c r="D880">
        <v>-363340.35932197102</v>
      </c>
      <c r="E880">
        <v>14652.044635804001</v>
      </c>
      <c r="F880" t="s">
        <v>5156</v>
      </c>
      <c r="G880" t="s">
        <v>5161</v>
      </c>
      <c r="H880" t="s">
        <v>5183</v>
      </c>
      <c r="I880">
        <v>1392027728.9049101</v>
      </c>
      <c r="J880">
        <v>1388671129.6097801</v>
      </c>
      <c r="K880" t="b">
        <v>1</v>
      </c>
      <c r="L880">
        <v>146.93281254652899</v>
      </c>
      <c r="M880" t="b">
        <v>1</v>
      </c>
      <c r="N880" t="s">
        <v>5206</v>
      </c>
      <c r="O880">
        <f t="shared" si="53"/>
        <v>-4</v>
      </c>
      <c r="P880">
        <f t="shared" si="50"/>
        <v>100</v>
      </c>
      <c r="Q880" t="s">
        <v>5227</v>
      </c>
      <c r="R880" t="s">
        <v>5232</v>
      </c>
      <c r="S880" s="10">
        <f t="shared" si="51"/>
        <v>41641.37418529838</v>
      </c>
      <c r="T880" s="10">
        <f t="shared" si="52"/>
        <v>41680.223714177198</v>
      </c>
    </row>
    <row r="881" spans="1:20" ht="58" x14ac:dyDescent="0.35">
      <c r="A881">
        <v>879</v>
      </c>
      <c r="B881" s="3" t="s">
        <v>345</v>
      </c>
      <c r="C881" s="3" t="s">
        <v>2923</v>
      </c>
      <c r="D881">
        <v>-364358.33557122399</v>
      </c>
      <c r="E881">
        <v>14658.303801504901</v>
      </c>
      <c r="F881" t="s">
        <v>5156</v>
      </c>
      <c r="G881" t="s">
        <v>5161</v>
      </c>
      <c r="H881" t="s">
        <v>5183</v>
      </c>
      <c r="I881">
        <v>1392009834.8919101</v>
      </c>
      <c r="J881">
        <v>1388652731.1213601</v>
      </c>
      <c r="K881" t="b">
        <v>1</v>
      </c>
      <c r="L881">
        <v>146.99212715170299</v>
      </c>
      <c r="M881" t="b">
        <v>1</v>
      </c>
      <c r="N881" t="s">
        <v>5206</v>
      </c>
      <c r="O881">
        <f t="shared" si="53"/>
        <v>-4</v>
      </c>
      <c r="P881">
        <f t="shared" si="50"/>
        <v>100</v>
      </c>
      <c r="Q881" t="s">
        <v>5227</v>
      </c>
      <c r="R881" t="s">
        <v>5232</v>
      </c>
      <c r="S881" s="10">
        <f t="shared" si="51"/>
        <v>41641.161239830551</v>
      </c>
      <c r="T881" s="10">
        <f t="shared" si="52"/>
        <v>41680.016607545251</v>
      </c>
    </row>
    <row r="882" spans="1:20" ht="43.5" x14ac:dyDescent="0.35">
      <c r="A882">
        <v>880</v>
      </c>
      <c r="B882" s="3" t="s">
        <v>346</v>
      </c>
      <c r="C882" s="3" t="s">
        <v>2924</v>
      </c>
      <c r="D882">
        <v>-365376.311820478</v>
      </c>
      <c r="E882">
        <v>14664.5629672059</v>
      </c>
      <c r="F882" t="s">
        <v>5156</v>
      </c>
      <c r="G882" t="s">
        <v>5161</v>
      </c>
      <c r="H882" t="s">
        <v>5183</v>
      </c>
      <c r="I882">
        <v>1391991940.8789101</v>
      </c>
      <c r="J882">
        <v>1388634332.63293</v>
      </c>
      <c r="K882" t="b">
        <v>1</v>
      </c>
      <c r="L882">
        <v>147.05144175687801</v>
      </c>
      <c r="M882" t="b">
        <v>1</v>
      </c>
      <c r="N882" t="s">
        <v>5206</v>
      </c>
      <c r="O882">
        <f t="shared" si="53"/>
        <v>-4</v>
      </c>
      <c r="P882">
        <f t="shared" si="50"/>
        <v>100</v>
      </c>
      <c r="Q882" t="s">
        <v>5227</v>
      </c>
      <c r="R882" t="s">
        <v>5232</v>
      </c>
      <c r="S882" s="10">
        <f t="shared" si="51"/>
        <v>41640.948294362614</v>
      </c>
      <c r="T882" s="10">
        <f t="shared" si="52"/>
        <v>41679.80950091331</v>
      </c>
    </row>
    <row r="883" spans="1:20" ht="43.5" x14ac:dyDescent="0.35">
      <c r="A883">
        <v>881</v>
      </c>
      <c r="B883" s="3" t="s">
        <v>347</v>
      </c>
      <c r="C883" s="3" t="s">
        <v>2925</v>
      </c>
      <c r="D883">
        <v>-366394.28806973097</v>
      </c>
      <c r="E883">
        <v>14670.8221329068</v>
      </c>
      <c r="F883" t="s">
        <v>5156</v>
      </c>
      <c r="G883" t="s">
        <v>5161</v>
      </c>
      <c r="H883" t="s">
        <v>5183</v>
      </c>
      <c r="I883">
        <v>1391974046.8659201</v>
      </c>
      <c r="J883">
        <v>1388615934.14451</v>
      </c>
      <c r="K883" t="b">
        <v>1</v>
      </c>
      <c r="L883">
        <v>147.110756362052</v>
      </c>
      <c r="M883" t="b">
        <v>1</v>
      </c>
      <c r="N883" t="s">
        <v>5206</v>
      </c>
      <c r="O883">
        <f t="shared" si="53"/>
        <v>-4</v>
      </c>
      <c r="P883">
        <f t="shared" si="50"/>
        <v>100</v>
      </c>
      <c r="Q883" t="s">
        <v>5227</v>
      </c>
      <c r="R883" t="s">
        <v>5232</v>
      </c>
      <c r="S883" s="10">
        <f t="shared" si="51"/>
        <v>41640.735348894792</v>
      </c>
      <c r="T883" s="10">
        <f t="shared" si="52"/>
        <v>41679.602394281479</v>
      </c>
    </row>
    <row r="884" spans="1:20" ht="43.5" x14ac:dyDescent="0.35">
      <c r="A884">
        <v>882</v>
      </c>
      <c r="B884" s="3" t="s">
        <v>348</v>
      </c>
      <c r="C884" s="3" t="s">
        <v>2926</v>
      </c>
      <c r="D884">
        <v>-367412.26431898499</v>
      </c>
      <c r="E884">
        <v>14677.0812986078</v>
      </c>
      <c r="F884" t="s">
        <v>5156</v>
      </c>
      <c r="G884" t="s">
        <v>5161</v>
      </c>
      <c r="H884" t="s">
        <v>5183</v>
      </c>
      <c r="I884">
        <v>1391956152.8529201</v>
      </c>
      <c r="J884">
        <v>1388597535.65608</v>
      </c>
      <c r="K884" t="b">
        <v>1</v>
      </c>
      <c r="L884">
        <v>147.170070967226</v>
      </c>
      <c r="M884" t="b">
        <v>1</v>
      </c>
      <c r="N884" t="s">
        <v>5206</v>
      </c>
      <c r="O884">
        <f t="shared" si="53"/>
        <v>-4</v>
      </c>
      <c r="P884">
        <f t="shared" si="50"/>
        <v>100</v>
      </c>
      <c r="Q884" t="s">
        <v>5227</v>
      </c>
      <c r="R884" t="s">
        <v>5232</v>
      </c>
      <c r="S884" s="10">
        <f t="shared" si="51"/>
        <v>41640.522403426854</v>
      </c>
      <c r="T884" s="10">
        <f t="shared" si="52"/>
        <v>41679.395287649539</v>
      </c>
    </row>
    <row r="885" spans="1:20" ht="43.5" x14ac:dyDescent="0.35">
      <c r="A885">
        <v>883</v>
      </c>
      <c r="B885" s="3" t="s">
        <v>349</v>
      </c>
      <c r="C885" s="3" t="s">
        <v>2927</v>
      </c>
      <c r="D885">
        <v>-368430.24056823802</v>
      </c>
      <c r="E885">
        <v>14683.3404643087</v>
      </c>
      <c r="F885" t="s">
        <v>5156</v>
      </c>
      <c r="G885" t="s">
        <v>5161</v>
      </c>
      <c r="H885" t="s">
        <v>5183</v>
      </c>
      <c r="I885">
        <v>1391938258.83992</v>
      </c>
      <c r="J885">
        <v>1388579137.16766</v>
      </c>
      <c r="K885" t="b">
        <v>1</v>
      </c>
      <c r="L885">
        <v>147.22938557240099</v>
      </c>
      <c r="M885" t="b">
        <v>1</v>
      </c>
      <c r="N885" t="s">
        <v>5206</v>
      </c>
      <c r="O885">
        <f t="shared" si="53"/>
        <v>-4</v>
      </c>
      <c r="P885">
        <f t="shared" si="50"/>
        <v>100</v>
      </c>
      <c r="Q885" t="s">
        <v>5227</v>
      </c>
      <c r="R885" t="s">
        <v>5232</v>
      </c>
      <c r="S885" s="10">
        <f t="shared" si="51"/>
        <v>41640.309457959025</v>
      </c>
      <c r="T885" s="10">
        <f t="shared" si="52"/>
        <v>41679.188181017591</v>
      </c>
    </row>
    <row r="886" spans="1:20" ht="43.5" x14ac:dyDescent="0.35">
      <c r="A886">
        <v>884</v>
      </c>
      <c r="B886" s="3" t="s">
        <v>350</v>
      </c>
      <c r="C886" s="3" t="s">
        <v>2928</v>
      </c>
      <c r="D886">
        <v>-369448.21681749198</v>
      </c>
      <c r="E886">
        <v>14689.599630009699</v>
      </c>
      <c r="F886" t="s">
        <v>5156</v>
      </c>
      <c r="G886" t="s">
        <v>5161</v>
      </c>
      <c r="H886" t="s">
        <v>5183</v>
      </c>
      <c r="I886">
        <v>1391920364.82692</v>
      </c>
      <c r="J886">
        <v>1388560738.67923</v>
      </c>
      <c r="K886" t="b">
        <v>1</v>
      </c>
      <c r="L886">
        <v>147.28870017757501</v>
      </c>
      <c r="M886" t="b">
        <v>1</v>
      </c>
      <c r="N886" t="s">
        <v>5206</v>
      </c>
      <c r="O886">
        <f t="shared" si="53"/>
        <v>-4</v>
      </c>
      <c r="P886">
        <f t="shared" si="50"/>
        <v>100</v>
      </c>
      <c r="Q886" t="s">
        <v>5227</v>
      </c>
      <c r="R886" t="s">
        <v>5232</v>
      </c>
      <c r="S886" s="10">
        <f t="shared" si="51"/>
        <v>41640.096512491087</v>
      </c>
      <c r="T886" s="10">
        <f t="shared" si="52"/>
        <v>41678.981074385643</v>
      </c>
    </row>
    <row r="887" spans="1:20" ht="43.5" x14ac:dyDescent="0.35">
      <c r="A887">
        <v>885</v>
      </c>
      <c r="B887" s="3" t="s">
        <v>351</v>
      </c>
      <c r="C887" s="3" t="s">
        <v>2929</v>
      </c>
      <c r="D887">
        <v>-370466.193066746</v>
      </c>
      <c r="E887">
        <v>14695.858795710599</v>
      </c>
      <c r="F887" t="s">
        <v>5156</v>
      </c>
      <c r="G887" t="s">
        <v>5161</v>
      </c>
      <c r="H887" t="s">
        <v>5183</v>
      </c>
      <c r="I887">
        <v>1391902470.81392</v>
      </c>
      <c r="J887">
        <v>1388542340.19081</v>
      </c>
      <c r="K887" t="b">
        <v>1</v>
      </c>
      <c r="L887">
        <v>147.348014782749</v>
      </c>
      <c r="M887" t="b">
        <v>1</v>
      </c>
      <c r="N887" t="s">
        <v>5206</v>
      </c>
      <c r="O887">
        <f t="shared" si="53"/>
        <v>-4</v>
      </c>
      <c r="P887">
        <f t="shared" si="50"/>
        <v>100</v>
      </c>
      <c r="Q887" t="s">
        <v>5227</v>
      </c>
      <c r="R887" t="s">
        <v>5232</v>
      </c>
      <c r="S887" s="10">
        <f t="shared" si="51"/>
        <v>41639.883567023258</v>
      </c>
      <c r="T887" s="10">
        <f t="shared" si="52"/>
        <v>41678.773967753703</v>
      </c>
    </row>
    <row r="888" spans="1:20" ht="58" x14ac:dyDescent="0.35">
      <c r="A888">
        <v>886</v>
      </c>
      <c r="B888" s="3" t="s">
        <v>352</v>
      </c>
      <c r="C888" s="3" t="s">
        <v>2930</v>
      </c>
      <c r="D888">
        <v>-371484.16931599902</v>
      </c>
      <c r="E888">
        <v>14702.117961411601</v>
      </c>
      <c r="F888" t="s">
        <v>5156</v>
      </c>
      <c r="G888" t="s">
        <v>5164</v>
      </c>
      <c r="H888" t="s">
        <v>5186</v>
      </c>
      <c r="I888">
        <v>1391884576.80093</v>
      </c>
      <c r="J888">
        <v>1388523941.7023799</v>
      </c>
      <c r="K888" t="b">
        <v>1</v>
      </c>
      <c r="L888">
        <v>147.407329387923</v>
      </c>
      <c r="M888" t="b">
        <v>1</v>
      </c>
      <c r="N888" t="s">
        <v>5206</v>
      </c>
      <c r="O888">
        <f t="shared" si="53"/>
        <v>-4</v>
      </c>
      <c r="P888">
        <f t="shared" si="50"/>
        <v>100</v>
      </c>
      <c r="Q888" t="s">
        <v>5227</v>
      </c>
      <c r="R888" t="s">
        <v>5232</v>
      </c>
      <c r="S888" s="10">
        <f t="shared" si="51"/>
        <v>41639.67062155532</v>
      </c>
      <c r="T888" s="10">
        <f t="shared" si="52"/>
        <v>41678.566861121872</v>
      </c>
    </row>
    <row r="889" spans="1:20" ht="43.5" x14ac:dyDescent="0.35">
      <c r="A889">
        <v>887</v>
      </c>
      <c r="B889" s="3" t="s">
        <v>353</v>
      </c>
      <c r="C889" s="3" t="s">
        <v>2931</v>
      </c>
      <c r="D889">
        <v>-372502.14556525298</v>
      </c>
      <c r="E889">
        <v>14708.377127112501</v>
      </c>
      <c r="F889" t="s">
        <v>5156</v>
      </c>
      <c r="G889" t="s">
        <v>5161</v>
      </c>
      <c r="H889" t="s">
        <v>5183</v>
      </c>
      <c r="I889">
        <v>1391866682.78793</v>
      </c>
      <c r="J889">
        <v>1388505543.2139599</v>
      </c>
      <c r="K889" t="b">
        <v>1</v>
      </c>
      <c r="L889">
        <v>147.46664399309799</v>
      </c>
      <c r="M889" t="b">
        <v>1</v>
      </c>
      <c r="N889" t="s">
        <v>5206</v>
      </c>
      <c r="O889">
        <f t="shared" si="53"/>
        <v>-4</v>
      </c>
      <c r="P889">
        <f t="shared" si="50"/>
        <v>100</v>
      </c>
      <c r="Q889" t="s">
        <v>5227</v>
      </c>
      <c r="R889" t="s">
        <v>5232</v>
      </c>
      <c r="S889" s="10">
        <f t="shared" si="51"/>
        <v>41639.457676087499</v>
      </c>
      <c r="T889" s="10">
        <f t="shared" si="52"/>
        <v>41678.359754489931</v>
      </c>
    </row>
    <row r="890" spans="1:20" ht="58" x14ac:dyDescent="0.35">
      <c r="A890">
        <v>888</v>
      </c>
      <c r="B890" s="3" t="s">
        <v>354</v>
      </c>
      <c r="C890" s="3" t="s">
        <v>2932</v>
      </c>
      <c r="D890">
        <v>-373520.12181450601</v>
      </c>
      <c r="E890">
        <v>14714.6362928135</v>
      </c>
      <c r="F890" t="s">
        <v>5156</v>
      </c>
      <c r="G890" t="s">
        <v>5161</v>
      </c>
      <c r="H890" t="s">
        <v>5183</v>
      </c>
      <c r="I890">
        <v>1391848788.77493</v>
      </c>
      <c r="J890">
        <v>1388487144.7255299</v>
      </c>
      <c r="K890" t="b">
        <v>1</v>
      </c>
      <c r="L890">
        <v>147.52595859827201</v>
      </c>
      <c r="M890" t="b">
        <v>1</v>
      </c>
      <c r="N890" t="s">
        <v>5206</v>
      </c>
      <c r="O890">
        <f t="shared" si="53"/>
        <v>-4</v>
      </c>
      <c r="P890">
        <f t="shared" si="50"/>
        <v>100</v>
      </c>
      <c r="Q890" t="s">
        <v>5227</v>
      </c>
      <c r="R890" t="s">
        <v>5232</v>
      </c>
      <c r="S890" s="10">
        <f t="shared" si="51"/>
        <v>41639.244730619561</v>
      </c>
      <c r="T890" s="10">
        <f t="shared" si="52"/>
        <v>41678.152647857984</v>
      </c>
    </row>
    <row r="891" spans="1:20" ht="43.5" x14ac:dyDescent="0.35">
      <c r="A891">
        <v>889</v>
      </c>
      <c r="B891" s="3" t="s">
        <v>355</v>
      </c>
      <c r="C891" s="3" t="s">
        <v>2933</v>
      </c>
      <c r="D891">
        <v>-374538.09806375997</v>
      </c>
      <c r="E891">
        <v>14720.8954585144</v>
      </c>
      <c r="F891" t="s">
        <v>5156</v>
      </c>
      <c r="G891" t="s">
        <v>5161</v>
      </c>
      <c r="H891" t="s">
        <v>5183</v>
      </c>
      <c r="I891">
        <v>1391830894.76193</v>
      </c>
      <c r="J891">
        <v>1388468746.2371099</v>
      </c>
      <c r="K891" t="b">
        <v>1</v>
      </c>
      <c r="L891">
        <v>147.58527320344601</v>
      </c>
      <c r="M891" t="b">
        <v>1</v>
      </c>
      <c r="N891" t="s">
        <v>5206</v>
      </c>
      <c r="O891">
        <f t="shared" si="53"/>
        <v>-4</v>
      </c>
      <c r="P891">
        <f t="shared" si="50"/>
        <v>100</v>
      </c>
      <c r="Q891" t="s">
        <v>5227</v>
      </c>
      <c r="R891" t="s">
        <v>5232</v>
      </c>
      <c r="S891" s="10">
        <f t="shared" si="51"/>
        <v>41639.031785151732</v>
      </c>
      <c r="T891" s="10">
        <f t="shared" si="52"/>
        <v>41677.945541226036</v>
      </c>
    </row>
    <row r="892" spans="1:20" ht="43.5" x14ac:dyDescent="0.35">
      <c r="A892">
        <v>890</v>
      </c>
      <c r="B892" s="3" t="s">
        <v>356</v>
      </c>
      <c r="C892" s="3" t="s">
        <v>2934</v>
      </c>
      <c r="D892">
        <v>-375556.074313013</v>
      </c>
      <c r="E892">
        <v>14727.1546242154</v>
      </c>
      <c r="F892" t="s">
        <v>5156</v>
      </c>
      <c r="G892" t="s">
        <v>5161</v>
      </c>
      <c r="H892" t="s">
        <v>5183</v>
      </c>
      <c r="I892">
        <v>1391813000.74893</v>
      </c>
      <c r="J892">
        <v>1388450347.7486801</v>
      </c>
      <c r="K892" t="b">
        <v>1</v>
      </c>
      <c r="L892">
        <v>147.644587808621</v>
      </c>
      <c r="M892" t="b">
        <v>1</v>
      </c>
      <c r="N892" t="s">
        <v>5206</v>
      </c>
      <c r="O892">
        <f t="shared" si="53"/>
        <v>-4</v>
      </c>
      <c r="P892">
        <f t="shared" si="50"/>
        <v>100</v>
      </c>
      <c r="Q892" t="s">
        <v>5227</v>
      </c>
      <c r="R892" t="s">
        <v>5232</v>
      </c>
      <c r="S892" s="10">
        <f t="shared" si="51"/>
        <v>41638.818839683794</v>
      </c>
      <c r="T892" s="10">
        <f t="shared" si="52"/>
        <v>41677.738434594095</v>
      </c>
    </row>
    <row r="893" spans="1:20" ht="43.5" x14ac:dyDescent="0.35">
      <c r="A893">
        <v>891</v>
      </c>
      <c r="B893" s="3" t="s">
        <v>5321</v>
      </c>
      <c r="C893" s="3" t="s">
        <v>2935</v>
      </c>
      <c r="D893">
        <v>-376574.05056226702</v>
      </c>
      <c r="E893">
        <v>14733.4137899163</v>
      </c>
      <c r="F893" t="s">
        <v>5156</v>
      </c>
      <c r="G893" t="s">
        <v>5161</v>
      </c>
      <c r="H893" t="s">
        <v>5183</v>
      </c>
      <c r="I893">
        <v>1391795106.73593</v>
      </c>
      <c r="J893">
        <v>1388431949.2602601</v>
      </c>
      <c r="K893" t="b">
        <v>1</v>
      </c>
      <c r="L893">
        <v>147.70390241379499</v>
      </c>
      <c r="M893" t="b">
        <v>1</v>
      </c>
      <c r="N893" t="s">
        <v>5206</v>
      </c>
      <c r="O893">
        <f t="shared" si="53"/>
        <v>-4</v>
      </c>
      <c r="P893">
        <f t="shared" si="50"/>
        <v>100</v>
      </c>
      <c r="Q893" t="s">
        <v>5227</v>
      </c>
      <c r="R893" t="s">
        <v>5232</v>
      </c>
      <c r="S893" s="10">
        <f t="shared" si="51"/>
        <v>41638.605894215973</v>
      </c>
      <c r="T893" s="10">
        <f t="shared" si="52"/>
        <v>41677.531327962148</v>
      </c>
    </row>
    <row r="894" spans="1:20" ht="58" x14ac:dyDescent="0.35">
      <c r="A894">
        <v>892</v>
      </c>
      <c r="B894" s="3" t="s">
        <v>358</v>
      </c>
      <c r="C894" s="3" t="s">
        <v>2936</v>
      </c>
      <c r="D894">
        <v>-377592.02681152098</v>
      </c>
      <c r="E894">
        <v>14739.6729556173</v>
      </c>
      <c r="F894" t="s">
        <v>5156</v>
      </c>
      <c r="G894" t="s">
        <v>5161</v>
      </c>
      <c r="H894" t="s">
        <v>5183</v>
      </c>
      <c r="I894">
        <v>1391777212.72294</v>
      </c>
      <c r="J894">
        <v>1388413550.7718301</v>
      </c>
      <c r="K894" t="b">
        <v>1</v>
      </c>
      <c r="L894">
        <v>147.76321701896899</v>
      </c>
      <c r="M894" t="b">
        <v>1</v>
      </c>
      <c r="N894" t="s">
        <v>5206</v>
      </c>
      <c r="O894">
        <f t="shared" si="53"/>
        <v>-4</v>
      </c>
      <c r="P894">
        <f t="shared" si="50"/>
        <v>100</v>
      </c>
      <c r="Q894" t="s">
        <v>5227</v>
      </c>
      <c r="R894" t="s">
        <v>5232</v>
      </c>
      <c r="S894" s="10">
        <f t="shared" si="51"/>
        <v>41638.392948748027</v>
      </c>
      <c r="T894" s="10">
        <f t="shared" si="52"/>
        <v>41677.324221330324</v>
      </c>
    </row>
    <row r="895" spans="1:20" ht="43.5" x14ac:dyDescent="0.35">
      <c r="A895">
        <v>893</v>
      </c>
      <c r="B895" s="3" t="s">
        <v>359</v>
      </c>
      <c r="C895" s="3" t="s">
        <v>2937</v>
      </c>
      <c r="D895">
        <v>-378610.003060774</v>
      </c>
      <c r="E895">
        <v>14745.932121318199</v>
      </c>
      <c r="F895" t="s">
        <v>5156</v>
      </c>
      <c r="G895" t="s">
        <v>5161</v>
      </c>
      <c r="H895" t="s">
        <v>5183</v>
      </c>
      <c r="I895">
        <v>1391759318.70994</v>
      </c>
      <c r="J895">
        <v>1388395152.2834101</v>
      </c>
      <c r="K895" t="b">
        <v>1</v>
      </c>
      <c r="L895">
        <v>147.82253162414301</v>
      </c>
      <c r="M895" t="b">
        <v>1</v>
      </c>
      <c r="N895" t="s">
        <v>5206</v>
      </c>
      <c r="O895">
        <f t="shared" si="53"/>
        <v>-4</v>
      </c>
      <c r="P895">
        <f t="shared" si="50"/>
        <v>100</v>
      </c>
      <c r="Q895" t="s">
        <v>5227</v>
      </c>
      <c r="R895" t="s">
        <v>5232</v>
      </c>
      <c r="S895" s="10">
        <f t="shared" si="51"/>
        <v>41638.180003280206</v>
      </c>
      <c r="T895" s="10">
        <f t="shared" si="52"/>
        <v>41677.117114698376</v>
      </c>
    </row>
    <row r="896" spans="1:20" ht="43.5" x14ac:dyDescent="0.35">
      <c r="A896">
        <v>894</v>
      </c>
      <c r="B896" s="3" t="s">
        <v>360</v>
      </c>
      <c r="C896" s="3" t="s">
        <v>2938</v>
      </c>
      <c r="D896">
        <v>-379627.97931002802</v>
      </c>
      <c r="E896">
        <v>14752.191287019201</v>
      </c>
      <c r="F896" t="s">
        <v>5156</v>
      </c>
      <c r="G896" t="s">
        <v>5161</v>
      </c>
      <c r="H896" t="s">
        <v>5183</v>
      </c>
      <c r="I896">
        <v>1391741424.6969399</v>
      </c>
      <c r="J896">
        <v>1388376753.79498</v>
      </c>
      <c r="K896" t="b">
        <v>1</v>
      </c>
      <c r="L896">
        <v>147.881846229318</v>
      </c>
      <c r="M896" t="b">
        <v>1</v>
      </c>
      <c r="N896" t="s">
        <v>5206</v>
      </c>
      <c r="O896">
        <f t="shared" si="53"/>
        <v>-4</v>
      </c>
      <c r="P896">
        <f t="shared" si="50"/>
        <v>100</v>
      </c>
      <c r="Q896" t="s">
        <v>5227</v>
      </c>
      <c r="R896" t="s">
        <v>5232</v>
      </c>
      <c r="S896" s="10">
        <f t="shared" si="51"/>
        <v>41637.967057812268</v>
      </c>
      <c r="T896" s="10">
        <f t="shared" si="52"/>
        <v>41676.910008066428</v>
      </c>
    </row>
    <row r="897" spans="1:20" ht="43.5" x14ac:dyDescent="0.35">
      <c r="A897">
        <v>895</v>
      </c>
      <c r="B897" s="3" t="s">
        <v>361</v>
      </c>
      <c r="C897" s="3" t="s">
        <v>2939</v>
      </c>
      <c r="D897">
        <v>-380645.95555928099</v>
      </c>
      <c r="E897">
        <v>14758.450452720101</v>
      </c>
      <c r="F897" t="s">
        <v>5156</v>
      </c>
      <c r="G897" t="s">
        <v>5161</v>
      </c>
      <c r="H897" t="s">
        <v>5183</v>
      </c>
      <c r="I897">
        <v>1391723530.6839399</v>
      </c>
      <c r="J897">
        <v>1388358355.30656</v>
      </c>
      <c r="K897" t="b">
        <v>0</v>
      </c>
      <c r="L897">
        <v>147.941160834492</v>
      </c>
      <c r="M897" t="b">
        <v>1</v>
      </c>
      <c r="N897" t="s">
        <v>5206</v>
      </c>
      <c r="O897">
        <f t="shared" si="53"/>
        <v>-4</v>
      </c>
      <c r="P897">
        <f t="shared" si="50"/>
        <v>100</v>
      </c>
      <c r="Q897" t="s">
        <v>5227</v>
      </c>
      <c r="R897" t="s">
        <v>5232</v>
      </c>
      <c r="S897" s="10">
        <f t="shared" si="51"/>
        <v>41637.754112344446</v>
      </c>
      <c r="T897" s="10">
        <f t="shared" si="52"/>
        <v>41676.702901434488</v>
      </c>
    </row>
    <row r="898" spans="1:20" ht="43.5" x14ac:dyDescent="0.35">
      <c r="A898">
        <v>896</v>
      </c>
      <c r="B898" s="3" t="s">
        <v>362</v>
      </c>
      <c r="C898" s="3" t="s">
        <v>2940</v>
      </c>
      <c r="D898">
        <v>-381663.93180853501</v>
      </c>
      <c r="E898">
        <v>14764.7096184211</v>
      </c>
      <c r="F898" t="s">
        <v>5156</v>
      </c>
      <c r="G898" t="s">
        <v>5161</v>
      </c>
      <c r="H898" t="s">
        <v>5183</v>
      </c>
      <c r="I898">
        <v>1391705636.6709399</v>
      </c>
      <c r="J898">
        <v>1388339956.81813</v>
      </c>
      <c r="K898" t="b">
        <v>0</v>
      </c>
      <c r="L898">
        <v>148.00047543966599</v>
      </c>
      <c r="M898" t="b">
        <v>1</v>
      </c>
      <c r="N898" t="s">
        <v>5206</v>
      </c>
      <c r="O898">
        <f t="shared" si="53"/>
        <v>-4</v>
      </c>
      <c r="P898">
        <f t="shared" si="50"/>
        <v>100</v>
      </c>
      <c r="Q898" t="s">
        <v>5227</v>
      </c>
      <c r="R898" t="s">
        <v>5232</v>
      </c>
      <c r="S898" s="10">
        <f t="shared" si="51"/>
        <v>41637.541166876501</v>
      </c>
      <c r="T898" s="10">
        <f t="shared" si="52"/>
        <v>41676.49579480254</v>
      </c>
    </row>
    <row r="899" spans="1:20" ht="58" x14ac:dyDescent="0.35">
      <c r="A899">
        <v>897</v>
      </c>
      <c r="B899" s="3" t="s">
        <v>363</v>
      </c>
      <c r="C899" s="3" t="s">
        <v>2941</v>
      </c>
      <c r="D899">
        <v>-382681.90805778798</v>
      </c>
      <c r="E899">
        <v>14770.968784122</v>
      </c>
      <c r="F899" t="s">
        <v>5156</v>
      </c>
      <c r="G899" t="s">
        <v>5161</v>
      </c>
      <c r="H899" t="s">
        <v>5183</v>
      </c>
      <c r="I899">
        <v>1391687742.6579499</v>
      </c>
      <c r="J899">
        <v>1388321558.32971</v>
      </c>
      <c r="K899" t="b">
        <v>0</v>
      </c>
      <c r="L899">
        <v>148.05979004484001</v>
      </c>
      <c r="M899" t="b">
        <v>1</v>
      </c>
      <c r="N899" t="s">
        <v>5206</v>
      </c>
      <c r="O899">
        <f t="shared" si="53"/>
        <v>-4</v>
      </c>
      <c r="P899">
        <f t="shared" ref="P899:P962" si="54">ROUND(E899/L899,0)</f>
        <v>100</v>
      </c>
      <c r="Q899" t="s">
        <v>5227</v>
      </c>
      <c r="R899" t="s">
        <v>5232</v>
      </c>
      <c r="S899" s="10">
        <f t="shared" ref="S899:S962" si="55">(J899/86400)+25569+(-5/24)</f>
        <v>41637.328221408679</v>
      </c>
      <c r="T899" s="10">
        <f t="shared" ref="T899:T962" si="56">(I899/86400)+25569+(-5/24)</f>
        <v>41676.288688170716</v>
      </c>
    </row>
    <row r="900" spans="1:20" ht="58" x14ac:dyDescent="0.35">
      <c r="A900">
        <v>898</v>
      </c>
      <c r="B900" s="3" t="s">
        <v>364</v>
      </c>
      <c r="C900" s="3" t="s">
        <v>2942</v>
      </c>
      <c r="D900">
        <v>-383699.884307042</v>
      </c>
      <c r="E900">
        <v>14777.227949823</v>
      </c>
      <c r="F900" t="s">
        <v>5156</v>
      </c>
      <c r="G900" t="s">
        <v>5161</v>
      </c>
      <c r="H900" t="s">
        <v>5183</v>
      </c>
      <c r="I900">
        <v>1391669848.6449499</v>
      </c>
      <c r="J900">
        <v>1388303159.84128</v>
      </c>
      <c r="K900" t="b">
        <v>0</v>
      </c>
      <c r="L900">
        <v>148.119104650015</v>
      </c>
      <c r="M900" t="b">
        <v>1</v>
      </c>
      <c r="N900" t="s">
        <v>5206</v>
      </c>
      <c r="O900">
        <f t="shared" si="53"/>
        <v>-4</v>
      </c>
      <c r="P900">
        <f t="shared" si="54"/>
        <v>100</v>
      </c>
      <c r="Q900" t="s">
        <v>5227</v>
      </c>
      <c r="R900" t="s">
        <v>5232</v>
      </c>
      <c r="S900" s="10">
        <f t="shared" si="55"/>
        <v>41637.115275940734</v>
      </c>
      <c r="T900" s="10">
        <f t="shared" si="56"/>
        <v>41676.081581538769</v>
      </c>
    </row>
    <row r="901" spans="1:20" ht="43.5" x14ac:dyDescent="0.35">
      <c r="A901">
        <v>899</v>
      </c>
      <c r="B901" s="3" t="s">
        <v>365</v>
      </c>
      <c r="C901" s="3" t="s">
        <v>2943</v>
      </c>
      <c r="D901">
        <v>-384717.86055629601</v>
      </c>
      <c r="E901">
        <v>14783.4871155239</v>
      </c>
      <c r="F901" t="s">
        <v>5156</v>
      </c>
      <c r="G901" t="s">
        <v>5161</v>
      </c>
      <c r="H901" t="s">
        <v>5183</v>
      </c>
      <c r="I901">
        <v>1391651954.6319499</v>
      </c>
      <c r="J901">
        <v>1388284761.35286</v>
      </c>
      <c r="K901" t="b">
        <v>0</v>
      </c>
      <c r="L901">
        <v>148.178419255189</v>
      </c>
      <c r="M901" t="b">
        <v>1</v>
      </c>
      <c r="N901" t="s">
        <v>5206</v>
      </c>
      <c r="O901">
        <f t="shared" si="53"/>
        <v>-4</v>
      </c>
      <c r="P901">
        <f t="shared" si="54"/>
        <v>100</v>
      </c>
      <c r="Q901" t="s">
        <v>5227</v>
      </c>
      <c r="R901" t="s">
        <v>5232</v>
      </c>
      <c r="S901" s="10">
        <f t="shared" si="55"/>
        <v>41636.902330472913</v>
      </c>
      <c r="T901" s="10">
        <f t="shared" si="56"/>
        <v>41675.874474906821</v>
      </c>
    </row>
    <row r="902" spans="1:20" ht="43.5" x14ac:dyDescent="0.35">
      <c r="A902">
        <v>900</v>
      </c>
      <c r="B902" s="3" t="s">
        <v>366</v>
      </c>
      <c r="C902" s="3" t="s">
        <v>2944</v>
      </c>
      <c r="D902">
        <v>-385735.83680554898</v>
      </c>
      <c r="E902">
        <v>14789.7462812249</v>
      </c>
      <c r="F902" t="s">
        <v>5156</v>
      </c>
      <c r="G902" t="s">
        <v>5162</v>
      </c>
      <c r="H902" t="s">
        <v>5184</v>
      </c>
      <c r="I902">
        <v>1391634060.6189499</v>
      </c>
      <c r="J902">
        <v>1388266362.86443</v>
      </c>
      <c r="K902" t="b">
        <v>0</v>
      </c>
      <c r="L902">
        <v>148.23773386036299</v>
      </c>
      <c r="M902" t="b">
        <v>1</v>
      </c>
      <c r="N902" t="s">
        <v>5206</v>
      </c>
      <c r="O902">
        <f t="shared" si="53"/>
        <v>-4</v>
      </c>
      <c r="P902">
        <f t="shared" si="54"/>
        <v>100</v>
      </c>
      <c r="Q902" t="s">
        <v>5227</v>
      </c>
      <c r="R902" t="s">
        <v>5232</v>
      </c>
      <c r="S902" s="10">
        <f t="shared" si="55"/>
        <v>41636.689385004975</v>
      </c>
      <c r="T902" s="10">
        <f t="shared" si="56"/>
        <v>41675.667368274881</v>
      </c>
    </row>
    <row r="903" spans="1:20" ht="43.5" x14ac:dyDescent="0.35">
      <c r="A903">
        <v>901</v>
      </c>
      <c r="B903" s="3" t="s">
        <v>367</v>
      </c>
      <c r="C903" s="3" t="s">
        <v>2945</v>
      </c>
      <c r="D903">
        <v>-386753.813054803</v>
      </c>
      <c r="E903">
        <v>14796.005446925799</v>
      </c>
      <c r="F903" t="s">
        <v>5156</v>
      </c>
      <c r="G903" t="s">
        <v>5161</v>
      </c>
      <c r="H903" t="s">
        <v>5183</v>
      </c>
      <c r="I903">
        <v>1391616166.6059501</v>
      </c>
      <c r="J903">
        <v>1388247964.3760099</v>
      </c>
      <c r="K903" t="b">
        <v>0</v>
      </c>
      <c r="L903">
        <v>148.29704846553801</v>
      </c>
      <c r="M903" t="b">
        <v>1</v>
      </c>
      <c r="N903" t="s">
        <v>5206</v>
      </c>
      <c r="O903">
        <f t="shared" si="53"/>
        <v>-4</v>
      </c>
      <c r="P903">
        <f t="shared" si="54"/>
        <v>100</v>
      </c>
      <c r="Q903" t="s">
        <v>5227</v>
      </c>
      <c r="R903" t="s">
        <v>5232</v>
      </c>
      <c r="S903" s="10">
        <f t="shared" si="55"/>
        <v>41636.476439537153</v>
      </c>
      <c r="T903" s="10">
        <f t="shared" si="56"/>
        <v>41675.46026164294</v>
      </c>
    </row>
    <row r="904" spans="1:20" ht="43.5" x14ac:dyDescent="0.35">
      <c r="A904">
        <v>902</v>
      </c>
      <c r="B904" s="3" t="s">
        <v>368</v>
      </c>
      <c r="C904" s="3" t="s">
        <v>2946</v>
      </c>
      <c r="D904">
        <v>-387771.78930405597</v>
      </c>
      <c r="E904">
        <v>14802.264612626799</v>
      </c>
      <c r="F904" t="s">
        <v>5156</v>
      </c>
      <c r="G904" t="s">
        <v>5161</v>
      </c>
      <c r="H904" t="s">
        <v>5183</v>
      </c>
      <c r="I904">
        <v>1391598272.5929599</v>
      </c>
      <c r="J904">
        <v>1388229565.8875799</v>
      </c>
      <c r="K904" t="b">
        <v>0</v>
      </c>
      <c r="L904">
        <v>148.35636307071201</v>
      </c>
      <c r="M904" t="b">
        <v>1</v>
      </c>
      <c r="N904" t="s">
        <v>5206</v>
      </c>
      <c r="O904">
        <f t="shared" si="53"/>
        <v>-4</v>
      </c>
      <c r="P904">
        <f t="shared" si="54"/>
        <v>100</v>
      </c>
      <c r="Q904" t="s">
        <v>5227</v>
      </c>
      <c r="R904" t="s">
        <v>5232</v>
      </c>
      <c r="S904" s="10">
        <f t="shared" si="55"/>
        <v>41636.263494069208</v>
      </c>
      <c r="T904" s="10">
        <f t="shared" si="56"/>
        <v>41675.253155011109</v>
      </c>
    </row>
    <row r="905" spans="1:20" ht="43.5" x14ac:dyDescent="0.35">
      <c r="A905">
        <v>903</v>
      </c>
      <c r="B905" s="3" t="s">
        <v>369</v>
      </c>
      <c r="C905" s="3" t="s">
        <v>2947</v>
      </c>
      <c r="D905">
        <v>-388789.76555330999</v>
      </c>
      <c r="E905">
        <v>14808.523778327701</v>
      </c>
      <c r="F905" t="s">
        <v>5156</v>
      </c>
      <c r="G905" t="s">
        <v>5161</v>
      </c>
      <c r="H905" t="s">
        <v>5183</v>
      </c>
      <c r="I905">
        <v>1391580378.5799601</v>
      </c>
      <c r="J905">
        <v>1388211167.3991599</v>
      </c>
      <c r="K905" t="b">
        <v>0</v>
      </c>
      <c r="L905">
        <v>148.415677675886</v>
      </c>
      <c r="M905" t="b">
        <v>1</v>
      </c>
      <c r="N905" t="s">
        <v>5206</v>
      </c>
      <c r="O905">
        <f t="shared" si="53"/>
        <v>-4</v>
      </c>
      <c r="P905">
        <f t="shared" si="54"/>
        <v>100</v>
      </c>
      <c r="Q905" t="s">
        <v>5227</v>
      </c>
      <c r="R905" t="s">
        <v>5232</v>
      </c>
      <c r="S905" s="10">
        <f t="shared" si="55"/>
        <v>41636.050548601386</v>
      </c>
      <c r="T905" s="10">
        <f t="shared" si="56"/>
        <v>41675.046048379161</v>
      </c>
    </row>
    <row r="906" spans="1:20" ht="43.5" x14ac:dyDescent="0.35">
      <c r="A906">
        <v>904</v>
      </c>
      <c r="B906" s="3" t="s">
        <v>370</v>
      </c>
      <c r="C906" s="3" t="s">
        <v>2948</v>
      </c>
      <c r="D906">
        <v>-389807.74180256401</v>
      </c>
      <c r="E906">
        <v>14814.782944028701</v>
      </c>
      <c r="F906" t="s">
        <v>5156</v>
      </c>
      <c r="G906" t="s">
        <v>5161</v>
      </c>
      <c r="H906" t="s">
        <v>5183</v>
      </c>
      <c r="I906">
        <v>1391562484.5669601</v>
      </c>
      <c r="J906">
        <v>1388192768.9107299</v>
      </c>
      <c r="K906" t="b">
        <v>0</v>
      </c>
      <c r="L906">
        <v>148.47499228106</v>
      </c>
      <c r="M906" t="b">
        <v>1</v>
      </c>
      <c r="N906" t="s">
        <v>5206</v>
      </c>
      <c r="O906">
        <f t="shared" si="53"/>
        <v>-4</v>
      </c>
      <c r="P906">
        <f t="shared" si="54"/>
        <v>100</v>
      </c>
      <c r="Q906" t="s">
        <v>5227</v>
      </c>
      <c r="R906" t="s">
        <v>5232</v>
      </c>
      <c r="S906" s="10">
        <f t="shared" si="55"/>
        <v>41635.837603133441</v>
      </c>
      <c r="T906" s="10">
        <f t="shared" si="56"/>
        <v>41674.838941747221</v>
      </c>
    </row>
    <row r="907" spans="1:20" ht="43.5" x14ac:dyDescent="0.35">
      <c r="A907">
        <v>905</v>
      </c>
      <c r="B907" s="3" t="s">
        <v>371</v>
      </c>
      <c r="C907" s="3" t="s">
        <v>2949</v>
      </c>
      <c r="D907">
        <v>-390825.71805181698</v>
      </c>
      <c r="E907">
        <v>14821.0421097296</v>
      </c>
      <c r="F907" t="s">
        <v>5156</v>
      </c>
      <c r="G907" t="s">
        <v>5161</v>
      </c>
      <c r="H907" t="s">
        <v>5183</v>
      </c>
      <c r="I907">
        <v>1391544590.5539601</v>
      </c>
      <c r="J907">
        <v>1388174370.4223101</v>
      </c>
      <c r="K907" t="b">
        <v>0</v>
      </c>
      <c r="L907">
        <v>148.53430688623499</v>
      </c>
      <c r="M907" t="b">
        <v>1</v>
      </c>
      <c r="N907" t="s">
        <v>5206</v>
      </c>
      <c r="O907">
        <f t="shared" si="53"/>
        <v>-4</v>
      </c>
      <c r="P907">
        <f t="shared" si="54"/>
        <v>100</v>
      </c>
      <c r="Q907" t="s">
        <v>5227</v>
      </c>
      <c r="R907" t="s">
        <v>5232</v>
      </c>
      <c r="S907" s="10">
        <f t="shared" si="55"/>
        <v>41635.624657665619</v>
      </c>
      <c r="T907" s="10">
        <f t="shared" si="56"/>
        <v>41674.63183511528</v>
      </c>
    </row>
    <row r="908" spans="1:20" ht="58" x14ac:dyDescent="0.35">
      <c r="A908">
        <v>906</v>
      </c>
      <c r="B908" s="3" t="s">
        <v>372</v>
      </c>
      <c r="C908" s="3" t="s">
        <v>2950</v>
      </c>
      <c r="D908">
        <v>-391843.69430107099</v>
      </c>
      <c r="E908">
        <v>14827.3012754306</v>
      </c>
      <c r="F908" t="s">
        <v>5156</v>
      </c>
      <c r="G908" t="s">
        <v>5161</v>
      </c>
      <c r="H908" t="s">
        <v>5183</v>
      </c>
      <c r="I908">
        <v>1391526696.5409601</v>
      </c>
      <c r="J908">
        <v>1388155971.9338801</v>
      </c>
      <c r="K908" t="b">
        <v>0</v>
      </c>
      <c r="L908">
        <v>148.59362149140901</v>
      </c>
      <c r="M908" t="b">
        <v>1</v>
      </c>
      <c r="N908" t="s">
        <v>5206</v>
      </c>
      <c r="O908">
        <f t="shared" si="53"/>
        <v>-4</v>
      </c>
      <c r="P908">
        <f t="shared" si="54"/>
        <v>100</v>
      </c>
      <c r="Q908" t="s">
        <v>5227</v>
      </c>
      <c r="R908" t="s">
        <v>5232</v>
      </c>
      <c r="S908" s="10">
        <f t="shared" si="55"/>
        <v>41635.411712197681</v>
      </c>
      <c r="T908" s="10">
        <f t="shared" si="56"/>
        <v>41674.424728483333</v>
      </c>
    </row>
    <row r="909" spans="1:20" ht="29" x14ac:dyDescent="0.35">
      <c r="A909">
        <v>907</v>
      </c>
      <c r="B909" s="3" t="s">
        <v>373</v>
      </c>
      <c r="C909" s="3" t="s">
        <v>2951</v>
      </c>
      <c r="D909">
        <v>-392861.67055032402</v>
      </c>
      <c r="E909">
        <v>14833.5604411315</v>
      </c>
      <c r="F909" t="s">
        <v>5156</v>
      </c>
      <c r="G909" t="s">
        <v>5162</v>
      </c>
      <c r="H909" t="s">
        <v>5184</v>
      </c>
      <c r="I909">
        <v>1391508802.5279701</v>
      </c>
      <c r="J909">
        <v>1388137573.4454601</v>
      </c>
      <c r="K909" t="b">
        <v>0</v>
      </c>
      <c r="L909">
        <v>148.65293609658301</v>
      </c>
      <c r="M909" t="b">
        <v>1</v>
      </c>
      <c r="N909" t="s">
        <v>5206</v>
      </c>
      <c r="O909">
        <f t="shared" si="53"/>
        <v>-4</v>
      </c>
      <c r="P909">
        <f t="shared" si="54"/>
        <v>100</v>
      </c>
      <c r="Q909" t="s">
        <v>5227</v>
      </c>
      <c r="R909" t="s">
        <v>5232</v>
      </c>
      <c r="S909" s="10">
        <f t="shared" si="55"/>
        <v>41635.19876672986</v>
      </c>
      <c r="T909" s="10">
        <f t="shared" si="56"/>
        <v>41674.217621851501</v>
      </c>
    </row>
    <row r="910" spans="1:20" ht="43.5" x14ac:dyDescent="0.35">
      <c r="A910">
        <v>908</v>
      </c>
      <c r="B910" s="3" t="s">
        <v>374</v>
      </c>
      <c r="C910" s="3" t="s">
        <v>2952</v>
      </c>
      <c r="D910">
        <v>-393879.64679957798</v>
      </c>
      <c r="E910">
        <v>14839.8196068325</v>
      </c>
      <c r="F910" t="s">
        <v>5156</v>
      </c>
      <c r="G910" t="s">
        <v>5161</v>
      </c>
      <c r="H910" t="s">
        <v>5183</v>
      </c>
      <c r="I910">
        <v>1391490908.5149701</v>
      </c>
      <c r="J910">
        <v>1388119174.9570301</v>
      </c>
      <c r="K910" t="b">
        <v>0</v>
      </c>
      <c r="L910">
        <v>148.712250701757</v>
      </c>
      <c r="M910" t="b">
        <v>1</v>
      </c>
      <c r="N910" t="s">
        <v>5206</v>
      </c>
      <c r="O910">
        <f t="shared" si="53"/>
        <v>-4</v>
      </c>
      <c r="P910">
        <f t="shared" si="54"/>
        <v>100</v>
      </c>
      <c r="Q910" t="s">
        <v>5227</v>
      </c>
      <c r="R910" t="s">
        <v>5232</v>
      </c>
      <c r="S910" s="10">
        <f t="shared" si="55"/>
        <v>41634.985821261922</v>
      </c>
      <c r="T910" s="10">
        <f t="shared" si="56"/>
        <v>41674.010515219561</v>
      </c>
    </row>
    <row r="911" spans="1:20" ht="43.5" x14ac:dyDescent="0.35">
      <c r="A911">
        <v>909</v>
      </c>
      <c r="B911" s="3" t="s">
        <v>375</v>
      </c>
      <c r="C911" s="3" t="s">
        <v>2953</v>
      </c>
      <c r="D911">
        <v>-394897.62304883101</v>
      </c>
      <c r="E911">
        <v>14846.078772533399</v>
      </c>
      <c r="F911" t="s">
        <v>5156</v>
      </c>
      <c r="G911" t="s">
        <v>5161</v>
      </c>
      <c r="H911" t="s">
        <v>5183</v>
      </c>
      <c r="I911">
        <v>1391473014.5019701</v>
      </c>
      <c r="J911">
        <v>1388100776.46861</v>
      </c>
      <c r="K911" t="b">
        <v>0</v>
      </c>
      <c r="L911">
        <v>148.77156530693199</v>
      </c>
      <c r="M911" t="b">
        <v>1</v>
      </c>
      <c r="N911" t="s">
        <v>5206</v>
      </c>
      <c r="O911">
        <f t="shared" si="53"/>
        <v>-4</v>
      </c>
      <c r="P911">
        <f t="shared" si="54"/>
        <v>100</v>
      </c>
      <c r="Q911" t="s">
        <v>5227</v>
      </c>
      <c r="R911" t="s">
        <v>5232</v>
      </c>
      <c r="S911" s="10">
        <f t="shared" si="55"/>
        <v>41634.772875794093</v>
      </c>
      <c r="T911" s="10">
        <f t="shared" si="56"/>
        <v>41673.803408587613</v>
      </c>
    </row>
    <row r="912" spans="1:20" ht="43.5" x14ac:dyDescent="0.35">
      <c r="A912">
        <v>910</v>
      </c>
      <c r="B912" s="3" t="s">
        <v>376</v>
      </c>
      <c r="C912" s="3" t="s">
        <v>2954</v>
      </c>
      <c r="D912">
        <v>-395915.59929808503</v>
      </c>
      <c r="E912">
        <v>14852.337938234399</v>
      </c>
      <c r="F912" t="s">
        <v>5156</v>
      </c>
      <c r="G912" t="s">
        <v>5161</v>
      </c>
      <c r="H912" t="s">
        <v>5183</v>
      </c>
      <c r="I912">
        <v>1391455120.48897</v>
      </c>
      <c r="J912">
        <v>1388082377.98018</v>
      </c>
      <c r="K912" t="b">
        <v>0</v>
      </c>
      <c r="L912">
        <v>148.83087991210601</v>
      </c>
      <c r="M912" t="b">
        <v>1</v>
      </c>
      <c r="N912" t="s">
        <v>5206</v>
      </c>
      <c r="O912">
        <f t="shared" si="53"/>
        <v>-4</v>
      </c>
      <c r="P912">
        <f t="shared" si="54"/>
        <v>100</v>
      </c>
      <c r="Q912" t="s">
        <v>5227</v>
      </c>
      <c r="R912" t="s">
        <v>5232</v>
      </c>
      <c r="S912" s="10">
        <f t="shared" si="55"/>
        <v>41634.559930326155</v>
      </c>
      <c r="T912" s="10">
        <f t="shared" si="56"/>
        <v>41673.596301955673</v>
      </c>
    </row>
    <row r="913" spans="1:20" ht="58" x14ac:dyDescent="0.35">
      <c r="A913">
        <v>911</v>
      </c>
      <c r="B913" s="3" t="s">
        <v>377</v>
      </c>
      <c r="C913" s="3" t="s">
        <v>2955</v>
      </c>
      <c r="D913">
        <v>-396933.57554733899</v>
      </c>
      <c r="E913">
        <v>14858.597103935301</v>
      </c>
      <c r="F913" t="s">
        <v>5156</v>
      </c>
      <c r="G913" t="s">
        <v>5162</v>
      </c>
      <c r="H913" t="s">
        <v>5184</v>
      </c>
      <c r="I913">
        <v>1391437226.47597</v>
      </c>
      <c r="J913">
        <v>1388063979.49176</v>
      </c>
      <c r="K913" t="b">
        <v>0</v>
      </c>
      <c r="L913">
        <v>148.89019451728001</v>
      </c>
      <c r="M913" t="b">
        <v>1</v>
      </c>
      <c r="N913" t="s">
        <v>5206</v>
      </c>
      <c r="O913">
        <f t="shared" si="53"/>
        <v>-4</v>
      </c>
      <c r="P913">
        <f t="shared" si="54"/>
        <v>100</v>
      </c>
      <c r="Q913" t="s">
        <v>5227</v>
      </c>
      <c r="R913" t="s">
        <v>5232</v>
      </c>
      <c r="S913" s="10">
        <f t="shared" si="55"/>
        <v>41634.346984858334</v>
      </c>
      <c r="T913" s="10">
        <f t="shared" si="56"/>
        <v>41673.389195323725</v>
      </c>
    </row>
    <row r="914" spans="1:20" ht="43.5" x14ac:dyDescent="0.35">
      <c r="A914">
        <v>912</v>
      </c>
      <c r="B914" s="3" t="s">
        <v>378</v>
      </c>
      <c r="C914" s="3" t="s">
        <v>2956</v>
      </c>
      <c r="D914">
        <v>-397951.55179659202</v>
      </c>
      <c r="E914">
        <v>14864.856269636301</v>
      </c>
      <c r="F914" t="s">
        <v>5156</v>
      </c>
      <c r="G914" t="s">
        <v>5161</v>
      </c>
      <c r="H914" t="s">
        <v>5183</v>
      </c>
      <c r="I914">
        <v>1391419332.46298</v>
      </c>
      <c r="J914">
        <v>1388045581.00333</v>
      </c>
      <c r="K914" t="b">
        <v>0</v>
      </c>
      <c r="L914">
        <v>148.949509122455</v>
      </c>
      <c r="M914" t="b">
        <v>1</v>
      </c>
      <c r="N914" t="s">
        <v>5206</v>
      </c>
      <c r="P914">
        <f t="shared" si="54"/>
        <v>100</v>
      </c>
      <c r="Q914" t="s">
        <v>5227</v>
      </c>
      <c r="R914" t="s">
        <v>5232</v>
      </c>
      <c r="S914" s="10">
        <f t="shared" si="55"/>
        <v>41634.134039390388</v>
      </c>
      <c r="T914" s="10">
        <f t="shared" si="56"/>
        <v>41673.182088691894</v>
      </c>
    </row>
    <row r="915" spans="1:20" ht="58" x14ac:dyDescent="0.35">
      <c r="A915">
        <v>913</v>
      </c>
      <c r="B915" s="3" t="s">
        <v>379</v>
      </c>
      <c r="C915" s="3" t="s">
        <v>2957</v>
      </c>
      <c r="D915">
        <v>-398969.52804584597</v>
      </c>
      <c r="E915">
        <v>14871.1154353372</v>
      </c>
      <c r="F915" t="s">
        <v>5156</v>
      </c>
      <c r="G915" t="s">
        <v>5166</v>
      </c>
      <c r="H915" t="s">
        <v>5188</v>
      </c>
      <c r="I915">
        <v>1391401438.44998</v>
      </c>
      <c r="J915">
        <v>1388027182.51491</v>
      </c>
      <c r="K915" t="b">
        <v>0</v>
      </c>
      <c r="L915">
        <v>149.00882372762899</v>
      </c>
      <c r="M915" t="b">
        <v>1</v>
      </c>
      <c r="N915" t="s">
        <v>5206</v>
      </c>
      <c r="P915">
        <f t="shared" si="54"/>
        <v>100</v>
      </c>
      <c r="Q915" t="s">
        <v>5227</v>
      </c>
      <c r="R915" t="s">
        <v>5232</v>
      </c>
      <c r="S915" s="10">
        <f t="shared" si="55"/>
        <v>41633.921093922567</v>
      </c>
      <c r="T915" s="10">
        <f t="shared" si="56"/>
        <v>41672.974982059954</v>
      </c>
    </row>
    <row r="916" spans="1:20" ht="43.5" x14ac:dyDescent="0.35">
      <c r="A916">
        <v>914</v>
      </c>
      <c r="B916" s="3" t="s">
        <v>380</v>
      </c>
      <c r="C916" s="3" t="s">
        <v>2958</v>
      </c>
      <c r="D916">
        <v>-399987.504295099</v>
      </c>
      <c r="E916">
        <v>14877.3746010382</v>
      </c>
      <c r="F916" t="s">
        <v>5156</v>
      </c>
      <c r="G916" t="s">
        <v>5161</v>
      </c>
      <c r="H916" t="s">
        <v>5183</v>
      </c>
      <c r="I916">
        <v>1391383544.43698</v>
      </c>
      <c r="J916">
        <v>1388008784.02648</v>
      </c>
      <c r="K916" t="b">
        <v>0</v>
      </c>
      <c r="L916">
        <v>149.06813833280299</v>
      </c>
      <c r="M916" t="b">
        <v>1</v>
      </c>
      <c r="N916" t="s">
        <v>5206</v>
      </c>
      <c r="P916">
        <f t="shared" si="54"/>
        <v>100</v>
      </c>
      <c r="Q916" t="s">
        <v>5227</v>
      </c>
      <c r="R916" t="s">
        <v>5232</v>
      </c>
      <c r="S916" s="10">
        <f t="shared" si="55"/>
        <v>41633.708148454629</v>
      </c>
      <c r="T916" s="10">
        <f t="shared" si="56"/>
        <v>41672.767875428006</v>
      </c>
    </row>
    <row r="917" spans="1:20" ht="58" x14ac:dyDescent="0.35">
      <c r="A917">
        <v>915</v>
      </c>
      <c r="B917" s="3" t="s">
        <v>381</v>
      </c>
      <c r="C917" s="3" t="s">
        <v>2959</v>
      </c>
      <c r="D917">
        <v>-401005.48054435302</v>
      </c>
      <c r="E917">
        <v>14883.6337667391</v>
      </c>
      <c r="F917" t="s">
        <v>5156</v>
      </c>
      <c r="G917" t="s">
        <v>5161</v>
      </c>
      <c r="H917" t="s">
        <v>5183</v>
      </c>
      <c r="I917">
        <v>1391365650.42398</v>
      </c>
      <c r="J917">
        <v>1387990385.5380599</v>
      </c>
      <c r="K917" t="b">
        <v>0</v>
      </c>
      <c r="L917">
        <v>149.12745293797701</v>
      </c>
      <c r="M917" t="b">
        <v>1</v>
      </c>
      <c r="N917" t="s">
        <v>5206</v>
      </c>
      <c r="P917">
        <f t="shared" si="54"/>
        <v>100</v>
      </c>
      <c r="Q917" t="s">
        <v>5227</v>
      </c>
      <c r="R917" t="s">
        <v>5232</v>
      </c>
      <c r="S917" s="10">
        <f t="shared" si="55"/>
        <v>41633.4952029868</v>
      </c>
      <c r="T917" s="10">
        <f t="shared" si="56"/>
        <v>41672.560768796066</v>
      </c>
    </row>
    <row r="918" spans="1:20" ht="43.5" x14ac:dyDescent="0.35">
      <c r="A918">
        <v>916</v>
      </c>
      <c r="B918" s="3" t="s">
        <v>382</v>
      </c>
      <c r="C918" s="3" t="s">
        <v>2960</v>
      </c>
      <c r="D918">
        <v>-402023.45679360599</v>
      </c>
      <c r="E918">
        <v>14889.8929324401</v>
      </c>
      <c r="F918" t="s">
        <v>5156</v>
      </c>
      <c r="G918" t="s">
        <v>5161</v>
      </c>
      <c r="H918" t="s">
        <v>5183</v>
      </c>
      <c r="I918">
        <v>1391347756.41098</v>
      </c>
      <c r="J918">
        <v>1387971987.0496299</v>
      </c>
      <c r="K918" t="b">
        <v>0</v>
      </c>
      <c r="L918">
        <v>149.186767543152</v>
      </c>
      <c r="M918" t="b">
        <v>1</v>
      </c>
      <c r="N918" t="s">
        <v>5206</v>
      </c>
      <c r="P918">
        <f t="shared" si="54"/>
        <v>100</v>
      </c>
      <c r="Q918" t="s">
        <v>5227</v>
      </c>
      <c r="R918" t="s">
        <v>5232</v>
      </c>
      <c r="S918" s="10">
        <f t="shared" si="55"/>
        <v>41633.282257518862</v>
      </c>
      <c r="T918" s="10">
        <f t="shared" si="56"/>
        <v>41672.353662164118</v>
      </c>
    </row>
    <row r="919" spans="1:20" ht="58" x14ac:dyDescent="0.35">
      <c r="A919">
        <v>917</v>
      </c>
      <c r="B919" s="3" t="s">
        <v>383</v>
      </c>
      <c r="C919" s="3" t="s">
        <v>2961</v>
      </c>
      <c r="D919">
        <v>-403041.43304286001</v>
      </c>
      <c r="E919">
        <v>14896.152098140999</v>
      </c>
      <c r="F919" t="s">
        <v>5156</v>
      </c>
      <c r="G919" t="s">
        <v>5161</v>
      </c>
      <c r="H919" t="s">
        <v>5183</v>
      </c>
      <c r="I919">
        <v>1391329862.39798</v>
      </c>
      <c r="J919">
        <v>1387953588.5612099</v>
      </c>
      <c r="K919" t="b">
        <v>0</v>
      </c>
      <c r="L919">
        <v>149.246082148326</v>
      </c>
      <c r="M919" t="b">
        <v>1</v>
      </c>
      <c r="N919" t="s">
        <v>5206</v>
      </c>
      <c r="P919">
        <f t="shared" si="54"/>
        <v>100</v>
      </c>
      <c r="Q919" t="s">
        <v>5227</v>
      </c>
      <c r="R919" t="s">
        <v>5232</v>
      </c>
      <c r="S919" s="10">
        <f t="shared" si="55"/>
        <v>41633.06931205104</v>
      </c>
      <c r="T919" s="10">
        <f t="shared" si="56"/>
        <v>41672.14655553217</v>
      </c>
    </row>
    <row r="920" spans="1:20" ht="43.5" x14ac:dyDescent="0.35">
      <c r="A920">
        <v>918</v>
      </c>
      <c r="B920" s="3" t="s">
        <v>384</v>
      </c>
      <c r="C920" s="3" t="s">
        <v>2962</v>
      </c>
      <c r="D920">
        <v>-404059.40929211298</v>
      </c>
      <c r="E920">
        <v>14902.411263841999</v>
      </c>
      <c r="F920" t="s">
        <v>5156</v>
      </c>
      <c r="G920" t="s">
        <v>5161</v>
      </c>
      <c r="H920" t="s">
        <v>5183</v>
      </c>
      <c r="I920">
        <v>1391311968.38499</v>
      </c>
      <c r="J920">
        <v>1387935190.0727899</v>
      </c>
      <c r="K920" t="b">
        <v>0</v>
      </c>
      <c r="L920">
        <v>149.30539675349999</v>
      </c>
      <c r="M920" t="b">
        <v>1</v>
      </c>
      <c r="N920" t="s">
        <v>5206</v>
      </c>
      <c r="P920">
        <f t="shared" si="54"/>
        <v>100</v>
      </c>
      <c r="Q920" t="s">
        <v>5227</v>
      </c>
      <c r="R920" t="s">
        <v>5232</v>
      </c>
      <c r="S920" s="10">
        <f t="shared" si="55"/>
        <v>41632.856366583212</v>
      </c>
      <c r="T920" s="10">
        <f t="shared" si="56"/>
        <v>41671.939448900346</v>
      </c>
    </row>
    <row r="921" spans="1:20" ht="43.5" x14ac:dyDescent="0.35">
      <c r="A921">
        <v>919</v>
      </c>
      <c r="B921" s="3" t="s">
        <v>385</v>
      </c>
      <c r="C921" s="3" t="s">
        <v>2963</v>
      </c>
      <c r="D921">
        <v>-405077.385541367</v>
      </c>
      <c r="E921">
        <v>14908.670429542901</v>
      </c>
      <c r="F921" t="s">
        <v>5156</v>
      </c>
      <c r="G921" t="s">
        <v>5161</v>
      </c>
      <c r="H921" t="s">
        <v>5183</v>
      </c>
      <c r="I921">
        <v>1391294074.37199</v>
      </c>
      <c r="J921">
        <v>1387916791.5843599</v>
      </c>
      <c r="K921" t="b">
        <v>0</v>
      </c>
      <c r="L921">
        <v>149.36471135867501</v>
      </c>
      <c r="M921" t="b">
        <v>1</v>
      </c>
      <c r="N921" t="s">
        <v>5206</v>
      </c>
      <c r="P921">
        <f t="shared" si="54"/>
        <v>100</v>
      </c>
      <c r="Q921" t="s">
        <v>5227</v>
      </c>
      <c r="R921" t="s">
        <v>5232</v>
      </c>
      <c r="S921" s="10">
        <f t="shared" si="55"/>
        <v>41632.643421115274</v>
      </c>
      <c r="T921" s="10">
        <f t="shared" si="56"/>
        <v>41671.732342268398</v>
      </c>
    </row>
    <row r="922" spans="1:20" ht="43.5" x14ac:dyDescent="0.35">
      <c r="A922">
        <v>920</v>
      </c>
      <c r="B922" s="3" t="s">
        <v>386</v>
      </c>
      <c r="C922" s="3" t="s">
        <v>2964</v>
      </c>
      <c r="D922">
        <v>-406095.36179062101</v>
      </c>
      <c r="E922">
        <v>14914.929595243901</v>
      </c>
      <c r="F922" t="s">
        <v>5156</v>
      </c>
      <c r="G922" t="s">
        <v>5161</v>
      </c>
      <c r="H922" t="s">
        <v>5183</v>
      </c>
      <c r="I922">
        <v>1391276180.35899</v>
      </c>
      <c r="J922">
        <v>1387898393.0959401</v>
      </c>
      <c r="K922" t="b">
        <v>0</v>
      </c>
      <c r="L922">
        <v>149.424025963849</v>
      </c>
      <c r="M922" t="b">
        <v>1</v>
      </c>
      <c r="N922" t="s">
        <v>5206</v>
      </c>
      <c r="P922">
        <f t="shared" si="54"/>
        <v>100</v>
      </c>
      <c r="Q922" t="s">
        <v>5227</v>
      </c>
      <c r="R922" t="s">
        <v>5232</v>
      </c>
      <c r="S922" s="10">
        <f t="shared" si="55"/>
        <v>41632.430475647452</v>
      </c>
      <c r="T922" s="10">
        <f t="shared" si="56"/>
        <v>41671.525235636458</v>
      </c>
    </row>
    <row r="923" spans="1:20" ht="43.5" x14ac:dyDescent="0.35">
      <c r="A923">
        <v>921</v>
      </c>
      <c r="B923" s="3" t="s">
        <v>387</v>
      </c>
      <c r="C923" s="3" t="s">
        <v>2965</v>
      </c>
      <c r="D923">
        <v>-407113.33803987398</v>
      </c>
      <c r="E923">
        <v>14921.1887609448</v>
      </c>
      <c r="F923" t="s">
        <v>5156</v>
      </c>
      <c r="G923" t="s">
        <v>5161</v>
      </c>
      <c r="H923" t="s">
        <v>5183</v>
      </c>
      <c r="I923">
        <v>1391258286.3459899</v>
      </c>
      <c r="J923">
        <v>1387879994.6075101</v>
      </c>
      <c r="K923" t="b">
        <v>0</v>
      </c>
      <c r="L923">
        <v>149.483340569023</v>
      </c>
      <c r="M923" t="b">
        <v>1</v>
      </c>
      <c r="N923" t="s">
        <v>5206</v>
      </c>
      <c r="P923">
        <f t="shared" si="54"/>
        <v>100</v>
      </c>
      <c r="Q923" t="s">
        <v>5227</v>
      </c>
      <c r="R923" t="s">
        <v>5232</v>
      </c>
      <c r="S923" s="10">
        <f t="shared" si="55"/>
        <v>41632.217530179514</v>
      </c>
      <c r="T923" s="10">
        <f t="shared" si="56"/>
        <v>41671.31812900451</v>
      </c>
    </row>
    <row r="924" spans="1:20" ht="58" x14ac:dyDescent="0.35">
      <c r="A924">
        <v>922</v>
      </c>
      <c r="B924" s="3" t="s">
        <v>388</v>
      </c>
      <c r="C924" s="3" t="s">
        <v>2966</v>
      </c>
      <c r="D924">
        <v>-408131.314289128</v>
      </c>
      <c r="E924">
        <v>14927.4479266458</v>
      </c>
      <c r="F924" t="s">
        <v>5156</v>
      </c>
      <c r="G924" t="s">
        <v>5161</v>
      </c>
      <c r="H924" t="s">
        <v>5183</v>
      </c>
      <c r="I924">
        <v>1391240392.3329899</v>
      </c>
      <c r="J924">
        <v>1387861596.1190901</v>
      </c>
      <c r="K924" t="b">
        <v>0</v>
      </c>
      <c r="L924">
        <v>149.54265517419699</v>
      </c>
      <c r="M924" t="b">
        <v>1</v>
      </c>
      <c r="N924" t="s">
        <v>5206</v>
      </c>
      <c r="P924">
        <f t="shared" si="54"/>
        <v>100</v>
      </c>
      <c r="Q924" t="s">
        <v>5227</v>
      </c>
      <c r="R924" t="s">
        <v>5232</v>
      </c>
      <c r="S924" s="10">
        <f t="shared" si="55"/>
        <v>41632.004584711693</v>
      </c>
      <c r="T924" s="10">
        <f t="shared" si="56"/>
        <v>41671.111022372563</v>
      </c>
    </row>
    <row r="925" spans="1:20" ht="43.5" x14ac:dyDescent="0.35">
      <c r="A925">
        <v>923</v>
      </c>
      <c r="B925" s="3" t="s">
        <v>389</v>
      </c>
      <c r="C925" s="3" t="s">
        <v>2967</v>
      </c>
      <c r="D925">
        <v>-409149.29053838103</v>
      </c>
      <c r="E925">
        <v>14933.7070923467</v>
      </c>
      <c r="F925" t="s">
        <v>5156</v>
      </c>
      <c r="G925" t="s">
        <v>5161</v>
      </c>
      <c r="H925" t="s">
        <v>5183</v>
      </c>
      <c r="I925">
        <v>1391222498.3199999</v>
      </c>
      <c r="J925">
        <v>1387843197.6306601</v>
      </c>
      <c r="K925" t="b">
        <v>0</v>
      </c>
      <c r="L925">
        <v>149.60196977937201</v>
      </c>
      <c r="M925" t="b">
        <v>1</v>
      </c>
      <c r="N925" t="s">
        <v>5206</v>
      </c>
      <c r="P925">
        <f t="shared" si="54"/>
        <v>100</v>
      </c>
      <c r="Q925" t="s">
        <v>5227</v>
      </c>
      <c r="R925" t="s">
        <v>5232</v>
      </c>
      <c r="S925" s="10">
        <f t="shared" si="55"/>
        <v>41631.791639243747</v>
      </c>
      <c r="T925" s="10">
        <f t="shared" si="56"/>
        <v>41670.903915740739</v>
      </c>
    </row>
    <row r="926" spans="1:20" ht="58" x14ac:dyDescent="0.35">
      <c r="A926">
        <v>924</v>
      </c>
      <c r="B926" s="3" t="s">
        <v>390</v>
      </c>
      <c r="C926" s="3" t="s">
        <v>2968</v>
      </c>
      <c r="D926">
        <v>-410167.26678763499</v>
      </c>
      <c r="E926">
        <v>14939.9662580477</v>
      </c>
      <c r="F926" t="s">
        <v>5156</v>
      </c>
      <c r="G926" t="s">
        <v>5161</v>
      </c>
      <c r="H926" t="s">
        <v>5183</v>
      </c>
      <c r="I926">
        <v>1391204604.3069999</v>
      </c>
      <c r="J926">
        <v>1387824799.14224</v>
      </c>
      <c r="K926" t="b">
        <v>0</v>
      </c>
      <c r="L926">
        <v>149.66128438454601</v>
      </c>
      <c r="M926" t="b">
        <v>1</v>
      </c>
      <c r="N926" t="s">
        <v>5206</v>
      </c>
      <c r="P926">
        <f t="shared" si="54"/>
        <v>100</v>
      </c>
      <c r="Q926" t="s">
        <v>5227</v>
      </c>
      <c r="R926" t="s">
        <v>5232</v>
      </c>
      <c r="S926" s="10">
        <f t="shared" si="55"/>
        <v>41631.578693775926</v>
      </c>
      <c r="T926" s="10">
        <f t="shared" si="56"/>
        <v>41670.696809108791</v>
      </c>
    </row>
    <row r="927" spans="1:20" ht="43.5" x14ac:dyDescent="0.35">
      <c r="A927">
        <v>925</v>
      </c>
      <c r="B927" s="3" t="s">
        <v>391</v>
      </c>
      <c r="C927" s="3" t="s">
        <v>2969</v>
      </c>
      <c r="D927">
        <v>-411185.24303688901</v>
      </c>
      <c r="E927">
        <v>14946.225423748599</v>
      </c>
      <c r="F927" t="s">
        <v>5156</v>
      </c>
      <c r="G927" t="s">
        <v>5161</v>
      </c>
      <c r="H927" t="s">
        <v>5183</v>
      </c>
      <c r="I927">
        <v>1391186710.2939999</v>
      </c>
      <c r="J927">
        <v>1387806400.65381</v>
      </c>
      <c r="K927" t="b">
        <v>0</v>
      </c>
      <c r="L927">
        <v>149.72059898972</v>
      </c>
      <c r="M927" t="b">
        <v>1</v>
      </c>
      <c r="N927" t="s">
        <v>5206</v>
      </c>
      <c r="P927">
        <f t="shared" si="54"/>
        <v>100</v>
      </c>
      <c r="Q927" t="s">
        <v>5227</v>
      </c>
      <c r="R927" t="s">
        <v>5232</v>
      </c>
      <c r="S927" s="10">
        <f t="shared" si="55"/>
        <v>41631.365748307981</v>
      </c>
      <c r="T927" s="10">
        <f t="shared" si="56"/>
        <v>41670.489702476851</v>
      </c>
    </row>
    <row r="928" spans="1:20" ht="43.5" x14ac:dyDescent="0.35">
      <c r="A928">
        <v>926</v>
      </c>
      <c r="B928" s="3" t="s">
        <v>392</v>
      </c>
      <c r="C928" s="3" t="s">
        <v>2970</v>
      </c>
      <c r="D928">
        <v>-412203.21928614198</v>
      </c>
      <c r="E928">
        <v>14952.484589449599</v>
      </c>
      <c r="F928" t="s">
        <v>5156</v>
      </c>
      <c r="G928" t="s">
        <v>5161</v>
      </c>
      <c r="H928" t="s">
        <v>5183</v>
      </c>
      <c r="I928">
        <v>1391168816.2809999</v>
      </c>
      <c r="J928">
        <v>1387788002.16539</v>
      </c>
      <c r="K928" t="b">
        <v>0</v>
      </c>
      <c r="L928">
        <v>149.779913594894</v>
      </c>
      <c r="M928" t="b">
        <v>1</v>
      </c>
      <c r="N928" t="s">
        <v>5206</v>
      </c>
      <c r="P928">
        <f t="shared" si="54"/>
        <v>100</v>
      </c>
      <c r="Q928" t="s">
        <v>5227</v>
      </c>
      <c r="R928" t="s">
        <v>5232</v>
      </c>
      <c r="S928" s="10">
        <f t="shared" si="55"/>
        <v>41631.152802840159</v>
      </c>
      <c r="T928" s="10">
        <f t="shared" si="56"/>
        <v>41670.282595844903</v>
      </c>
    </row>
    <row r="929" spans="1:20" ht="43.5" x14ac:dyDescent="0.35">
      <c r="A929">
        <v>927</v>
      </c>
      <c r="B929" s="3" t="s">
        <v>393</v>
      </c>
      <c r="C929" s="3" t="s">
        <v>2971</v>
      </c>
      <c r="D929">
        <v>-413221.19553539599</v>
      </c>
      <c r="E929">
        <v>14958.743755150501</v>
      </c>
      <c r="F929" t="s">
        <v>5156</v>
      </c>
      <c r="G929" t="s">
        <v>5161</v>
      </c>
      <c r="H929" t="s">
        <v>5183</v>
      </c>
      <c r="I929">
        <v>1391150922.2679999</v>
      </c>
      <c r="J929">
        <v>1387769603.67696</v>
      </c>
      <c r="K929" t="b">
        <v>0</v>
      </c>
      <c r="L929">
        <v>149.83922820006899</v>
      </c>
      <c r="M929" t="b">
        <v>1</v>
      </c>
      <c r="N929" t="s">
        <v>5206</v>
      </c>
      <c r="P929">
        <f t="shared" si="54"/>
        <v>100</v>
      </c>
      <c r="Q929" t="s">
        <v>5227</v>
      </c>
      <c r="R929" t="s">
        <v>5232</v>
      </c>
      <c r="S929" s="10">
        <f t="shared" si="55"/>
        <v>41630.939857372221</v>
      </c>
      <c r="T929" s="10">
        <f t="shared" si="56"/>
        <v>41670.075489212955</v>
      </c>
    </row>
    <row r="930" spans="1:20" ht="43.5" x14ac:dyDescent="0.35">
      <c r="A930">
        <v>928</v>
      </c>
      <c r="B930" s="3" t="s">
        <v>394</v>
      </c>
      <c r="C930" s="3" t="s">
        <v>2972</v>
      </c>
      <c r="D930">
        <v>-414239.17178464902</v>
      </c>
      <c r="E930">
        <v>14965.002920851501</v>
      </c>
      <c r="F930" t="s">
        <v>5156</v>
      </c>
      <c r="G930" t="s">
        <v>5161</v>
      </c>
      <c r="H930" t="s">
        <v>5183</v>
      </c>
      <c r="I930">
        <v>1391133028.2550099</v>
      </c>
      <c r="J930">
        <v>1387751205.18854</v>
      </c>
      <c r="K930" t="b">
        <v>0</v>
      </c>
      <c r="L930">
        <v>149.89854280524301</v>
      </c>
      <c r="M930" t="b">
        <v>1</v>
      </c>
      <c r="N930" t="s">
        <v>5206</v>
      </c>
      <c r="P930">
        <f t="shared" si="54"/>
        <v>100</v>
      </c>
      <c r="Q930" t="s">
        <v>5227</v>
      </c>
      <c r="R930" t="s">
        <v>5232</v>
      </c>
      <c r="S930" s="10">
        <f t="shared" si="55"/>
        <v>41630.726911904399</v>
      </c>
      <c r="T930" s="10">
        <f t="shared" si="56"/>
        <v>41669.868382581131</v>
      </c>
    </row>
    <row r="931" spans="1:20" ht="43.5" x14ac:dyDescent="0.35">
      <c r="A931">
        <v>929</v>
      </c>
      <c r="B931" s="3" t="s">
        <v>395</v>
      </c>
      <c r="C931" s="3" t="s">
        <v>2973</v>
      </c>
      <c r="D931">
        <v>-415257.14803390298</v>
      </c>
      <c r="E931">
        <v>14971.2620865524</v>
      </c>
      <c r="F931" t="s">
        <v>5156</v>
      </c>
      <c r="G931" t="s">
        <v>5164</v>
      </c>
      <c r="H931" t="s">
        <v>5186</v>
      </c>
      <c r="I931">
        <v>1391115134.2420101</v>
      </c>
      <c r="J931">
        <v>1387732806.70011</v>
      </c>
      <c r="K931" t="b">
        <v>0</v>
      </c>
      <c r="L931">
        <v>149.95785741041701</v>
      </c>
      <c r="M931" t="b">
        <v>1</v>
      </c>
      <c r="N931" t="s">
        <v>5206</v>
      </c>
      <c r="P931">
        <f t="shared" si="54"/>
        <v>100</v>
      </c>
      <c r="Q931" t="s">
        <v>5227</v>
      </c>
      <c r="R931" t="s">
        <v>5232</v>
      </c>
      <c r="S931" s="10">
        <f t="shared" si="55"/>
        <v>41630.513966436454</v>
      </c>
      <c r="T931" s="10">
        <f t="shared" si="56"/>
        <v>41669.661275949191</v>
      </c>
    </row>
    <row r="932" spans="1:20" ht="43.5" x14ac:dyDescent="0.35">
      <c r="A932">
        <v>930</v>
      </c>
      <c r="B932" s="3" t="s">
        <v>396</v>
      </c>
      <c r="C932" s="3" t="s">
        <v>2974</v>
      </c>
      <c r="D932">
        <v>-416275.12428315601</v>
      </c>
      <c r="E932">
        <v>14977.5212522534</v>
      </c>
      <c r="F932" t="s">
        <v>5156</v>
      </c>
      <c r="G932" t="s">
        <v>5161</v>
      </c>
      <c r="H932" t="s">
        <v>5183</v>
      </c>
      <c r="I932">
        <v>1391097240.2290101</v>
      </c>
      <c r="J932">
        <v>1387714408.2116899</v>
      </c>
      <c r="K932" t="b">
        <v>0</v>
      </c>
      <c r="L932">
        <v>150.017172015592</v>
      </c>
      <c r="M932" t="b">
        <v>1</v>
      </c>
      <c r="N932" t="s">
        <v>5206</v>
      </c>
      <c r="P932">
        <f t="shared" si="54"/>
        <v>100</v>
      </c>
      <c r="Q932" t="s">
        <v>5227</v>
      </c>
      <c r="R932" t="s">
        <v>5232</v>
      </c>
      <c r="S932" s="10">
        <f t="shared" si="55"/>
        <v>41630.301020968633</v>
      </c>
      <c r="T932" s="10">
        <f t="shared" si="56"/>
        <v>41669.454169317243</v>
      </c>
    </row>
    <row r="933" spans="1:20" ht="43.5" x14ac:dyDescent="0.35">
      <c r="A933">
        <v>931</v>
      </c>
      <c r="B933" s="3" t="s">
        <v>397</v>
      </c>
      <c r="C933" s="3" t="s">
        <v>2975</v>
      </c>
      <c r="D933">
        <v>-417293.10053241003</v>
      </c>
      <c r="E933">
        <v>14983.7804179543</v>
      </c>
      <c r="F933" t="s">
        <v>5156</v>
      </c>
      <c r="G933" t="s">
        <v>5161</v>
      </c>
      <c r="H933" t="s">
        <v>5183</v>
      </c>
      <c r="I933">
        <v>1391079346.2160101</v>
      </c>
      <c r="J933">
        <v>1387696009.7232599</v>
      </c>
      <c r="K933" t="b">
        <v>0</v>
      </c>
      <c r="L933">
        <v>150.07648662076599</v>
      </c>
      <c r="M933" t="b">
        <v>1</v>
      </c>
      <c r="N933" t="s">
        <v>5206</v>
      </c>
      <c r="P933">
        <f t="shared" si="54"/>
        <v>100</v>
      </c>
      <c r="Q933" t="s">
        <v>5227</v>
      </c>
      <c r="R933" t="s">
        <v>5232</v>
      </c>
      <c r="S933" s="10">
        <f t="shared" si="55"/>
        <v>41630.088075500687</v>
      </c>
      <c r="T933" s="10">
        <f t="shared" si="56"/>
        <v>41669.247062685296</v>
      </c>
    </row>
    <row r="934" spans="1:20" ht="58" x14ac:dyDescent="0.35">
      <c r="A934">
        <v>932</v>
      </c>
      <c r="B934" s="3" t="s">
        <v>398</v>
      </c>
      <c r="C934" s="3" t="s">
        <v>2976</v>
      </c>
      <c r="D934">
        <v>-418311.07678166399</v>
      </c>
      <c r="E934">
        <v>14990.0395836553</v>
      </c>
      <c r="F934" t="s">
        <v>5156</v>
      </c>
      <c r="G934" t="s">
        <v>5161</v>
      </c>
      <c r="H934" t="s">
        <v>5183</v>
      </c>
      <c r="I934">
        <v>1391061452.2030101</v>
      </c>
      <c r="J934">
        <v>1387677611.2348399</v>
      </c>
      <c r="K934" t="b">
        <v>0</v>
      </c>
      <c r="L934">
        <v>150.13580122594001</v>
      </c>
      <c r="M934" t="b">
        <v>1</v>
      </c>
      <c r="N934" t="s">
        <v>5206</v>
      </c>
      <c r="P934">
        <f t="shared" si="54"/>
        <v>100</v>
      </c>
      <c r="Q934" t="s">
        <v>5227</v>
      </c>
      <c r="R934" t="s">
        <v>5232</v>
      </c>
      <c r="S934" s="10">
        <f t="shared" si="55"/>
        <v>41629.875130032866</v>
      </c>
      <c r="T934" s="10">
        <f t="shared" si="56"/>
        <v>41669.039956053355</v>
      </c>
    </row>
    <row r="935" spans="1:20" ht="43.5" x14ac:dyDescent="0.35">
      <c r="A935">
        <v>933</v>
      </c>
      <c r="B935" s="3" t="s">
        <v>399</v>
      </c>
      <c r="C935" s="3" t="s">
        <v>2977</v>
      </c>
      <c r="D935">
        <v>-419329.05303091701</v>
      </c>
      <c r="E935">
        <v>14996.2987493562</v>
      </c>
      <c r="F935" t="s">
        <v>5156</v>
      </c>
      <c r="G935" t="s">
        <v>5161</v>
      </c>
      <c r="H935" t="s">
        <v>5183</v>
      </c>
      <c r="I935">
        <v>1391043558.1900201</v>
      </c>
      <c r="J935">
        <v>1387659212.7464099</v>
      </c>
      <c r="K935" t="b">
        <v>0</v>
      </c>
      <c r="L935">
        <v>150.19511583111401</v>
      </c>
      <c r="M935" t="b">
        <v>1</v>
      </c>
      <c r="N935" t="s">
        <v>5206</v>
      </c>
      <c r="P935">
        <f t="shared" si="54"/>
        <v>100</v>
      </c>
      <c r="Q935" t="s">
        <v>5227</v>
      </c>
      <c r="R935" t="s">
        <v>5232</v>
      </c>
      <c r="S935" s="10">
        <f t="shared" si="55"/>
        <v>41629.662184564928</v>
      </c>
      <c r="T935" s="10">
        <f t="shared" si="56"/>
        <v>41668.832849421524</v>
      </c>
    </row>
    <row r="936" spans="1:20" ht="58" x14ac:dyDescent="0.35">
      <c r="A936">
        <v>934</v>
      </c>
      <c r="B936" s="3" t="s">
        <v>400</v>
      </c>
      <c r="C936" s="3" t="s">
        <v>2978</v>
      </c>
      <c r="D936">
        <v>-420347.02928017097</v>
      </c>
      <c r="E936">
        <v>15002.557915057199</v>
      </c>
      <c r="F936" t="s">
        <v>5156</v>
      </c>
      <c r="G936" t="s">
        <v>5162</v>
      </c>
      <c r="H936" t="s">
        <v>5184</v>
      </c>
      <c r="I936">
        <v>1391025664.1770201</v>
      </c>
      <c r="J936">
        <v>1387640814.2579899</v>
      </c>
      <c r="K936" t="b">
        <v>0</v>
      </c>
      <c r="L936">
        <v>150.254430436289</v>
      </c>
      <c r="M936" t="b">
        <v>1</v>
      </c>
      <c r="N936" t="s">
        <v>5206</v>
      </c>
      <c r="P936">
        <f t="shared" si="54"/>
        <v>100</v>
      </c>
      <c r="Q936" t="s">
        <v>5227</v>
      </c>
      <c r="R936" t="s">
        <v>5232</v>
      </c>
      <c r="S936" s="10">
        <f t="shared" si="55"/>
        <v>41629.449239097106</v>
      </c>
      <c r="T936" s="10">
        <f t="shared" si="56"/>
        <v>41668.625742789583</v>
      </c>
    </row>
    <row r="937" spans="1:20" ht="43.5" x14ac:dyDescent="0.35">
      <c r="A937">
        <v>935</v>
      </c>
      <c r="B937" s="3" t="s">
        <v>401</v>
      </c>
      <c r="C937" s="3" t="s">
        <v>2979</v>
      </c>
      <c r="D937">
        <v>-421365.005529424</v>
      </c>
      <c r="E937">
        <v>15008.817080758099</v>
      </c>
      <c r="F937" t="s">
        <v>5156</v>
      </c>
      <c r="G937" t="s">
        <v>5161</v>
      </c>
      <c r="H937" t="s">
        <v>5183</v>
      </c>
      <c r="I937">
        <v>1391007770.1640201</v>
      </c>
      <c r="J937">
        <v>1387622415.7695601</v>
      </c>
      <c r="K937" t="b">
        <v>0</v>
      </c>
      <c r="L937">
        <v>150.31374504146299</v>
      </c>
      <c r="M937" t="b">
        <v>1</v>
      </c>
      <c r="N937" t="s">
        <v>5206</v>
      </c>
      <c r="P937">
        <f t="shared" si="54"/>
        <v>100</v>
      </c>
      <c r="Q937" t="s">
        <v>5227</v>
      </c>
      <c r="R937" t="s">
        <v>5232</v>
      </c>
      <c r="S937" s="10">
        <f t="shared" si="55"/>
        <v>41629.236293629168</v>
      </c>
      <c r="T937" s="10">
        <f t="shared" si="56"/>
        <v>41668.418636157636</v>
      </c>
    </row>
    <row r="938" spans="1:20" ht="43.5" x14ac:dyDescent="0.35">
      <c r="A938">
        <v>936</v>
      </c>
      <c r="B938" s="3" t="s">
        <v>402</v>
      </c>
      <c r="C938" s="3" t="s">
        <v>2980</v>
      </c>
      <c r="D938">
        <v>-422382.98177867802</v>
      </c>
      <c r="E938">
        <v>15015.076246459101</v>
      </c>
      <c r="F938" t="s">
        <v>5156</v>
      </c>
      <c r="G938" t="s">
        <v>5161</v>
      </c>
      <c r="H938" t="s">
        <v>5183</v>
      </c>
      <c r="I938">
        <v>1390989876.1510201</v>
      </c>
      <c r="J938">
        <v>1387604017.2811401</v>
      </c>
      <c r="K938" t="b">
        <v>0</v>
      </c>
      <c r="L938">
        <v>150.37305964663699</v>
      </c>
      <c r="M938" t="b">
        <v>1</v>
      </c>
      <c r="N938" t="s">
        <v>5206</v>
      </c>
      <c r="P938">
        <f t="shared" si="54"/>
        <v>100</v>
      </c>
      <c r="Q938" t="s">
        <v>5227</v>
      </c>
      <c r="R938" t="s">
        <v>5232</v>
      </c>
      <c r="S938" s="10">
        <f t="shared" si="55"/>
        <v>41629.02334816134</v>
      </c>
      <c r="T938" s="10">
        <f t="shared" si="56"/>
        <v>41668.211529525688</v>
      </c>
    </row>
    <row r="939" spans="1:20" ht="58" x14ac:dyDescent="0.35">
      <c r="A939">
        <v>937</v>
      </c>
      <c r="B939" s="3" t="s">
        <v>403</v>
      </c>
      <c r="C939" s="3" t="s">
        <v>2981</v>
      </c>
      <c r="D939">
        <v>-423400.95802793099</v>
      </c>
      <c r="E939">
        <v>15021.33541216</v>
      </c>
      <c r="F939" t="s">
        <v>5156</v>
      </c>
      <c r="G939" t="s">
        <v>5161</v>
      </c>
      <c r="H939" t="s">
        <v>5183</v>
      </c>
      <c r="I939">
        <v>1390971982.13802</v>
      </c>
      <c r="J939">
        <v>1387585618.7927101</v>
      </c>
      <c r="K939" t="b">
        <v>0</v>
      </c>
      <c r="L939">
        <v>150.43237425181101</v>
      </c>
      <c r="M939" t="b">
        <v>1</v>
      </c>
      <c r="N939" t="s">
        <v>5206</v>
      </c>
      <c r="P939">
        <f t="shared" si="54"/>
        <v>100</v>
      </c>
      <c r="Q939" t="s">
        <v>5227</v>
      </c>
      <c r="R939" t="s">
        <v>5232</v>
      </c>
      <c r="S939" s="10">
        <f t="shared" si="55"/>
        <v>41628.810402693402</v>
      </c>
      <c r="T939" s="10">
        <f t="shared" si="56"/>
        <v>41668.004422893748</v>
      </c>
    </row>
    <row r="940" spans="1:20" ht="43.5" x14ac:dyDescent="0.35">
      <c r="A940">
        <v>938</v>
      </c>
      <c r="B940" s="3" t="s">
        <v>404</v>
      </c>
      <c r="C940" s="3" t="s">
        <v>2982</v>
      </c>
      <c r="D940">
        <v>-424418.93427718501</v>
      </c>
      <c r="E940">
        <v>15027.594577861</v>
      </c>
      <c r="F940" t="s">
        <v>5156</v>
      </c>
      <c r="G940" t="s">
        <v>5161</v>
      </c>
      <c r="H940" t="s">
        <v>5183</v>
      </c>
      <c r="I940">
        <v>1390954088.12503</v>
      </c>
      <c r="J940">
        <v>1387567220.3042901</v>
      </c>
      <c r="K940" t="b">
        <v>0</v>
      </c>
      <c r="L940">
        <v>150.491688856986</v>
      </c>
      <c r="M940" t="b">
        <v>1</v>
      </c>
      <c r="N940" t="s">
        <v>5206</v>
      </c>
      <c r="P940">
        <f t="shared" si="54"/>
        <v>100</v>
      </c>
      <c r="Q940" t="s">
        <v>5227</v>
      </c>
      <c r="R940" t="s">
        <v>5232</v>
      </c>
      <c r="S940" s="10">
        <f t="shared" si="55"/>
        <v>41628.597457225573</v>
      </c>
      <c r="T940" s="10">
        <f t="shared" si="56"/>
        <v>41667.797316261924</v>
      </c>
    </row>
    <row r="941" spans="1:20" ht="43.5" x14ac:dyDescent="0.35">
      <c r="A941">
        <v>939</v>
      </c>
      <c r="B941" s="3" t="s">
        <v>405</v>
      </c>
      <c r="C941" s="3" t="s">
        <v>2983</v>
      </c>
      <c r="D941">
        <v>-425436.91052643902</v>
      </c>
      <c r="E941">
        <v>15033.8537435619</v>
      </c>
      <c r="F941" t="s">
        <v>5156</v>
      </c>
      <c r="G941" t="s">
        <v>5161</v>
      </c>
      <c r="H941" t="s">
        <v>5183</v>
      </c>
      <c r="I941">
        <v>1390936194.11203</v>
      </c>
      <c r="J941">
        <v>1387548821.81586</v>
      </c>
      <c r="K941" t="b">
        <v>0</v>
      </c>
      <c r="L941">
        <v>150.55100346216</v>
      </c>
      <c r="M941" t="b">
        <v>1</v>
      </c>
      <c r="N941" t="s">
        <v>5206</v>
      </c>
      <c r="P941">
        <f t="shared" si="54"/>
        <v>100</v>
      </c>
      <c r="Q941" t="s">
        <v>5227</v>
      </c>
      <c r="R941" t="s">
        <v>5232</v>
      </c>
      <c r="S941" s="10">
        <f t="shared" si="55"/>
        <v>41628.384511757635</v>
      </c>
      <c r="T941" s="10">
        <f t="shared" si="56"/>
        <v>41667.590209629976</v>
      </c>
    </row>
    <row r="942" spans="1:20" ht="43.5" x14ac:dyDescent="0.35">
      <c r="A942">
        <v>940</v>
      </c>
      <c r="B942" s="3" t="s">
        <v>406</v>
      </c>
      <c r="C942" s="3" t="s">
        <v>2984</v>
      </c>
      <c r="D942">
        <v>-426454.88677569199</v>
      </c>
      <c r="E942">
        <v>15040.1129092629</v>
      </c>
      <c r="F942" t="s">
        <v>5156</v>
      </c>
      <c r="G942" t="s">
        <v>5161</v>
      </c>
      <c r="H942" t="s">
        <v>5183</v>
      </c>
      <c r="I942">
        <v>1390918300.09903</v>
      </c>
      <c r="J942">
        <v>1387530423.32744</v>
      </c>
      <c r="K942" t="b">
        <v>0</v>
      </c>
      <c r="L942">
        <v>150.61031806733399</v>
      </c>
      <c r="M942" t="b">
        <v>1</v>
      </c>
      <c r="N942" t="s">
        <v>5206</v>
      </c>
      <c r="P942">
        <f t="shared" si="54"/>
        <v>100</v>
      </c>
      <c r="Q942" t="s">
        <v>5227</v>
      </c>
      <c r="R942" t="s">
        <v>5232</v>
      </c>
      <c r="S942" s="10">
        <f t="shared" si="55"/>
        <v>41628.171566289813</v>
      </c>
      <c r="T942" s="10">
        <f t="shared" si="56"/>
        <v>41667.383102998028</v>
      </c>
    </row>
    <row r="943" spans="1:20" ht="43.5" x14ac:dyDescent="0.35">
      <c r="A943">
        <v>941</v>
      </c>
      <c r="B943" s="3" t="s">
        <v>407</v>
      </c>
      <c r="C943" s="3" t="s">
        <v>2985</v>
      </c>
      <c r="D943">
        <v>-427472.86302494601</v>
      </c>
      <c r="E943">
        <v>15046.3720749638</v>
      </c>
      <c r="F943" t="s">
        <v>5156</v>
      </c>
      <c r="G943" t="s">
        <v>5161</v>
      </c>
      <c r="H943" t="s">
        <v>5183</v>
      </c>
      <c r="I943">
        <v>1390900406.08603</v>
      </c>
      <c r="J943">
        <v>1387512024.83901</v>
      </c>
      <c r="K943" t="b">
        <v>0</v>
      </c>
      <c r="L943">
        <v>150.66963267250901</v>
      </c>
      <c r="M943" t="b">
        <v>1</v>
      </c>
      <c r="N943" t="s">
        <v>5206</v>
      </c>
      <c r="P943">
        <f t="shared" si="54"/>
        <v>100</v>
      </c>
      <c r="Q943" t="s">
        <v>5227</v>
      </c>
      <c r="R943" t="s">
        <v>5232</v>
      </c>
      <c r="S943" s="10">
        <f t="shared" si="55"/>
        <v>41627.958620821875</v>
      </c>
      <c r="T943" s="10">
        <f t="shared" si="56"/>
        <v>41667.175996366088</v>
      </c>
    </row>
    <row r="944" spans="1:20" ht="43.5" x14ac:dyDescent="0.35">
      <c r="A944">
        <v>942</v>
      </c>
      <c r="B944" s="3" t="s">
        <v>408</v>
      </c>
      <c r="C944" s="3" t="s">
        <v>2986</v>
      </c>
      <c r="D944">
        <v>-428490.83927419898</v>
      </c>
      <c r="E944">
        <v>15052.631240664799</v>
      </c>
      <c r="F944" t="s">
        <v>5156</v>
      </c>
      <c r="G944" t="s">
        <v>5161</v>
      </c>
      <c r="H944" t="s">
        <v>5183</v>
      </c>
      <c r="I944">
        <v>1390882512.07303</v>
      </c>
      <c r="J944">
        <v>1387493626.35059</v>
      </c>
      <c r="K944" t="b">
        <v>0</v>
      </c>
      <c r="L944">
        <v>150.72894727768301</v>
      </c>
      <c r="M944" t="b">
        <v>1</v>
      </c>
      <c r="N944" t="s">
        <v>5206</v>
      </c>
      <c r="P944">
        <f t="shared" si="54"/>
        <v>100</v>
      </c>
      <c r="Q944" t="s">
        <v>5227</v>
      </c>
      <c r="R944" t="s">
        <v>5232</v>
      </c>
      <c r="S944" s="10">
        <f t="shared" si="55"/>
        <v>41627.745675354046</v>
      </c>
      <c r="T944" s="10">
        <f t="shared" si="56"/>
        <v>41666.96888973414</v>
      </c>
    </row>
    <row r="945" spans="1:20" ht="43.5" x14ac:dyDescent="0.35">
      <c r="A945">
        <v>943</v>
      </c>
      <c r="B945" s="3" t="s">
        <v>409</v>
      </c>
      <c r="C945" s="3" t="s">
        <v>2987</v>
      </c>
      <c r="D945">
        <v>-429508.815523453</v>
      </c>
      <c r="E945">
        <v>15058.890406365699</v>
      </c>
      <c r="F945" t="s">
        <v>5156</v>
      </c>
      <c r="G945" t="s">
        <v>5161</v>
      </c>
      <c r="H945" t="s">
        <v>5183</v>
      </c>
      <c r="I945">
        <v>1390864618.06004</v>
      </c>
      <c r="J945">
        <v>1387475227.86216</v>
      </c>
      <c r="K945" t="b">
        <v>0</v>
      </c>
      <c r="L945">
        <v>150.788261882857</v>
      </c>
      <c r="M945" t="b">
        <v>1</v>
      </c>
      <c r="N945" t="s">
        <v>5206</v>
      </c>
      <c r="P945">
        <f t="shared" si="54"/>
        <v>100</v>
      </c>
      <c r="Q945" t="s">
        <v>5227</v>
      </c>
      <c r="R945" t="s">
        <v>5232</v>
      </c>
      <c r="S945" s="10">
        <f t="shared" si="55"/>
        <v>41627.532729886108</v>
      </c>
      <c r="T945" s="10">
        <f t="shared" si="56"/>
        <v>41666.761783102316</v>
      </c>
    </row>
    <row r="946" spans="1:20" ht="43.5" x14ac:dyDescent="0.35">
      <c r="A946">
        <v>944</v>
      </c>
      <c r="B946" s="3" t="s">
        <v>410</v>
      </c>
      <c r="C946" s="3" t="s">
        <v>2988</v>
      </c>
      <c r="D946">
        <v>-430526.79177270603</v>
      </c>
      <c r="E946">
        <v>15065.149572066701</v>
      </c>
      <c r="F946" t="s">
        <v>5156</v>
      </c>
      <c r="G946" t="s">
        <v>5162</v>
      </c>
      <c r="H946" t="s">
        <v>5184</v>
      </c>
      <c r="I946">
        <v>1390846724.04704</v>
      </c>
      <c r="J946">
        <v>1387456829.37374</v>
      </c>
      <c r="K946" t="b">
        <v>0</v>
      </c>
      <c r="L946">
        <v>150.847576488031</v>
      </c>
      <c r="M946" t="b">
        <v>1</v>
      </c>
      <c r="N946" t="s">
        <v>5206</v>
      </c>
      <c r="P946">
        <f t="shared" si="54"/>
        <v>100</v>
      </c>
      <c r="Q946" t="s">
        <v>5227</v>
      </c>
      <c r="R946" t="s">
        <v>5232</v>
      </c>
      <c r="S946" s="10">
        <f t="shared" si="55"/>
        <v>41627.31978441828</v>
      </c>
      <c r="T946" s="10">
        <f t="shared" si="56"/>
        <v>41666.554676470369</v>
      </c>
    </row>
    <row r="947" spans="1:20" ht="43.5" x14ac:dyDescent="0.35">
      <c r="A947">
        <v>945</v>
      </c>
      <c r="B947" s="3" t="s">
        <v>411</v>
      </c>
      <c r="C947" s="3" t="s">
        <v>2989</v>
      </c>
      <c r="D947">
        <v>-431544.76802195999</v>
      </c>
      <c r="E947">
        <v>15071.408737767701</v>
      </c>
      <c r="F947" t="s">
        <v>5156</v>
      </c>
      <c r="G947" t="s">
        <v>5166</v>
      </c>
      <c r="H947" t="s">
        <v>5188</v>
      </c>
      <c r="I947">
        <v>1390828830.03404</v>
      </c>
      <c r="J947">
        <v>1387438430.8853099</v>
      </c>
      <c r="K947" t="b">
        <v>0</v>
      </c>
      <c r="L947">
        <v>150.90689109320601</v>
      </c>
      <c r="M947" t="b">
        <v>1</v>
      </c>
      <c r="N947" t="s">
        <v>5206</v>
      </c>
      <c r="P947">
        <f t="shared" si="54"/>
        <v>100</v>
      </c>
      <c r="Q947" t="s">
        <v>5227</v>
      </c>
      <c r="R947" t="s">
        <v>5232</v>
      </c>
      <c r="S947" s="10">
        <f t="shared" si="55"/>
        <v>41627.106838950342</v>
      </c>
      <c r="T947" s="10">
        <f t="shared" si="56"/>
        <v>41666.347569838421</v>
      </c>
    </row>
    <row r="948" spans="1:20" ht="43.5" x14ac:dyDescent="0.35">
      <c r="A948">
        <v>946</v>
      </c>
      <c r="B948" s="3" t="s">
        <v>412</v>
      </c>
      <c r="C948" s="3" t="s">
        <v>2990</v>
      </c>
      <c r="D948">
        <v>-432562.744271214</v>
      </c>
      <c r="E948">
        <v>15077.6679034686</v>
      </c>
      <c r="F948" t="s">
        <v>5156</v>
      </c>
      <c r="G948" t="s">
        <v>5161</v>
      </c>
      <c r="H948" t="s">
        <v>5183</v>
      </c>
      <c r="I948">
        <v>1390810936.02104</v>
      </c>
      <c r="J948">
        <v>1387420032.3968899</v>
      </c>
      <c r="K948" t="b">
        <v>0</v>
      </c>
      <c r="L948">
        <v>150.96620569838001</v>
      </c>
      <c r="M948" t="b">
        <v>1</v>
      </c>
      <c r="N948" t="s">
        <v>5206</v>
      </c>
      <c r="P948">
        <f t="shared" si="54"/>
        <v>100</v>
      </c>
      <c r="Q948" t="s">
        <v>5227</v>
      </c>
      <c r="R948" t="s">
        <v>5232</v>
      </c>
      <c r="S948" s="10">
        <f t="shared" si="55"/>
        <v>41626.89389348252</v>
      </c>
      <c r="T948" s="10">
        <f t="shared" si="56"/>
        <v>41666.14046320648</v>
      </c>
    </row>
    <row r="949" spans="1:20" ht="58" x14ac:dyDescent="0.35">
      <c r="A949">
        <v>947</v>
      </c>
      <c r="B949" s="3" t="s">
        <v>413</v>
      </c>
      <c r="C949" s="3" t="s">
        <v>2991</v>
      </c>
      <c r="D949">
        <v>-433580.72052046697</v>
      </c>
      <c r="E949">
        <v>15083.9270691696</v>
      </c>
      <c r="F949" t="s">
        <v>5156</v>
      </c>
      <c r="G949" t="s">
        <v>5161</v>
      </c>
      <c r="H949" t="s">
        <v>5183</v>
      </c>
      <c r="I949">
        <v>1390793042.00804</v>
      </c>
      <c r="J949">
        <v>1387401633.9084599</v>
      </c>
      <c r="K949" t="b">
        <v>0</v>
      </c>
      <c r="L949">
        <v>151.025520303554</v>
      </c>
      <c r="M949" t="b">
        <v>1</v>
      </c>
      <c r="N949" t="s">
        <v>5206</v>
      </c>
      <c r="P949">
        <f t="shared" si="54"/>
        <v>100</v>
      </c>
      <c r="Q949" t="s">
        <v>5227</v>
      </c>
      <c r="R949" t="s">
        <v>5232</v>
      </c>
      <c r="S949" s="10">
        <f t="shared" si="55"/>
        <v>41626.680948014582</v>
      </c>
      <c r="T949" s="10">
        <f t="shared" si="56"/>
        <v>41665.933356574533</v>
      </c>
    </row>
    <row r="950" spans="1:20" ht="43.5" x14ac:dyDescent="0.35">
      <c r="A950">
        <v>948</v>
      </c>
      <c r="B950" s="3" t="s">
        <v>414</v>
      </c>
      <c r="C950" s="3" t="s">
        <v>2992</v>
      </c>
      <c r="D950">
        <v>-434598.69676972099</v>
      </c>
      <c r="E950">
        <v>15090.1862348705</v>
      </c>
      <c r="F950" t="s">
        <v>5156</v>
      </c>
      <c r="G950" t="s">
        <v>5161</v>
      </c>
      <c r="H950" t="s">
        <v>5183</v>
      </c>
      <c r="I950">
        <v>1390775147.9950399</v>
      </c>
      <c r="J950">
        <v>1387383235.4200399</v>
      </c>
      <c r="K950" t="b">
        <v>0</v>
      </c>
      <c r="L950">
        <v>151.08483490872899</v>
      </c>
      <c r="M950" t="b">
        <v>1</v>
      </c>
      <c r="N950" t="s">
        <v>5206</v>
      </c>
      <c r="P950">
        <f t="shared" si="54"/>
        <v>100</v>
      </c>
      <c r="Q950" t="s">
        <v>5227</v>
      </c>
      <c r="R950" t="s">
        <v>5232</v>
      </c>
      <c r="S950" s="10">
        <f t="shared" si="55"/>
        <v>41626.468002546753</v>
      </c>
      <c r="T950" s="10">
        <f t="shared" si="56"/>
        <v>41665.726249942592</v>
      </c>
    </row>
    <row r="951" spans="1:20" ht="43.5" x14ac:dyDescent="0.35">
      <c r="A951">
        <v>949</v>
      </c>
      <c r="B951" s="3" t="s">
        <v>415</v>
      </c>
      <c r="C951" s="3" t="s">
        <v>2993</v>
      </c>
      <c r="D951">
        <v>-435616.67301897402</v>
      </c>
      <c r="E951">
        <v>15096.4454005715</v>
      </c>
      <c r="F951" t="s">
        <v>5156</v>
      </c>
      <c r="G951" t="s">
        <v>5161</v>
      </c>
      <c r="H951" t="s">
        <v>5183</v>
      </c>
      <c r="I951">
        <v>1390757253.9820499</v>
      </c>
      <c r="J951">
        <v>1387364836.9316101</v>
      </c>
      <c r="K951" t="b">
        <v>0</v>
      </c>
      <c r="L951">
        <v>151.14414951390299</v>
      </c>
      <c r="M951" t="b">
        <v>1</v>
      </c>
      <c r="N951" t="s">
        <v>5206</v>
      </c>
      <c r="P951">
        <f t="shared" si="54"/>
        <v>100</v>
      </c>
      <c r="Q951" t="s">
        <v>5227</v>
      </c>
      <c r="R951" t="s">
        <v>5232</v>
      </c>
      <c r="S951" s="10">
        <f t="shared" si="55"/>
        <v>41626.255057078823</v>
      </c>
      <c r="T951" s="10">
        <f t="shared" si="56"/>
        <v>41665.519143310761</v>
      </c>
    </row>
    <row r="952" spans="1:20" ht="58" x14ac:dyDescent="0.35">
      <c r="A952">
        <v>950</v>
      </c>
      <c r="B952" s="3" t="s">
        <v>416</v>
      </c>
      <c r="C952" s="3" t="s">
        <v>2994</v>
      </c>
      <c r="D952">
        <v>-436634.64926822798</v>
      </c>
      <c r="E952">
        <v>15102.704566272399</v>
      </c>
      <c r="F952" t="s">
        <v>5156</v>
      </c>
      <c r="G952" t="s">
        <v>5166</v>
      </c>
      <c r="H952" t="s">
        <v>5188</v>
      </c>
      <c r="I952">
        <v>1390739359.9690499</v>
      </c>
      <c r="J952">
        <v>1387346438.4431901</v>
      </c>
      <c r="K952" t="b">
        <v>0</v>
      </c>
      <c r="L952">
        <v>151.20346411907701</v>
      </c>
      <c r="M952" t="b">
        <v>1</v>
      </c>
      <c r="N952" t="s">
        <v>5206</v>
      </c>
      <c r="P952">
        <f t="shared" si="54"/>
        <v>100</v>
      </c>
      <c r="Q952" t="s">
        <v>5227</v>
      </c>
      <c r="R952" t="s">
        <v>5232</v>
      </c>
      <c r="S952" s="10">
        <f t="shared" si="55"/>
        <v>41626.042111610994</v>
      </c>
      <c r="T952" s="10">
        <f t="shared" si="56"/>
        <v>41665.312036678813</v>
      </c>
    </row>
    <row r="953" spans="1:20" ht="43.5" x14ac:dyDescent="0.35">
      <c r="A953">
        <v>951</v>
      </c>
      <c r="B953" s="3" t="s">
        <v>417</v>
      </c>
      <c r="C953" s="3" t="s">
        <v>2995</v>
      </c>
      <c r="D953">
        <v>-437652.62551748101</v>
      </c>
      <c r="E953">
        <v>15108.963731973399</v>
      </c>
      <c r="F953" t="s">
        <v>5156</v>
      </c>
      <c r="G953" t="s">
        <v>5161</v>
      </c>
      <c r="H953" t="s">
        <v>5183</v>
      </c>
      <c r="I953">
        <v>1390721465.9560499</v>
      </c>
      <c r="J953">
        <v>1387328039.9547601</v>
      </c>
      <c r="K953" t="b">
        <v>0</v>
      </c>
      <c r="L953">
        <v>151.26277872425101</v>
      </c>
      <c r="M953" t="b">
        <v>1</v>
      </c>
      <c r="N953" t="s">
        <v>5206</v>
      </c>
      <c r="P953">
        <f t="shared" si="54"/>
        <v>100</v>
      </c>
      <c r="Q953" t="s">
        <v>5227</v>
      </c>
      <c r="R953" t="s">
        <v>5232</v>
      </c>
      <c r="S953" s="10">
        <f t="shared" si="55"/>
        <v>41625.829166143056</v>
      </c>
      <c r="T953" s="10">
        <f t="shared" si="56"/>
        <v>41665.104930046873</v>
      </c>
    </row>
    <row r="954" spans="1:20" ht="43.5" x14ac:dyDescent="0.35">
      <c r="A954">
        <v>952</v>
      </c>
      <c r="B954" s="3" t="s">
        <v>418</v>
      </c>
      <c r="C954" s="3" t="s">
        <v>2996</v>
      </c>
      <c r="D954">
        <v>-438670.60176673502</v>
      </c>
      <c r="E954">
        <v>15115.222897674301</v>
      </c>
      <c r="F954" t="s">
        <v>5156</v>
      </c>
      <c r="G954" t="s">
        <v>5161</v>
      </c>
      <c r="H954" t="s">
        <v>5183</v>
      </c>
      <c r="I954">
        <v>1390703571.9430499</v>
      </c>
      <c r="J954">
        <v>1387309641.4663401</v>
      </c>
      <c r="K954" t="b">
        <v>0</v>
      </c>
      <c r="L954">
        <v>151.322093329426</v>
      </c>
      <c r="M954" t="b">
        <v>1</v>
      </c>
      <c r="N954" t="s">
        <v>5206</v>
      </c>
      <c r="P954">
        <f t="shared" si="54"/>
        <v>100</v>
      </c>
      <c r="Q954" t="s">
        <v>5227</v>
      </c>
      <c r="R954" t="s">
        <v>5232</v>
      </c>
      <c r="S954" s="10">
        <f t="shared" si="55"/>
        <v>41625.616220675227</v>
      </c>
      <c r="T954" s="10">
        <f t="shared" si="56"/>
        <v>41664.897823414925</v>
      </c>
    </row>
    <row r="955" spans="1:20" ht="43.5" x14ac:dyDescent="0.35">
      <c r="A955">
        <v>953</v>
      </c>
      <c r="B955" s="3" t="s">
        <v>419</v>
      </c>
      <c r="C955" s="3" t="s">
        <v>2997</v>
      </c>
      <c r="D955">
        <v>-439688.57801598898</v>
      </c>
      <c r="E955">
        <v>15121.482063375301</v>
      </c>
      <c r="F955" t="s">
        <v>5156</v>
      </c>
      <c r="G955" t="s">
        <v>5161</v>
      </c>
      <c r="H955" t="s">
        <v>5183</v>
      </c>
      <c r="I955">
        <v>1390685677.9300499</v>
      </c>
      <c r="J955">
        <v>1387291242.97791</v>
      </c>
      <c r="K955" t="b">
        <v>0</v>
      </c>
      <c r="L955">
        <v>151.38140793459999</v>
      </c>
      <c r="M955" t="b">
        <v>1</v>
      </c>
      <c r="N955" t="s">
        <v>5206</v>
      </c>
      <c r="P955">
        <f t="shared" si="54"/>
        <v>100</v>
      </c>
      <c r="Q955" t="s">
        <v>5227</v>
      </c>
      <c r="R955" t="s">
        <v>5232</v>
      </c>
      <c r="S955" s="10">
        <f t="shared" si="55"/>
        <v>41625.403275207289</v>
      </c>
      <c r="T955" s="10">
        <f t="shared" si="56"/>
        <v>41664.690716782985</v>
      </c>
    </row>
    <row r="956" spans="1:20" ht="43.5" x14ac:dyDescent="0.35">
      <c r="A956">
        <v>954</v>
      </c>
      <c r="B956" s="3" t="s">
        <v>420</v>
      </c>
      <c r="C956" s="3" t="s">
        <v>2998</v>
      </c>
      <c r="D956">
        <v>-440706.55426524201</v>
      </c>
      <c r="E956">
        <v>15127.7412290762</v>
      </c>
      <c r="F956" t="s">
        <v>5156</v>
      </c>
      <c r="G956" t="s">
        <v>5161</v>
      </c>
      <c r="H956" t="s">
        <v>5183</v>
      </c>
      <c r="I956">
        <v>1390667783.9170599</v>
      </c>
      <c r="J956">
        <v>1387272844.48949</v>
      </c>
      <c r="K956" t="b">
        <v>0</v>
      </c>
      <c r="L956">
        <v>151.44072253977399</v>
      </c>
      <c r="M956" t="b">
        <v>1</v>
      </c>
      <c r="N956" t="s">
        <v>5206</v>
      </c>
      <c r="P956">
        <f t="shared" si="54"/>
        <v>100</v>
      </c>
      <c r="Q956" t="s">
        <v>5227</v>
      </c>
      <c r="R956" t="s">
        <v>5232</v>
      </c>
      <c r="S956" s="10">
        <f t="shared" si="55"/>
        <v>41625.190329739467</v>
      </c>
      <c r="T956" s="10">
        <f t="shared" si="56"/>
        <v>41664.483610151154</v>
      </c>
    </row>
    <row r="957" spans="1:20" ht="43.5" x14ac:dyDescent="0.35">
      <c r="A957">
        <v>955</v>
      </c>
      <c r="B957" s="3" t="s">
        <v>421</v>
      </c>
      <c r="C957" s="3" t="s">
        <v>2999</v>
      </c>
      <c r="D957">
        <v>-441724.53051449597</v>
      </c>
      <c r="E957">
        <v>15134.0003947772</v>
      </c>
      <c r="F957" t="s">
        <v>5158</v>
      </c>
      <c r="G957" t="s">
        <v>5161</v>
      </c>
      <c r="H957" t="s">
        <v>5183</v>
      </c>
      <c r="I957">
        <v>1390649889.9040599</v>
      </c>
      <c r="J957">
        <v>1387254446.00106</v>
      </c>
      <c r="K957" t="b">
        <v>0</v>
      </c>
      <c r="L957">
        <v>151.50003714494801</v>
      </c>
      <c r="M957" t="b">
        <v>0</v>
      </c>
      <c r="N957" t="s">
        <v>5207</v>
      </c>
      <c r="P957">
        <f t="shared" si="54"/>
        <v>100</v>
      </c>
      <c r="Q957" t="s">
        <v>5227</v>
      </c>
      <c r="R957" t="s">
        <v>5233</v>
      </c>
      <c r="S957" s="10">
        <f t="shared" si="55"/>
        <v>41624.977384271529</v>
      </c>
      <c r="T957" s="10">
        <f t="shared" si="56"/>
        <v>41664.276503519206</v>
      </c>
    </row>
    <row r="958" spans="1:20" ht="58" x14ac:dyDescent="0.35">
      <c r="A958">
        <v>956</v>
      </c>
      <c r="B958" s="3" t="s">
        <v>422</v>
      </c>
      <c r="C958" s="3" t="s">
        <v>3000</v>
      </c>
      <c r="D958">
        <v>-442742.506763749</v>
      </c>
      <c r="E958">
        <v>15140.2595604781</v>
      </c>
      <c r="F958" t="s">
        <v>5158</v>
      </c>
      <c r="G958" t="s">
        <v>5161</v>
      </c>
      <c r="H958" t="s">
        <v>5183</v>
      </c>
      <c r="I958">
        <v>1390631995.8910601</v>
      </c>
      <c r="J958">
        <v>1387236047.51264</v>
      </c>
      <c r="K958" t="b">
        <v>0</v>
      </c>
      <c r="L958">
        <v>151.559351750123</v>
      </c>
      <c r="M958" t="b">
        <v>0</v>
      </c>
      <c r="N958" t="s">
        <v>5207</v>
      </c>
      <c r="P958">
        <f t="shared" si="54"/>
        <v>100</v>
      </c>
      <c r="Q958" t="s">
        <v>5227</v>
      </c>
      <c r="R958" t="s">
        <v>5233</v>
      </c>
      <c r="S958" s="10">
        <f t="shared" si="55"/>
        <v>41624.764438803701</v>
      </c>
      <c r="T958" s="10">
        <f t="shared" si="56"/>
        <v>41664.069396887266</v>
      </c>
    </row>
    <row r="959" spans="1:20" ht="43.5" x14ac:dyDescent="0.35">
      <c r="A959">
        <v>957</v>
      </c>
      <c r="B959" s="3" t="s">
        <v>423</v>
      </c>
      <c r="C959" s="3" t="s">
        <v>3001</v>
      </c>
      <c r="D959">
        <v>-443760.48301300302</v>
      </c>
      <c r="E959">
        <v>15146.5187261791</v>
      </c>
      <c r="F959" t="s">
        <v>5158</v>
      </c>
      <c r="G959" t="s">
        <v>5161</v>
      </c>
      <c r="H959" t="s">
        <v>5183</v>
      </c>
      <c r="I959">
        <v>1390614101.8780601</v>
      </c>
      <c r="J959">
        <v>1387217649.02421</v>
      </c>
      <c r="K959" t="b">
        <v>0</v>
      </c>
      <c r="L959">
        <v>151.61866635529699</v>
      </c>
      <c r="M959" t="b">
        <v>0</v>
      </c>
      <c r="N959" t="s">
        <v>5207</v>
      </c>
      <c r="P959">
        <f t="shared" si="54"/>
        <v>100</v>
      </c>
      <c r="Q959" t="s">
        <v>5227</v>
      </c>
      <c r="R959" t="s">
        <v>5233</v>
      </c>
      <c r="S959" s="10">
        <f t="shared" si="55"/>
        <v>41624.551493335763</v>
      </c>
      <c r="T959" s="10">
        <f t="shared" si="56"/>
        <v>41663.862290255325</v>
      </c>
    </row>
    <row r="960" spans="1:20" ht="43.5" x14ac:dyDescent="0.35">
      <c r="A960">
        <v>958</v>
      </c>
      <c r="B960" s="3" t="s">
        <v>424</v>
      </c>
      <c r="C960" s="3" t="s">
        <v>3002</v>
      </c>
      <c r="D960">
        <v>-444778.45926225599</v>
      </c>
      <c r="E960">
        <v>15152.77789188</v>
      </c>
      <c r="F960" t="s">
        <v>5158</v>
      </c>
      <c r="G960" t="s">
        <v>5161</v>
      </c>
      <c r="H960" t="s">
        <v>5183</v>
      </c>
      <c r="I960">
        <v>1390596207.8650601</v>
      </c>
      <c r="J960">
        <v>1387199250.53579</v>
      </c>
      <c r="K960" t="b">
        <v>0</v>
      </c>
      <c r="L960">
        <v>151.67798096047099</v>
      </c>
      <c r="M960" t="b">
        <v>0</v>
      </c>
      <c r="N960" t="s">
        <v>5207</v>
      </c>
      <c r="P960">
        <f t="shared" si="54"/>
        <v>100</v>
      </c>
      <c r="Q960" t="s">
        <v>5227</v>
      </c>
      <c r="R960" t="s">
        <v>5233</v>
      </c>
      <c r="S960" s="10">
        <f t="shared" si="55"/>
        <v>41624.338547867934</v>
      </c>
      <c r="T960" s="10">
        <f t="shared" si="56"/>
        <v>41663.655183623378</v>
      </c>
    </row>
    <row r="961" spans="1:20" ht="43.5" x14ac:dyDescent="0.35">
      <c r="A961">
        <v>959</v>
      </c>
      <c r="B961" s="3" t="s">
        <v>425</v>
      </c>
      <c r="C961" s="3" t="s">
        <v>3003</v>
      </c>
      <c r="D961">
        <v>-445796.43551151</v>
      </c>
      <c r="E961">
        <v>15159.037057580999</v>
      </c>
      <c r="F961" t="s">
        <v>5158</v>
      </c>
      <c r="G961" t="s">
        <v>5161</v>
      </c>
      <c r="H961" t="s">
        <v>5183</v>
      </c>
      <c r="I961">
        <v>1390578313.8520701</v>
      </c>
      <c r="J961">
        <v>1387180852.04737</v>
      </c>
      <c r="K961" t="b">
        <v>0</v>
      </c>
      <c r="L961">
        <v>151.73729556564601</v>
      </c>
      <c r="M961" t="b">
        <v>0</v>
      </c>
      <c r="N961" t="s">
        <v>5207</v>
      </c>
      <c r="P961">
        <f t="shared" si="54"/>
        <v>100</v>
      </c>
      <c r="Q961" t="s">
        <v>5227</v>
      </c>
      <c r="R961" t="s">
        <v>5233</v>
      </c>
      <c r="S961" s="10">
        <f t="shared" si="55"/>
        <v>41624.125602400112</v>
      </c>
      <c r="T961" s="10">
        <f t="shared" si="56"/>
        <v>41663.448076991546</v>
      </c>
    </row>
    <row r="962" spans="1:20" ht="43.5" x14ac:dyDescent="0.35">
      <c r="A962">
        <v>960</v>
      </c>
      <c r="B962" s="3" t="s">
        <v>426</v>
      </c>
      <c r="C962" s="3" t="s">
        <v>3004</v>
      </c>
      <c r="D962">
        <v>-446814.41176076402</v>
      </c>
      <c r="E962">
        <v>15165.296223281901</v>
      </c>
      <c r="F962" t="s">
        <v>5158</v>
      </c>
      <c r="G962" t="s">
        <v>5161</v>
      </c>
      <c r="H962" t="s">
        <v>5183</v>
      </c>
      <c r="I962">
        <v>1390560419.8390701</v>
      </c>
      <c r="J962">
        <v>1387162453.5589399</v>
      </c>
      <c r="K962" t="b">
        <v>0</v>
      </c>
      <c r="L962">
        <v>151.79661017082</v>
      </c>
      <c r="M962" t="b">
        <v>0</v>
      </c>
      <c r="N962" t="s">
        <v>5207</v>
      </c>
      <c r="P962">
        <f t="shared" si="54"/>
        <v>100</v>
      </c>
      <c r="Q962" t="s">
        <v>5227</v>
      </c>
      <c r="R962" t="s">
        <v>5233</v>
      </c>
      <c r="S962" s="10">
        <f t="shared" si="55"/>
        <v>41623.912656932174</v>
      </c>
      <c r="T962" s="10">
        <f t="shared" si="56"/>
        <v>41663.240970359606</v>
      </c>
    </row>
    <row r="963" spans="1:20" ht="43.5" x14ac:dyDescent="0.35">
      <c r="A963">
        <v>961</v>
      </c>
      <c r="B963" s="3" t="s">
        <v>427</v>
      </c>
      <c r="C963" s="3" t="s">
        <v>3005</v>
      </c>
      <c r="D963">
        <v>-447832.38801001699</v>
      </c>
      <c r="E963">
        <v>15171.555388982901</v>
      </c>
      <c r="F963" t="s">
        <v>5158</v>
      </c>
      <c r="G963" t="s">
        <v>5161</v>
      </c>
      <c r="H963" t="s">
        <v>5183</v>
      </c>
      <c r="I963">
        <v>1390542525.8260701</v>
      </c>
      <c r="J963">
        <v>1387144055.0705199</v>
      </c>
      <c r="K963" t="b">
        <v>0</v>
      </c>
      <c r="L963">
        <v>151.855924775994</v>
      </c>
      <c r="M963" t="b">
        <v>0</v>
      </c>
      <c r="N963" t="s">
        <v>5207</v>
      </c>
      <c r="P963">
        <f t="shared" ref="P963:P1026" si="57">ROUND(E963/L963,0)</f>
        <v>100</v>
      </c>
      <c r="Q963" t="s">
        <v>5227</v>
      </c>
      <c r="R963" t="s">
        <v>5233</v>
      </c>
      <c r="S963" s="10">
        <f t="shared" ref="S963:S1026" si="58">(J963/86400)+25569+(-5/24)</f>
        <v>41623.699711464353</v>
      </c>
      <c r="T963" s="10">
        <f t="shared" ref="T963:T1026" si="59">(I963/86400)+25569+(-5/24)</f>
        <v>41663.033863727658</v>
      </c>
    </row>
    <row r="964" spans="1:20" ht="58" x14ac:dyDescent="0.35">
      <c r="A964">
        <v>962</v>
      </c>
      <c r="B964" s="3" t="s">
        <v>428</v>
      </c>
      <c r="C964" s="3" t="s">
        <v>3006</v>
      </c>
      <c r="D964">
        <v>-448850.36425927101</v>
      </c>
      <c r="E964">
        <v>15177.8145546838</v>
      </c>
      <c r="F964" t="s">
        <v>5158</v>
      </c>
      <c r="G964" t="s">
        <v>5161</v>
      </c>
      <c r="H964" t="s">
        <v>5183</v>
      </c>
      <c r="I964">
        <v>1390524631.8130701</v>
      </c>
      <c r="J964">
        <v>1387125656.5820899</v>
      </c>
      <c r="K964" t="b">
        <v>0</v>
      </c>
      <c r="L964">
        <v>151.91523938116799</v>
      </c>
      <c r="M964" t="b">
        <v>0</v>
      </c>
      <c r="N964" t="s">
        <v>5207</v>
      </c>
      <c r="P964">
        <f t="shared" si="57"/>
        <v>100</v>
      </c>
      <c r="Q964" t="s">
        <v>5227</v>
      </c>
      <c r="R964" t="s">
        <v>5233</v>
      </c>
      <c r="S964" s="10">
        <f t="shared" si="58"/>
        <v>41623.486765996407</v>
      </c>
      <c r="T964" s="10">
        <f t="shared" si="59"/>
        <v>41662.826757095718</v>
      </c>
    </row>
    <row r="965" spans="1:20" ht="29" x14ac:dyDescent="0.35">
      <c r="A965">
        <v>963</v>
      </c>
      <c r="B965" s="3" t="s">
        <v>429</v>
      </c>
      <c r="C965" s="3" t="s">
        <v>3007</v>
      </c>
      <c r="D965">
        <v>-449868.34050852398</v>
      </c>
      <c r="E965">
        <v>15184.0737203848</v>
      </c>
      <c r="F965" t="s">
        <v>5158</v>
      </c>
      <c r="G965" t="s">
        <v>5161</v>
      </c>
      <c r="H965" t="s">
        <v>5183</v>
      </c>
      <c r="I965">
        <v>1390506737.80007</v>
      </c>
      <c r="J965">
        <v>1387107258.0936699</v>
      </c>
      <c r="K965" t="b">
        <v>0</v>
      </c>
      <c r="L965">
        <v>151.97455398634301</v>
      </c>
      <c r="M965" t="b">
        <v>0</v>
      </c>
      <c r="N965" t="s">
        <v>5207</v>
      </c>
      <c r="P965">
        <f t="shared" si="57"/>
        <v>100</v>
      </c>
      <c r="Q965" t="s">
        <v>5227</v>
      </c>
      <c r="R965" t="s">
        <v>5233</v>
      </c>
      <c r="S965" s="10">
        <f t="shared" si="58"/>
        <v>41623.273820528586</v>
      </c>
      <c r="T965" s="10">
        <f t="shared" si="59"/>
        <v>41662.61965046377</v>
      </c>
    </row>
    <row r="966" spans="1:20" ht="58" x14ac:dyDescent="0.35">
      <c r="A966">
        <v>964</v>
      </c>
      <c r="B966" s="3" t="s">
        <v>430</v>
      </c>
      <c r="C966" s="3" t="s">
        <v>3008</v>
      </c>
      <c r="D966">
        <v>-450886.316757778</v>
      </c>
      <c r="E966">
        <v>15190.3328860857</v>
      </c>
      <c r="F966" t="s">
        <v>5158</v>
      </c>
      <c r="G966" t="s">
        <v>5161</v>
      </c>
      <c r="H966" t="s">
        <v>5183</v>
      </c>
      <c r="I966">
        <v>1390488843.78708</v>
      </c>
      <c r="J966">
        <v>1387088859.6052401</v>
      </c>
      <c r="K966" t="b">
        <v>0</v>
      </c>
      <c r="L966">
        <v>152.03386859151701</v>
      </c>
      <c r="M966" t="b">
        <v>0</v>
      </c>
      <c r="N966" t="s">
        <v>5207</v>
      </c>
      <c r="P966">
        <f t="shared" si="57"/>
        <v>100</v>
      </c>
      <c r="Q966" t="s">
        <v>5227</v>
      </c>
      <c r="R966" t="s">
        <v>5233</v>
      </c>
      <c r="S966" s="10">
        <f t="shared" si="58"/>
        <v>41623.060875060648</v>
      </c>
      <c r="T966" s="10">
        <f t="shared" si="59"/>
        <v>41662.412543831939</v>
      </c>
    </row>
    <row r="967" spans="1:20" ht="43.5" x14ac:dyDescent="0.35">
      <c r="A967">
        <v>965</v>
      </c>
      <c r="B967" s="3" t="s">
        <v>431</v>
      </c>
      <c r="C967" s="3" t="s">
        <v>3009</v>
      </c>
      <c r="D967">
        <v>-451904.29300703201</v>
      </c>
      <c r="E967">
        <v>15196.5920517867</v>
      </c>
      <c r="F967" t="s">
        <v>5158</v>
      </c>
      <c r="G967" t="s">
        <v>5161</v>
      </c>
      <c r="H967" t="s">
        <v>5183</v>
      </c>
      <c r="I967">
        <v>1390470949.77408</v>
      </c>
      <c r="J967">
        <v>1387070461.1168201</v>
      </c>
      <c r="K967" t="b">
        <v>0</v>
      </c>
      <c r="L967">
        <v>152.093183196691</v>
      </c>
      <c r="M967" t="b">
        <v>0</v>
      </c>
      <c r="N967" t="s">
        <v>5207</v>
      </c>
      <c r="P967">
        <f t="shared" si="57"/>
        <v>100</v>
      </c>
      <c r="Q967" t="s">
        <v>5227</v>
      </c>
      <c r="R967" t="s">
        <v>5233</v>
      </c>
      <c r="S967" s="10">
        <f t="shared" si="58"/>
        <v>41622.847929592819</v>
      </c>
      <c r="T967" s="10">
        <f t="shared" si="59"/>
        <v>41662.205437199998</v>
      </c>
    </row>
    <row r="968" spans="1:20" ht="43.5" x14ac:dyDescent="0.35">
      <c r="A968">
        <v>966</v>
      </c>
      <c r="B968" s="3" t="s">
        <v>432</v>
      </c>
      <c r="C968" s="3" t="s">
        <v>3010</v>
      </c>
      <c r="D968">
        <v>-452922.26925628498</v>
      </c>
      <c r="E968">
        <v>15202.8512174876</v>
      </c>
      <c r="F968" t="s">
        <v>5158</v>
      </c>
      <c r="G968" t="s">
        <v>5162</v>
      </c>
      <c r="H968" t="s">
        <v>5184</v>
      </c>
      <c r="I968">
        <v>1390453055.76108</v>
      </c>
      <c r="J968">
        <v>1387052062.6283901</v>
      </c>
      <c r="K968" t="b">
        <v>0</v>
      </c>
      <c r="L968">
        <v>152.152497801865</v>
      </c>
      <c r="M968" t="b">
        <v>0</v>
      </c>
      <c r="N968" t="s">
        <v>5207</v>
      </c>
      <c r="P968">
        <f t="shared" si="57"/>
        <v>100</v>
      </c>
      <c r="Q968" t="s">
        <v>5227</v>
      </c>
      <c r="R968" t="s">
        <v>5233</v>
      </c>
      <c r="S968" s="10">
        <f t="shared" si="58"/>
        <v>41622.634984124881</v>
      </c>
      <c r="T968" s="10">
        <f t="shared" si="59"/>
        <v>41661.998330568051</v>
      </c>
    </row>
    <row r="969" spans="1:20" ht="58" x14ac:dyDescent="0.35">
      <c r="A969">
        <v>967</v>
      </c>
      <c r="B969" s="3" t="s">
        <v>433</v>
      </c>
      <c r="C969" s="3" t="s">
        <v>3011</v>
      </c>
      <c r="D969">
        <v>-453940.245505539</v>
      </c>
      <c r="E969">
        <v>15209.110383188599</v>
      </c>
      <c r="F969" t="s">
        <v>5158</v>
      </c>
      <c r="G969" t="s">
        <v>5161</v>
      </c>
      <c r="H969" t="s">
        <v>5183</v>
      </c>
      <c r="I969">
        <v>1390435161.74808</v>
      </c>
      <c r="J969">
        <v>1387033664.1399701</v>
      </c>
      <c r="K969" t="b">
        <v>0</v>
      </c>
      <c r="L969">
        <v>152.21181240703999</v>
      </c>
      <c r="M969" t="b">
        <v>0</v>
      </c>
      <c r="N969" t="s">
        <v>5207</v>
      </c>
      <c r="P969">
        <f t="shared" si="57"/>
        <v>100</v>
      </c>
      <c r="Q969" t="s">
        <v>5227</v>
      </c>
      <c r="R969" t="s">
        <v>5233</v>
      </c>
      <c r="S969" s="10">
        <f t="shared" si="58"/>
        <v>41622.42203865706</v>
      </c>
      <c r="T969" s="10">
        <f t="shared" si="59"/>
        <v>41661.79122393611</v>
      </c>
    </row>
    <row r="970" spans="1:20" ht="58" x14ac:dyDescent="0.35">
      <c r="A970">
        <v>968</v>
      </c>
      <c r="B970" s="3" t="s">
        <v>434</v>
      </c>
      <c r="C970" s="3" t="s">
        <v>3012</v>
      </c>
      <c r="D970">
        <v>-454958.22175479197</v>
      </c>
      <c r="E970">
        <v>15215.369548889499</v>
      </c>
      <c r="F970" t="s">
        <v>5158</v>
      </c>
      <c r="G970" t="s">
        <v>5161</v>
      </c>
      <c r="H970" t="s">
        <v>5183</v>
      </c>
      <c r="I970">
        <v>1390417267.73508</v>
      </c>
      <c r="J970">
        <v>1387015265.65154</v>
      </c>
      <c r="K970" t="b">
        <v>0</v>
      </c>
      <c r="L970">
        <v>152.27112701221401</v>
      </c>
      <c r="M970" t="b">
        <v>0</v>
      </c>
      <c r="N970" t="s">
        <v>5207</v>
      </c>
      <c r="P970">
        <f t="shared" si="57"/>
        <v>100</v>
      </c>
      <c r="Q970" t="s">
        <v>5227</v>
      </c>
      <c r="R970" t="s">
        <v>5233</v>
      </c>
      <c r="S970" s="10">
        <f t="shared" si="58"/>
        <v>41622.209093189122</v>
      </c>
      <c r="T970" s="10">
        <f t="shared" si="59"/>
        <v>41661.584117304163</v>
      </c>
    </row>
    <row r="971" spans="1:20" ht="58" x14ac:dyDescent="0.35">
      <c r="A971">
        <v>969</v>
      </c>
      <c r="B971" s="3" t="s">
        <v>435</v>
      </c>
      <c r="C971" s="3" t="s">
        <v>3013</v>
      </c>
      <c r="D971">
        <v>-455976.19800404599</v>
      </c>
      <c r="E971">
        <v>15221.628714590501</v>
      </c>
      <c r="F971" t="s">
        <v>5158</v>
      </c>
      <c r="G971" t="s">
        <v>5161</v>
      </c>
      <c r="H971" t="s">
        <v>5183</v>
      </c>
      <c r="I971">
        <v>1390399373.72209</v>
      </c>
      <c r="J971">
        <v>1386996867.16312</v>
      </c>
      <c r="K971" t="b">
        <v>0</v>
      </c>
      <c r="L971">
        <v>152.330441617388</v>
      </c>
      <c r="M971" t="b">
        <v>0</v>
      </c>
      <c r="N971" t="s">
        <v>5207</v>
      </c>
      <c r="P971">
        <f t="shared" si="57"/>
        <v>100</v>
      </c>
      <c r="Q971" t="s">
        <v>5227</v>
      </c>
      <c r="R971" t="s">
        <v>5233</v>
      </c>
      <c r="S971" s="10">
        <f t="shared" si="58"/>
        <v>41621.996147721293</v>
      </c>
      <c r="T971" s="10">
        <f t="shared" si="59"/>
        <v>41661.377010672331</v>
      </c>
    </row>
    <row r="972" spans="1:20" ht="58" x14ac:dyDescent="0.35">
      <c r="A972">
        <v>970</v>
      </c>
      <c r="B972" s="3" t="s">
        <v>436</v>
      </c>
      <c r="C972" s="3" t="s">
        <v>3014</v>
      </c>
      <c r="D972">
        <v>-456994.17425329902</v>
      </c>
      <c r="E972">
        <v>15227.887880291401</v>
      </c>
      <c r="F972" t="s">
        <v>5158</v>
      </c>
      <c r="G972" t="s">
        <v>5161</v>
      </c>
      <c r="H972" t="s">
        <v>5183</v>
      </c>
      <c r="I972">
        <v>1390381479.70909</v>
      </c>
      <c r="J972">
        <v>1386978468.67469</v>
      </c>
      <c r="K972" t="b">
        <v>0</v>
      </c>
      <c r="L972">
        <v>152.38975622256299</v>
      </c>
      <c r="M972" t="b">
        <v>0</v>
      </c>
      <c r="N972" t="s">
        <v>5207</v>
      </c>
      <c r="P972">
        <f t="shared" si="57"/>
        <v>100</v>
      </c>
      <c r="Q972" t="s">
        <v>5227</v>
      </c>
      <c r="R972" t="s">
        <v>5233</v>
      </c>
      <c r="S972" s="10">
        <f t="shared" si="58"/>
        <v>41621.783202253355</v>
      </c>
      <c r="T972" s="10">
        <f t="shared" si="59"/>
        <v>41661.169904040391</v>
      </c>
    </row>
    <row r="973" spans="1:20" ht="43.5" x14ac:dyDescent="0.35">
      <c r="A973">
        <v>971</v>
      </c>
      <c r="B973" s="3" t="s">
        <v>437</v>
      </c>
      <c r="C973" s="3" t="s">
        <v>3015</v>
      </c>
      <c r="D973">
        <v>-458012.15050255298</v>
      </c>
      <c r="E973">
        <v>15234.1470459924</v>
      </c>
      <c r="F973" t="s">
        <v>5158</v>
      </c>
      <c r="G973" t="s">
        <v>5161</v>
      </c>
      <c r="H973" t="s">
        <v>5183</v>
      </c>
      <c r="I973">
        <v>1390363585.69609</v>
      </c>
      <c r="J973">
        <v>1386960070.18627</v>
      </c>
      <c r="K973" t="b">
        <v>0</v>
      </c>
      <c r="L973">
        <v>152.44907082773699</v>
      </c>
      <c r="M973" t="b">
        <v>0</v>
      </c>
      <c r="N973" t="s">
        <v>5207</v>
      </c>
      <c r="P973">
        <f t="shared" si="57"/>
        <v>100</v>
      </c>
      <c r="Q973" t="s">
        <v>5227</v>
      </c>
      <c r="R973" t="s">
        <v>5233</v>
      </c>
      <c r="S973" s="10">
        <f t="shared" si="58"/>
        <v>41621.570256785526</v>
      </c>
      <c r="T973" s="10">
        <f t="shared" si="59"/>
        <v>41660.962797408451</v>
      </c>
    </row>
    <row r="974" spans="1:20" ht="43.5" x14ac:dyDescent="0.35">
      <c r="A974">
        <v>972</v>
      </c>
      <c r="B974" s="3" t="s">
        <v>438</v>
      </c>
      <c r="C974" s="3" t="s">
        <v>3016</v>
      </c>
      <c r="D974">
        <v>-459030.126751806</v>
      </c>
      <c r="E974">
        <v>15240.4062116933</v>
      </c>
      <c r="F974" t="s">
        <v>5158</v>
      </c>
      <c r="G974" t="s">
        <v>5166</v>
      </c>
      <c r="H974" t="s">
        <v>5188</v>
      </c>
      <c r="I974">
        <v>1390345691.68309</v>
      </c>
      <c r="J974">
        <v>1386941671.69784</v>
      </c>
      <c r="K974" t="b">
        <v>0</v>
      </c>
      <c r="L974">
        <v>152.50838543291101</v>
      </c>
      <c r="M974" t="b">
        <v>0</v>
      </c>
      <c r="N974" t="s">
        <v>5207</v>
      </c>
      <c r="P974">
        <f t="shared" si="57"/>
        <v>100</v>
      </c>
      <c r="Q974" t="s">
        <v>5227</v>
      </c>
      <c r="R974" t="s">
        <v>5233</v>
      </c>
      <c r="S974" s="10">
        <f t="shared" si="58"/>
        <v>41621.357311317588</v>
      </c>
      <c r="T974" s="10">
        <f t="shared" si="59"/>
        <v>41660.755690776503</v>
      </c>
    </row>
    <row r="975" spans="1:20" ht="43.5" x14ac:dyDescent="0.35">
      <c r="A975">
        <v>973</v>
      </c>
      <c r="B975" s="3" t="s">
        <v>439</v>
      </c>
      <c r="C975" s="3" t="s">
        <v>3017</v>
      </c>
      <c r="D975">
        <v>-460048.10300106002</v>
      </c>
      <c r="E975">
        <v>15246.6653773943</v>
      </c>
      <c r="F975" t="s">
        <v>5158</v>
      </c>
      <c r="G975" t="s">
        <v>5161</v>
      </c>
      <c r="H975" t="s">
        <v>5183</v>
      </c>
      <c r="I975">
        <v>1390327797.67009</v>
      </c>
      <c r="J975">
        <v>1386923273.20942</v>
      </c>
      <c r="K975" t="b">
        <v>0</v>
      </c>
      <c r="L975">
        <v>152.56770003808501</v>
      </c>
      <c r="M975" t="b">
        <v>0</v>
      </c>
      <c r="N975" t="s">
        <v>5207</v>
      </c>
      <c r="P975">
        <f t="shared" si="57"/>
        <v>100</v>
      </c>
      <c r="Q975" t="s">
        <v>5227</v>
      </c>
      <c r="R975" t="s">
        <v>5233</v>
      </c>
      <c r="S975" s="10">
        <f t="shared" si="58"/>
        <v>41621.144365849766</v>
      </c>
      <c r="T975" s="10">
        <f t="shared" si="59"/>
        <v>41660.548584144555</v>
      </c>
    </row>
    <row r="976" spans="1:20" ht="43.5" x14ac:dyDescent="0.35">
      <c r="A976">
        <v>974</v>
      </c>
      <c r="B976" s="3" t="s">
        <v>440</v>
      </c>
      <c r="C976" s="3" t="s">
        <v>3018</v>
      </c>
      <c r="D976">
        <v>-461066.07925031398</v>
      </c>
      <c r="E976">
        <v>15252.9245430952</v>
      </c>
      <c r="F976" t="s">
        <v>5158</v>
      </c>
      <c r="G976" t="s">
        <v>5161</v>
      </c>
      <c r="H976" t="s">
        <v>5183</v>
      </c>
      <c r="I976">
        <v>1390309903.6571</v>
      </c>
      <c r="J976">
        <v>1386904874.7209899</v>
      </c>
      <c r="K976" t="b">
        <v>0</v>
      </c>
      <c r="L976">
        <v>152.62701464326</v>
      </c>
      <c r="M976" t="b">
        <v>0</v>
      </c>
      <c r="N976" t="s">
        <v>5207</v>
      </c>
      <c r="P976">
        <f t="shared" si="57"/>
        <v>100</v>
      </c>
      <c r="Q976" t="s">
        <v>5227</v>
      </c>
      <c r="R976" t="s">
        <v>5233</v>
      </c>
      <c r="S976" s="10">
        <f t="shared" si="58"/>
        <v>41620.931420381829</v>
      </c>
      <c r="T976" s="10">
        <f t="shared" si="59"/>
        <v>41660.341477512731</v>
      </c>
    </row>
    <row r="977" spans="1:20" ht="43.5" x14ac:dyDescent="0.35">
      <c r="A977">
        <v>975</v>
      </c>
      <c r="B977" s="3" t="s">
        <v>441</v>
      </c>
      <c r="C977" s="3" t="s">
        <v>3019</v>
      </c>
      <c r="D977">
        <v>-462084.05549956701</v>
      </c>
      <c r="E977">
        <v>15259.183708796199</v>
      </c>
      <c r="F977" t="s">
        <v>5158</v>
      </c>
      <c r="G977" t="s">
        <v>5161</v>
      </c>
      <c r="H977" t="s">
        <v>5183</v>
      </c>
      <c r="I977">
        <v>1390292009.6441</v>
      </c>
      <c r="J977">
        <v>1386886476.2325699</v>
      </c>
      <c r="K977" t="b">
        <v>0</v>
      </c>
      <c r="L977">
        <v>152.68632924843399</v>
      </c>
      <c r="M977" t="b">
        <v>0</v>
      </c>
      <c r="N977" t="s">
        <v>5207</v>
      </c>
      <c r="P977">
        <f t="shared" si="57"/>
        <v>100</v>
      </c>
      <c r="Q977" t="s">
        <v>5227</v>
      </c>
      <c r="R977" t="s">
        <v>5233</v>
      </c>
      <c r="S977" s="10">
        <f t="shared" si="58"/>
        <v>41620.718474914</v>
      </c>
      <c r="T977" s="10">
        <f t="shared" si="59"/>
        <v>41660.134370880784</v>
      </c>
    </row>
    <row r="978" spans="1:20" ht="43.5" x14ac:dyDescent="0.35">
      <c r="A978">
        <v>976</v>
      </c>
      <c r="B978" s="3" t="s">
        <v>442</v>
      </c>
      <c r="C978" s="3" t="s">
        <v>3020</v>
      </c>
      <c r="D978">
        <v>-463102.03174882103</v>
      </c>
      <c r="E978">
        <v>15265.442874497099</v>
      </c>
      <c r="F978" t="s">
        <v>5158</v>
      </c>
      <c r="G978" t="s">
        <v>5162</v>
      </c>
      <c r="H978" t="s">
        <v>5184</v>
      </c>
      <c r="I978">
        <v>1390274115.6310999</v>
      </c>
      <c r="J978">
        <v>1386868077.7441399</v>
      </c>
      <c r="K978" t="b">
        <v>0</v>
      </c>
      <c r="L978">
        <v>152.74564385360799</v>
      </c>
      <c r="M978" t="b">
        <v>0</v>
      </c>
      <c r="N978" t="s">
        <v>5207</v>
      </c>
      <c r="P978">
        <f t="shared" si="57"/>
        <v>100</v>
      </c>
      <c r="Q978" t="s">
        <v>5227</v>
      </c>
      <c r="R978" t="s">
        <v>5233</v>
      </c>
      <c r="S978" s="10">
        <f t="shared" si="58"/>
        <v>41620.505529446062</v>
      </c>
      <c r="T978" s="10">
        <f t="shared" si="59"/>
        <v>41659.927264248843</v>
      </c>
    </row>
    <row r="979" spans="1:20" x14ac:dyDescent="0.35">
      <c r="A979">
        <v>977</v>
      </c>
      <c r="B979" s="3" t="s">
        <v>443</v>
      </c>
      <c r="C979" s="3" t="s">
        <v>3021</v>
      </c>
      <c r="D979">
        <v>-464120.007998074</v>
      </c>
      <c r="E979">
        <v>15271.702040198101</v>
      </c>
      <c r="F979" t="s">
        <v>5158</v>
      </c>
      <c r="G979" t="s">
        <v>5161</v>
      </c>
      <c r="H979" t="s">
        <v>5183</v>
      </c>
      <c r="I979">
        <v>1390256221.6180999</v>
      </c>
      <c r="J979">
        <v>1386849679.2557199</v>
      </c>
      <c r="K979" t="b">
        <v>0</v>
      </c>
      <c r="L979">
        <v>152.80495845878301</v>
      </c>
      <c r="M979" t="b">
        <v>0</v>
      </c>
      <c r="N979" t="s">
        <v>5207</v>
      </c>
      <c r="P979">
        <f t="shared" si="57"/>
        <v>100</v>
      </c>
      <c r="Q979" t="s">
        <v>5227</v>
      </c>
      <c r="R979" t="s">
        <v>5233</v>
      </c>
      <c r="S979" s="10">
        <f t="shared" si="58"/>
        <v>41620.292583978233</v>
      </c>
      <c r="T979" s="10">
        <f t="shared" si="59"/>
        <v>41659.720157616895</v>
      </c>
    </row>
    <row r="980" spans="1:20" ht="43.5" x14ac:dyDescent="0.35">
      <c r="A980">
        <v>978</v>
      </c>
      <c r="B980" s="3" t="s">
        <v>444</v>
      </c>
      <c r="C980" s="3" t="s">
        <v>3022</v>
      </c>
      <c r="D980">
        <v>-465137.98424732802</v>
      </c>
      <c r="E980">
        <v>15277.961205899001</v>
      </c>
      <c r="F980" t="s">
        <v>5158</v>
      </c>
      <c r="G980" t="s">
        <v>5166</v>
      </c>
      <c r="H980" t="s">
        <v>5188</v>
      </c>
      <c r="I980">
        <v>1390238327.6050999</v>
      </c>
      <c r="J980">
        <v>1386831280.7672901</v>
      </c>
      <c r="K980" t="b">
        <v>0</v>
      </c>
      <c r="L980">
        <v>152.864273063957</v>
      </c>
      <c r="M980" t="b">
        <v>0</v>
      </c>
      <c r="N980" t="s">
        <v>5207</v>
      </c>
      <c r="P980">
        <f t="shared" si="57"/>
        <v>100</v>
      </c>
      <c r="Q980" t="s">
        <v>5227</v>
      </c>
      <c r="R980" t="s">
        <v>5233</v>
      </c>
      <c r="S980" s="10">
        <f t="shared" si="58"/>
        <v>41620.079638510302</v>
      </c>
      <c r="T980" s="10">
        <f t="shared" si="59"/>
        <v>41659.513050984948</v>
      </c>
    </row>
    <row r="981" spans="1:20" ht="43.5" x14ac:dyDescent="0.35">
      <c r="A981">
        <v>979</v>
      </c>
      <c r="B981" s="3" t="s">
        <v>445</v>
      </c>
      <c r="C981" s="3" t="s">
        <v>3023</v>
      </c>
      <c r="D981">
        <v>-466155.96049658098</v>
      </c>
      <c r="E981">
        <v>15284.2203716</v>
      </c>
      <c r="F981" t="s">
        <v>5158</v>
      </c>
      <c r="G981" t="s">
        <v>5161</v>
      </c>
      <c r="H981" t="s">
        <v>5183</v>
      </c>
      <c r="I981">
        <v>1390220433.5920999</v>
      </c>
      <c r="J981">
        <v>1386812882.2788701</v>
      </c>
      <c r="K981" t="b">
        <v>0</v>
      </c>
      <c r="L981">
        <v>152.923587669131</v>
      </c>
      <c r="M981" t="b">
        <v>0</v>
      </c>
      <c r="N981" t="s">
        <v>5207</v>
      </c>
      <c r="P981">
        <f t="shared" si="57"/>
        <v>100</v>
      </c>
      <c r="Q981" t="s">
        <v>5227</v>
      </c>
      <c r="R981" t="s">
        <v>5233</v>
      </c>
      <c r="S981" s="10">
        <f t="shared" si="58"/>
        <v>41619.866693042473</v>
      </c>
      <c r="T981" s="10">
        <f t="shared" si="59"/>
        <v>41659.305944353007</v>
      </c>
    </row>
    <row r="982" spans="1:20" ht="43.5" x14ac:dyDescent="0.35">
      <c r="A982">
        <v>980</v>
      </c>
      <c r="B982" s="3" t="s">
        <v>446</v>
      </c>
      <c r="C982" s="3" t="s">
        <v>3024</v>
      </c>
      <c r="D982">
        <v>-467173.936745835</v>
      </c>
      <c r="E982">
        <v>15290.4795373009</v>
      </c>
      <c r="F982" t="s">
        <v>5158</v>
      </c>
      <c r="G982" t="s">
        <v>5161</v>
      </c>
      <c r="H982" t="s">
        <v>5183</v>
      </c>
      <c r="I982">
        <v>1390202539.5791099</v>
      </c>
      <c r="J982">
        <v>1386794483.7904401</v>
      </c>
      <c r="K982" t="b">
        <v>0</v>
      </c>
      <c r="L982">
        <v>152.98290227430499</v>
      </c>
      <c r="M982" t="b">
        <v>0</v>
      </c>
      <c r="N982" t="s">
        <v>5207</v>
      </c>
      <c r="P982">
        <f t="shared" si="57"/>
        <v>100</v>
      </c>
      <c r="Q982" t="s">
        <v>5227</v>
      </c>
      <c r="R982" t="s">
        <v>5233</v>
      </c>
      <c r="S982" s="10">
        <f t="shared" si="58"/>
        <v>41619.653747574535</v>
      </c>
      <c r="T982" s="10">
        <f t="shared" si="59"/>
        <v>41659.098837721176</v>
      </c>
    </row>
    <row r="983" spans="1:20" ht="43.5" x14ac:dyDescent="0.35">
      <c r="A983">
        <v>981</v>
      </c>
      <c r="B983" s="3" t="s">
        <v>447</v>
      </c>
      <c r="C983" s="3" t="s">
        <v>3025</v>
      </c>
      <c r="D983">
        <v>-468191.91299508902</v>
      </c>
      <c r="E983">
        <v>15296.7387030019</v>
      </c>
      <c r="F983" t="s">
        <v>5158</v>
      </c>
      <c r="G983" t="s">
        <v>5161</v>
      </c>
      <c r="H983" t="s">
        <v>5183</v>
      </c>
      <c r="I983">
        <v>1390184645.5661099</v>
      </c>
      <c r="J983">
        <v>1386776085.3020201</v>
      </c>
      <c r="K983" t="b">
        <v>0</v>
      </c>
      <c r="L983">
        <v>153.04221687948001</v>
      </c>
      <c r="M983" t="b">
        <v>0</v>
      </c>
      <c r="N983" t="s">
        <v>5207</v>
      </c>
      <c r="P983">
        <f t="shared" si="57"/>
        <v>100</v>
      </c>
      <c r="Q983" t="s">
        <v>5227</v>
      </c>
      <c r="R983" t="s">
        <v>5233</v>
      </c>
      <c r="S983" s="10">
        <f t="shared" si="58"/>
        <v>41619.440802106714</v>
      </c>
      <c r="T983" s="10">
        <f t="shared" si="59"/>
        <v>41658.891731089236</v>
      </c>
    </row>
    <row r="984" spans="1:20" ht="58" x14ac:dyDescent="0.35">
      <c r="A984">
        <v>982</v>
      </c>
      <c r="B984" s="3" t="s">
        <v>448</v>
      </c>
      <c r="C984" s="3" t="s">
        <v>5322</v>
      </c>
      <c r="D984">
        <v>-469209.88924434199</v>
      </c>
      <c r="E984">
        <v>15302.9978687028</v>
      </c>
      <c r="F984" t="s">
        <v>5158</v>
      </c>
      <c r="G984" t="s">
        <v>5162</v>
      </c>
      <c r="H984" t="s">
        <v>5184</v>
      </c>
      <c r="I984">
        <v>1390166751.5531099</v>
      </c>
      <c r="J984">
        <v>1386757686.81359</v>
      </c>
      <c r="K984" t="b">
        <v>0</v>
      </c>
      <c r="L984">
        <v>153.101531484654</v>
      </c>
      <c r="M984" t="b">
        <v>0</v>
      </c>
      <c r="N984" t="s">
        <v>5207</v>
      </c>
      <c r="P984">
        <f t="shared" si="57"/>
        <v>100</v>
      </c>
      <c r="Q984" t="s">
        <v>5227</v>
      </c>
      <c r="R984" t="s">
        <v>5233</v>
      </c>
      <c r="S984" s="10">
        <f t="shared" si="58"/>
        <v>41619.227856638769</v>
      </c>
      <c r="T984" s="10">
        <f t="shared" si="59"/>
        <v>41658.684624457288</v>
      </c>
    </row>
    <row r="985" spans="1:20" ht="43.5" x14ac:dyDescent="0.35">
      <c r="A985">
        <v>983</v>
      </c>
      <c r="B985" s="3" t="s">
        <v>449</v>
      </c>
      <c r="C985" s="3" t="s">
        <v>3027</v>
      </c>
      <c r="D985">
        <v>-470227.86549359298</v>
      </c>
      <c r="E985">
        <v>15309.257034403799</v>
      </c>
      <c r="F985" t="s">
        <v>5158</v>
      </c>
      <c r="G985" t="s">
        <v>5161</v>
      </c>
      <c r="H985" t="s">
        <v>5183</v>
      </c>
      <c r="I985">
        <v>1390148857.5401101</v>
      </c>
      <c r="J985">
        <v>1386739288.32517</v>
      </c>
      <c r="K985" t="b">
        <v>0</v>
      </c>
      <c r="L985">
        <v>153.160846089828</v>
      </c>
      <c r="M985" t="b">
        <v>0</v>
      </c>
      <c r="N985" t="s">
        <v>5207</v>
      </c>
      <c r="P985">
        <f t="shared" si="57"/>
        <v>100</v>
      </c>
      <c r="Q985" t="s">
        <v>5227</v>
      </c>
      <c r="R985" t="s">
        <v>5233</v>
      </c>
      <c r="S985" s="10">
        <f t="shared" si="58"/>
        <v>41619.014911170947</v>
      </c>
      <c r="T985" s="10">
        <f t="shared" si="59"/>
        <v>41658.477517825348</v>
      </c>
    </row>
    <row r="986" spans="1:20" ht="43.5" x14ac:dyDescent="0.35">
      <c r="A986">
        <v>984</v>
      </c>
      <c r="B986" s="3" t="s">
        <v>450</v>
      </c>
      <c r="C986" s="3" t="s">
        <v>3028</v>
      </c>
      <c r="D986">
        <v>-471245.84174285299</v>
      </c>
      <c r="E986">
        <v>15315.516200104699</v>
      </c>
      <c r="F986" t="s">
        <v>5158</v>
      </c>
      <c r="G986" t="s">
        <v>5162</v>
      </c>
      <c r="H986" t="s">
        <v>5184</v>
      </c>
      <c r="I986">
        <v>1390130963.5271101</v>
      </c>
      <c r="J986">
        <v>1386720889.83674</v>
      </c>
      <c r="K986" t="b">
        <v>0</v>
      </c>
      <c r="L986">
        <v>153.22016069500199</v>
      </c>
      <c r="M986" t="b">
        <v>0</v>
      </c>
      <c r="N986" t="s">
        <v>5207</v>
      </c>
      <c r="P986">
        <f t="shared" si="57"/>
        <v>100</v>
      </c>
      <c r="Q986" t="s">
        <v>5227</v>
      </c>
      <c r="R986" t="s">
        <v>5233</v>
      </c>
      <c r="S986" s="10">
        <f t="shared" si="58"/>
        <v>41618.801965703009</v>
      </c>
      <c r="T986" s="10">
        <f t="shared" si="59"/>
        <v>41658.2704111934</v>
      </c>
    </row>
    <row r="987" spans="1:20" ht="43.5" x14ac:dyDescent="0.35">
      <c r="A987">
        <v>985</v>
      </c>
      <c r="B987" s="3" t="s">
        <v>451</v>
      </c>
      <c r="C987" s="3" t="s">
        <v>3029</v>
      </c>
      <c r="D987">
        <v>-472263.817992103</v>
      </c>
      <c r="E987">
        <v>15321.775365805701</v>
      </c>
      <c r="F987" t="s">
        <v>5158</v>
      </c>
      <c r="G987" t="s">
        <v>5161</v>
      </c>
      <c r="H987" t="s">
        <v>5183</v>
      </c>
      <c r="I987">
        <v>1390113069.5141201</v>
      </c>
      <c r="J987">
        <v>1386702491.34832</v>
      </c>
      <c r="K987" t="b">
        <v>0</v>
      </c>
      <c r="L987">
        <v>153.27947530017701</v>
      </c>
      <c r="M987" t="b">
        <v>0</v>
      </c>
      <c r="N987" t="s">
        <v>5207</v>
      </c>
      <c r="P987">
        <f t="shared" si="57"/>
        <v>100</v>
      </c>
      <c r="Q987" t="s">
        <v>5227</v>
      </c>
      <c r="R987" t="s">
        <v>5233</v>
      </c>
      <c r="S987" s="10">
        <f t="shared" si="58"/>
        <v>41618.58902023518</v>
      </c>
      <c r="T987" s="10">
        <f t="shared" si="59"/>
        <v>41658.063304561576</v>
      </c>
    </row>
    <row r="988" spans="1:20" ht="43.5" x14ac:dyDescent="0.35">
      <c r="A988">
        <v>986</v>
      </c>
      <c r="B988" s="3" t="s">
        <v>452</v>
      </c>
      <c r="C988" s="3" t="s">
        <v>3030</v>
      </c>
      <c r="D988">
        <v>-473281.794241353</v>
      </c>
      <c r="E988">
        <v>15328.034531506601</v>
      </c>
      <c r="F988" t="s">
        <v>5158</v>
      </c>
      <c r="G988" t="s">
        <v>5161</v>
      </c>
      <c r="H988" t="s">
        <v>5183</v>
      </c>
      <c r="I988">
        <v>1390095175.5011201</v>
      </c>
      <c r="J988">
        <v>1386684092.85989</v>
      </c>
      <c r="K988" t="b">
        <v>0</v>
      </c>
      <c r="L988">
        <v>153.33878990535101</v>
      </c>
      <c r="M988" t="b">
        <v>0</v>
      </c>
      <c r="N988" t="s">
        <v>5207</v>
      </c>
      <c r="P988">
        <f t="shared" si="57"/>
        <v>100</v>
      </c>
      <c r="Q988" t="s">
        <v>5227</v>
      </c>
      <c r="R988" t="s">
        <v>5233</v>
      </c>
      <c r="S988" s="10">
        <f t="shared" si="58"/>
        <v>41618.376074767242</v>
      </c>
      <c r="T988" s="10">
        <f t="shared" si="59"/>
        <v>41657.856197929628</v>
      </c>
    </row>
    <row r="989" spans="1:20" ht="29" x14ac:dyDescent="0.35">
      <c r="A989">
        <v>987</v>
      </c>
      <c r="B989" s="3" t="s">
        <v>453</v>
      </c>
      <c r="C989" s="3" t="s">
        <v>3031</v>
      </c>
      <c r="D989">
        <v>-474299.77049061301</v>
      </c>
      <c r="E989">
        <v>15334.2936972076</v>
      </c>
      <c r="F989" t="s">
        <v>5158</v>
      </c>
      <c r="G989" t="s">
        <v>5161</v>
      </c>
      <c r="H989" t="s">
        <v>5183</v>
      </c>
      <c r="I989">
        <v>1390077281.4881201</v>
      </c>
      <c r="J989">
        <v>1386665694.37147</v>
      </c>
      <c r="K989" t="b">
        <v>0</v>
      </c>
      <c r="L989">
        <v>153.398104510525</v>
      </c>
      <c r="M989" t="b">
        <v>0</v>
      </c>
      <c r="N989" t="s">
        <v>5207</v>
      </c>
      <c r="P989">
        <f t="shared" si="57"/>
        <v>100</v>
      </c>
      <c r="Q989" t="s">
        <v>5227</v>
      </c>
      <c r="R989" t="s">
        <v>5233</v>
      </c>
      <c r="S989" s="10">
        <f t="shared" si="58"/>
        <v>41618.163129299421</v>
      </c>
      <c r="T989" s="10">
        <f t="shared" si="59"/>
        <v>41657.649091297681</v>
      </c>
    </row>
    <row r="990" spans="1:20" ht="43.5" x14ac:dyDescent="0.35">
      <c r="A990">
        <v>988</v>
      </c>
      <c r="B990" s="3" t="s">
        <v>454</v>
      </c>
      <c r="C990" s="3" t="s">
        <v>3032</v>
      </c>
      <c r="D990">
        <v>-475317.74673986301</v>
      </c>
      <c r="E990">
        <v>15340.5528629085</v>
      </c>
      <c r="F990" t="s">
        <v>5158</v>
      </c>
      <c r="G990" t="s">
        <v>5161</v>
      </c>
      <c r="H990" t="s">
        <v>5183</v>
      </c>
      <c r="I990">
        <v>1390059387.4751201</v>
      </c>
      <c r="J990">
        <v>1386647295.88304</v>
      </c>
      <c r="K990" t="b">
        <v>0</v>
      </c>
      <c r="L990">
        <v>153.45741911569999</v>
      </c>
      <c r="M990" t="b">
        <v>0</v>
      </c>
      <c r="N990" t="s">
        <v>5207</v>
      </c>
      <c r="P990">
        <f t="shared" si="57"/>
        <v>100</v>
      </c>
      <c r="Q990" t="s">
        <v>5227</v>
      </c>
      <c r="R990" t="s">
        <v>5233</v>
      </c>
      <c r="S990" s="10">
        <f t="shared" si="58"/>
        <v>41617.950183831483</v>
      </c>
      <c r="T990" s="10">
        <f t="shared" si="59"/>
        <v>41657.44198466574</v>
      </c>
    </row>
    <row r="991" spans="1:20" ht="43.5" x14ac:dyDescent="0.35">
      <c r="A991">
        <v>989</v>
      </c>
      <c r="B991" s="3" t="s">
        <v>455</v>
      </c>
      <c r="C991" s="3" t="s">
        <v>3033</v>
      </c>
      <c r="D991">
        <v>-476335.72298911301</v>
      </c>
      <c r="E991">
        <v>15346.8120286095</v>
      </c>
      <c r="F991" t="s">
        <v>5158</v>
      </c>
      <c r="G991" t="s">
        <v>5161</v>
      </c>
      <c r="H991" t="s">
        <v>5183</v>
      </c>
      <c r="I991">
        <v>1390041493.4621201</v>
      </c>
      <c r="J991">
        <v>1386628897.3946199</v>
      </c>
      <c r="K991" t="b">
        <v>0</v>
      </c>
      <c r="L991">
        <v>153.51673372087399</v>
      </c>
      <c r="M991" t="b">
        <v>0</v>
      </c>
      <c r="N991" t="s">
        <v>5207</v>
      </c>
      <c r="P991">
        <f t="shared" si="57"/>
        <v>100</v>
      </c>
      <c r="Q991" t="s">
        <v>5227</v>
      </c>
      <c r="R991" t="s">
        <v>5233</v>
      </c>
      <c r="S991" s="10">
        <f t="shared" si="58"/>
        <v>41617.737238363654</v>
      </c>
      <c r="T991" s="10">
        <f t="shared" si="59"/>
        <v>41657.234878033792</v>
      </c>
    </row>
    <row r="992" spans="1:20" ht="43.5" x14ac:dyDescent="0.35">
      <c r="A992">
        <v>990</v>
      </c>
      <c r="B992" s="3" t="s">
        <v>456</v>
      </c>
      <c r="C992" s="3" t="s">
        <v>3034</v>
      </c>
      <c r="D992">
        <v>-477353.69923837302</v>
      </c>
      <c r="E992">
        <v>15353.0711943104</v>
      </c>
      <c r="F992" t="s">
        <v>5158</v>
      </c>
      <c r="G992" t="s">
        <v>5161</v>
      </c>
      <c r="H992" t="s">
        <v>5183</v>
      </c>
      <c r="I992">
        <v>1390023599.4491301</v>
      </c>
      <c r="J992">
        <v>1386610498.9061899</v>
      </c>
      <c r="K992" t="b">
        <v>0</v>
      </c>
      <c r="L992">
        <v>153.57604832604801</v>
      </c>
      <c r="M992" t="b">
        <v>0</v>
      </c>
      <c r="N992" t="s">
        <v>5207</v>
      </c>
      <c r="P992">
        <f t="shared" si="57"/>
        <v>100</v>
      </c>
      <c r="Q992" t="s">
        <v>5227</v>
      </c>
      <c r="R992" t="s">
        <v>5233</v>
      </c>
      <c r="S992" s="10">
        <f t="shared" si="58"/>
        <v>41617.524292895716</v>
      </c>
      <c r="T992" s="10">
        <f t="shared" si="59"/>
        <v>41657.027771401968</v>
      </c>
    </row>
    <row r="993" spans="1:20" ht="58" x14ac:dyDescent="0.35">
      <c r="A993">
        <v>991</v>
      </c>
      <c r="B993" s="3" t="s">
        <v>457</v>
      </c>
      <c r="C993" s="3" t="s">
        <v>3035</v>
      </c>
      <c r="D993">
        <v>-478371.67548762303</v>
      </c>
      <c r="E993">
        <v>15359.3303600114</v>
      </c>
      <c r="F993" t="s">
        <v>5158</v>
      </c>
      <c r="G993" t="s">
        <v>5161</v>
      </c>
      <c r="H993" t="s">
        <v>5183</v>
      </c>
      <c r="I993">
        <v>1390005705.43613</v>
      </c>
      <c r="J993">
        <v>1386592100.4177699</v>
      </c>
      <c r="K993" t="b">
        <v>0</v>
      </c>
      <c r="L993">
        <v>153.63536293122201</v>
      </c>
      <c r="M993" t="b">
        <v>0</v>
      </c>
      <c r="N993" t="s">
        <v>5207</v>
      </c>
      <c r="P993">
        <f t="shared" si="57"/>
        <v>100</v>
      </c>
      <c r="Q993" t="s">
        <v>5227</v>
      </c>
      <c r="R993" t="s">
        <v>5233</v>
      </c>
      <c r="S993" s="10">
        <f t="shared" si="58"/>
        <v>41617.311347427887</v>
      </c>
      <c r="T993" s="10">
        <f t="shared" si="59"/>
        <v>41656.820664770021</v>
      </c>
    </row>
    <row r="994" spans="1:20" ht="43.5" x14ac:dyDescent="0.35">
      <c r="A994">
        <v>992</v>
      </c>
      <c r="B994" s="3" t="s">
        <v>458</v>
      </c>
      <c r="C994" s="3" t="s">
        <v>3036</v>
      </c>
      <c r="D994">
        <v>-479389.65173687303</v>
      </c>
      <c r="E994">
        <v>15365.589525712299</v>
      </c>
      <c r="F994" t="s">
        <v>5158</v>
      </c>
      <c r="G994" t="s">
        <v>5166</v>
      </c>
      <c r="H994" t="s">
        <v>5188</v>
      </c>
      <c r="I994">
        <v>1389987811.42313</v>
      </c>
      <c r="J994">
        <v>1386573701.9293399</v>
      </c>
      <c r="K994" t="b">
        <v>0</v>
      </c>
      <c r="L994">
        <v>153.69467753639699</v>
      </c>
      <c r="M994" t="b">
        <v>0</v>
      </c>
      <c r="N994" t="s">
        <v>5207</v>
      </c>
      <c r="P994">
        <f t="shared" si="57"/>
        <v>100</v>
      </c>
      <c r="Q994" t="s">
        <v>5227</v>
      </c>
      <c r="R994" t="s">
        <v>5233</v>
      </c>
      <c r="S994" s="10">
        <f t="shared" si="58"/>
        <v>41617.098401959949</v>
      </c>
      <c r="T994" s="10">
        <f t="shared" si="59"/>
        <v>41656.613558138073</v>
      </c>
    </row>
    <row r="995" spans="1:20" ht="43.5" x14ac:dyDescent="0.35">
      <c r="A995">
        <v>993</v>
      </c>
      <c r="B995" s="3" t="s">
        <v>459</v>
      </c>
      <c r="C995" s="3" t="s">
        <v>3037</v>
      </c>
      <c r="D995">
        <v>-480407.62798613298</v>
      </c>
      <c r="E995">
        <v>15371.848691413299</v>
      </c>
      <c r="F995" t="s">
        <v>5158</v>
      </c>
      <c r="G995" t="s">
        <v>5162</v>
      </c>
      <c r="H995" t="s">
        <v>5184</v>
      </c>
      <c r="I995">
        <v>1389969917.41013</v>
      </c>
      <c r="J995">
        <v>1386555303.4409201</v>
      </c>
      <c r="K995" t="b">
        <v>0</v>
      </c>
      <c r="L995">
        <v>153.75399214157099</v>
      </c>
      <c r="M995" t="b">
        <v>0</v>
      </c>
      <c r="N995" t="s">
        <v>5207</v>
      </c>
      <c r="P995">
        <f t="shared" si="57"/>
        <v>100</v>
      </c>
      <c r="Q995" t="s">
        <v>5227</v>
      </c>
      <c r="R995" t="s">
        <v>5233</v>
      </c>
      <c r="S995" s="10">
        <f t="shared" si="58"/>
        <v>41616.885456492128</v>
      </c>
      <c r="T995" s="10">
        <f t="shared" si="59"/>
        <v>41656.406451506133</v>
      </c>
    </row>
    <row r="996" spans="1:20" ht="43.5" x14ac:dyDescent="0.35">
      <c r="A996">
        <v>994</v>
      </c>
      <c r="B996" s="3" t="s">
        <v>460</v>
      </c>
      <c r="C996" s="3" t="s">
        <v>3038</v>
      </c>
      <c r="D996">
        <v>-481425.60423538298</v>
      </c>
      <c r="E996">
        <v>15378.107857114201</v>
      </c>
      <c r="F996" t="s">
        <v>5158</v>
      </c>
      <c r="G996" t="s">
        <v>5161</v>
      </c>
      <c r="H996" t="s">
        <v>5183</v>
      </c>
      <c r="I996">
        <v>1389952023.39713</v>
      </c>
      <c r="J996">
        <v>1386536904.9524901</v>
      </c>
      <c r="K996" t="b">
        <v>0</v>
      </c>
      <c r="L996">
        <v>153.81330674674501</v>
      </c>
      <c r="M996" t="b">
        <v>0</v>
      </c>
      <c r="N996" t="s">
        <v>5207</v>
      </c>
      <c r="P996">
        <f t="shared" si="57"/>
        <v>100</v>
      </c>
      <c r="Q996" t="s">
        <v>5227</v>
      </c>
      <c r="R996" t="s">
        <v>5233</v>
      </c>
      <c r="S996" s="10">
        <f t="shared" si="58"/>
        <v>41616.67251102419</v>
      </c>
      <c r="T996" s="10">
        <f t="shared" si="59"/>
        <v>41656.199344874185</v>
      </c>
    </row>
    <row r="997" spans="1:20" ht="29" x14ac:dyDescent="0.35">
      <c r="A997">
        <v>995</v>
      </c>
      <c r="B997" s="3" t="s">
        <v>461</v>
      </c>
      <c r="C997" s="3" t="s">
        <v>3039</v>
      </c>
      <c r="D997">
        <v>-482443.580484643</v>
      </c>
      <c r="E997">
        <v>15384.3670228152</v>
      </c>
      <c r="F997" t="s">
        <v>5158</v>
      </c>
      <c r="G997" t="s">
        <v>5161</v>
      </c>
      <c r="H997" t="s">
        <v>5183</v>
      </c>
      <c r="I997">
        <v>1389934129.38414</v>
      </c>
      <c r="J997">
        <v>1386518506.4640701</v>
      </c>
      <c r="K997" t="b">
        <v>0</v>
      </c>
      <c r="L997">
        <v>153.87262135191901</v>
      </c>
      <c r="M997" t="b">
        <v>0</v>
      </c>
      <c r="N997" t="s">
        <v>5207</v>
      </c>
      <c r="P997">
        <f t="shared" si="57"/>
        <v>100</v>
      </c>
      <c r="Q997" t="s">
        <v>5227</v>
      </c>
      <c r="R997" t="s">
        <v>5233</v>
      </c>
      <c r="S997" s="10">
        <f t="shared" si="58"/>
        <v>41616.459565556368</v>
      </c>
      <c r="T997" s="10">
        <f t="shared" si="59"/>
        <v>41655.992238242361</v>
      </c>
    </row>
    <row r="998" spans="1:20" ht="43.5" x14ac:dyDescent="0.35">
      <c r="A998">
        <v>996</v>
      </c>
      <c r="B998" s="3" t="s">
        <v>5323</v>
      </c>
      <c r="C998" s="3" t="s">
        <v>3040</v>
      </c>
      <c r="D998">
        <v>-483461.556733893</v>
      </c>
      <c r="E998">
        <v>15390.6261885161</v>
      </c>
      <c r="F998" t="s">
        <v>5158</v>
      </c>
      <c r="G998" t="s">
        <v>5162</v>
      </c>
      <c r="H998" t="s">
        <v>5184</v>
      </c>
      <c r="I998">
        <v>1389916235.37114</v>
      </c>
      <c r="J998">
        <v>1386500107.9756401</v>
      </c>
      <c r="K998" t="b">
        <v>0</v>
      </c>
      <c r="L998">
        <v>153.931935957094</v>
      </c>
      <c r="M998" t="b">
        <v>0</v>
      </c>
      <c r="N998" t="s">
        <v>5207</v>
      </c>
      <c r="P998">
        <f t="shared" si="57"/>
        <v>100</v>
      </c>
      <c r="Q998" t="s">
        <v>5227</v>
      </c>
      <c r="R998" t="s">
        <v>5233</v>
      </c>
      <c r="S998" s="10">
        <f t="shared" si="58"/>
        <v>41616.246620088423</v>
      </c>
      <c r="T998" s="10">
        <f t="shared" si="59"/>
        <v>41655.785131610413</v>
      </c>
    </row>
    <row r="999" spans="1:20" ht="58" x14ac:dyDescent="0.35">
      <c r="A999">
        <v>997</v>
      </c>
      <c r="B999" s="3" t="s">
        <v>463</v>
      </c>
      <c r="C999" s="3" t="s">
        <v>3041</v>
      </c>
      <c r="D999">
        <v>-484479.532983143</v>
      </c>
      <c r="E999">
        <v>15396.8853542171</v>
      </c>
      <c r="F999" t="s">
        <v>5158</v>
      </c>
      <c r="G999" t="s">
        <v>5161</v>
      </c>
      <c r="H999" t="s">
        <v>5183</v>
      </c>
      <c r="I999">
        <v>1389898341.35814</v>
      </c>
      <c r="J999">
        <v>1386481709.48722</v>
      </c>
      <c r="K999" t="b">
        <v>0</v>
      </c>
      <c r="L999">
        <v>153.99125056226799</v>
      </c>
      <c r="M999" t="b">
        <v>0</v>
      </c>
      <c r="N999" t="s">
        <v>5207</v>
      </c>
      <c r="P999">
        <f t="shared" si="57"/>
        <v>100</v>
      </c>
      <c r="Q999" t="s">
        <v>5227</v>
      </c>
      <c r="R999" t="s">
        <v>5233</v>
      </c>
      <c r="S999" s="10">
        <f t="shared" si="58"/>
        <v>41616.033674620601</v>
      </c>
      <c r="T999" s="10">
        <f t="shared" si="59"/>
        <v>41655.578024978466</v>
      </c>
    </row>
    <row r="1000" spans="1:20" ht="43.5" x14ac:dyDescent="0.35">
      <c r="A1000">
        <v>998</v>
      </c>
      <c r="B1000" s="3" t="s">
        <v>464</v>
      </c>
      <c r="C1000" s="3" t="s">
        <v>3042</v>
      </c>
      <c r="D1000">
        <v>-485497.50923240301</v>
      </c>
      <c r="E1000">
        <v>15403.144519918</v>
      </c>
      <c r="F1000" t="s">
        <v>5158</v>
      </c>
      <c r="G1000" t="s">
        <v>5161</v>
      </c>
      <c r="H1000" t="s">
        <v>5183</v>
      </c>
      <c r="I1000">
        <v>1389880447.34514</v>
      </c>
      <c r="J1000">
        <v>1386463310.99879</v>
      </c>
      <c r="K1000" t="b">
        <v>0</v>
      </c>
      <c r="L1000">
        <v>154.05056516744199</v>
      </c>
      <c r="M1000" t="b">
        <v>0</v>
      </c>
      <c r="N1000" t="s">
        <v>5207</v>
      </c>
      <c r="P1000">
        <f t="shared" si="57"/>
        <v>100</v>
      </c>
      <c r="Q1000" t="s">
        <v>5227</v>
      </c>
      <c r="R1000" t="s">
        <v>5233</v>
      </c>
      <c r="S1000" s="10">
        <f t="shared" si="58"/>
        <v>41615.820729152656</v>
      </c>
      <c r="T1000" s="10">
        <f t="shared" si="59"/>
        <v>41655.370918346525</v>
      </c>
    </row>
    <row r="1001" spans="1:20" ht="29" x14ac:dyDescent="0.35">
      <c r="A1001">
        <v>999</v>
      </c>
      <c r="B1001" s="3" t="s">
        <v>465</v>
      </c>
      <c r="C1001" s="3" t="s">
        <v>3043</v>
      </c>
      <c r="D1001">
        <v>-486515.48548165301</v>
      </c>
      <c r="E1001">
        <v>15409.403685619</v>
      </c>
      <c r="F1001" t="s">
        <v>5158</v>
      </c>
      <c r="G1001" t="s">
        <v>5173</v>
      </c>
      <c r="H1001" t="s">
        <v>5186</v>
      </c>
      <c r="I1001">
        <v>1389862553.33214</v>
      </c>
      <c r="J1001">
        <v>1386444912.51037</v>
      </c>
      <c r="K1001" t="b">
        <v>0</v>
      </c>
      <c r="L1001">
        <v>154.10987977261701</v>
      </c>
      <c r="M1001" t="b">
        <v>0</v>
      </c>
      <c r="N1001" t="s">
        <v>5207</v>
      </c>
      <c r="P1001">
        <f t="shared" si="57"/>
        <v>100</v>
      </c>
      <c r="Q1001" t="s">
        <v>5227</v>
      </c>
      <c r="R1001" t="s">
        <v>5233</v>
      </c>
      <c r="S1001" s="10">
        <f t="shared" si="58"/>
        <v>41615.607783684834</v>
      </c>
      <c r="T1001" s="10">
        <f t="shared" si="59"/>
        <v>41655.163811714585</v>
      </c>
    </row>
    <row r="1002" spans="1:20" ht="29" x14ac:dyDescent="0.35">
      <c r="A1002">
        <v>1000</v>
      </c>
      <c r="B1002" s="3" t="s">
        <v>466</v>
      </c>
      <c r="C1002" s="3" t="s">
        <v>3044</v>
      </c>
      <c r="D1002">
        <v>-487533.46173090301</v>
      </c>
      <c r="E1002">
        <v>15415.662851319899</v>
      </c>
      <c r="F1002" t="s">
        <v>5158</v>
      </c>
      <c r="G1002" t="s">
        <v>5161</v>
      </c>
      <c r="H1002" t="s">
        <v>5183</v>
      </c>
      <c r="I1002">
        <v>1389844659.31915</v>
      </c>
      <c r="J1002">
        <v>1386426514.02194</v>
      </c>
      <c r="K1002" t="b">
        <v>0</v>
      </c>
      <c r="L1002">
        <v>154.169194377791</v>
      </c>
      <c r="M1002" t="b">
        <v>0</v>
      </c>
      <c r="N1002" t="s">
        <v>5207</v>
      </c>
      <c r="P1002">
        <f t="shared" si="57"/>
        <v>100</v>
      </c>
      <c r="Q1002" t="s">
        <v>5227</v>
      </c>
      <c r="R1002" t="s">
        <v>5233</v>
      </c>
      <c r="S1002" s="10">
        <f t="shared" si="58"/>
        <v>41615.394838216896</v>
      </c>
      <c r="T1002" s="10">
        <f t="shared" si="59"/>
        <v>41654.956705082754</v>
      </c>
    </row>
    <row r="1003" spans="1:20" ht="43.5" x14ac:dyDescent="0.35">
      <c r="A1003">
        <v>1001</v>
      </c>
      <c r="B1003" s="3" t="s">
        <v>467</v>
      </c>
      <c r="C1003" s="3" t="s">
        <v>3045</v>
      </c>
      <c r="D1003">
        <v>-488551.43798016303</v>
      </c>
      <c r="E1003">
        <v>15421.922017020899</v>
      </c>
      <c r="F1003" t="s">
        <v>5158</v>
      </c>
      <c r="G1003" t="s">
        <v>5161</v>
      </c>
      <c r="H1003" t="s">
        <v>5183</v>
      </c>
      <c r="I1003">
        <v>1389826765.30615</v>
      </c>
      <c r="J1003">
        <v>1386408115.53352</v>
      </c>
      <c r="K1003" t="b">
        <v>0</v>
      </c>
      <c r="L1003">
        <v>154.228508982965</v>
      </c>
      <c r="M1003" t="b">
        <v>0</v>
      </c>
      <c r="N1003" t="s">
        <v>5207</v>
      </c>
      <c r="P1003">
        <f t="shared" si="57"/>
        <v>100</v>
      </c>
      <c r="Q1003" t="s">
        <v>5227</v>
      </c>
      <c r="R1003" t="s">
        <v>5233</v>
      </c>
      <c r="S1003" s="10">
        <f t="shared" si="58"/>
        <v>41615.181892749075</v>
      </c>
      <c r="T1003" s="10">
        <f t="shared" si="59"/>
        <v>41654.749598450806</v>
      </c>
    </row>
    <row r="1004" spans="1:20" ht="58" x14ac:dyDescent="0.35">
      <c r="A1004">
        <v>1002</v>
      </c>
      <c r="B1004" s="3" t="s">
        <v>468</v>
      </c>
      <c r="C1004" s="3" t="s">
        <v>3046</v>
      </c>
      <c r="D1004">
        <v>-489569.41422941303</v>
      </c>
      <c r="E1004">
        <v>15428.181182721801</v>
      </c>
      <c r="F1004" t="s">
        <v>5158</v>
      </c>
      <c r="G1004" t="s">
        <v>5161</v>
      </c>
      <c r="H1004" t="s">
        <v>5183</v>
      </c>
      <c r="I1004">
        <v>1389808871.2931499</v>
      </c>
      <c r="J1004">
        <v>1386389717.0451</v>
      </c>
      <c r="K1004" t="b">
        <v>0</v>
      </c>
      <c r="L1004">
        <v>154.28782358813899</v>
      </c>
      <c r="M1004" t="b">
        <v>0</v>
      </c>
      <c r="N1004" t="s">
        <v>5207</v>
      </c>
      <c r="P1004">
        <f t="shared" si="57"/>
        <v>100</v>
      </c>
      <c r="Q1004" t="s">
        <v>5227</v>
      </c>
      <c r="R1004" t="s">
        <v>5233</v>
      </c>
      <c r="S1004" s="10">
        <f t="shared" si="58"/>
        <v>41614.968947281246</v>
      </c>
      <c r="T1004" s="10">
        <f t="shared" si="59"/>
        <v>41654.542491818858</v>
      </c>
    </row>
    <row r="1005" spans="1:20" ht="43.5" x14ac:dyDescent="0.35">
      <c r="A1005">
        <v>1003</v>
      </c>
      <c r="B1005" s="3" t="s">
        <v>469</v>
      </c>
      <c r="C1005" s="3" t="s">
        <v>3047</v>
      </c>
      <c r="D1005">
        <v>-490587.39047866297</v>
      </c>
      <c r="E1005">
        <v>15434.440348422801</v>
      </c>
      <c r="F1005" t="s">
        <v>5158</v>
      </c>
      <c r="G1005" t="s">
        <v>5161</v>
      </c>
      <c r="H1005" t="s">
        <v>5183</v>
      </c>
      <c r="I1005">
        <v>1389790977.2801499</v>
      </c>
      <c r="J1005">
        <v>1386371318.55667</v>
      </c>
      <c r="K1005" t="b">
        <v>0</v>
      </c>
      <c r="L1005">
        <v>154.34713819331401</v>
      </c>
      <c r="M1005" t="b">
        <v>0</v>
      </c>
      <c r="N1005" t="s">
        <v>5207</v>
      </c>
      <c r="P1005">
        <f t="shared" si="57"/>
        <v>100</v>
      </c>
      <c r="Q1005" t="s">
        <v>5227</v>
      </c>
      <c r="R1005" t="s">
        <v>5233</v>
      </c>
      <c r="S1005" s="10">
        <f t="shared" si="58"/>
        <v>41614.756001813308</v>
      </c>
      <c r="T1005" s="10">
        <f t="shared" si="59"/>
        <v>41654.335385186918</v>
      </c>
    </row>
    <row r="1006" spans="1:20" ht="29" x14ac:dyDescent="0.35">
      <c r="A1006">
        <v>1004</v>
      </c>
      <c r="B1006" s="3" t="s">
        <v>470</v>
      </c>
      <c r="C1006" s="3" t="s">
        <v>3048</v>
      </c>
      <c r="D1006">
        <v>-491605.36672792298</v>
      </c>
      <c r="E1006">
        <v>15440.6995141237</v>
      </c>
      <c r="F1006" t="s">
        <v>5158</v>
      </c>
      <c r="G1006" t="s">
        <v>5162</v>
      </c>
      <c r="H1006" t="s">
        <v>5184</v>
      </c>
      <c r="I1006">
        <v>1389773083.2671499</v>
      </c>
      <c r="J1006">
        <v>1386352920.0682499</v>
      </c>
      <c r="K1006" t="b">
        <v>0</v>
      </c>
      <c r="L1006">
        <v>154.406452798488</v>
      </c>
      <c r="M1006" t="b">
        <v>0</v>
      </c>
      <c r="N1006" t="s">
        <v>5207</v>
      </c>
      <c r="P1006">
        <f t="shared" si="57"/>
        <v>100</v>
      </c>
      <c r="Q1006" t="s">
        <v>5227</v>
      </c>
      <c r="R1006" t="s">
        <v>5233</v>
      </c>
      <c r="S1006" s="10">
        <f t="shared" si="58"/>
        <v>41614.543056345479</v>
      </c>
      <c r="T1006" s="10">
        <f t="shared" si="59"/>
        <v>41654.128278554977</v>
      </c>
    </row>
    <row r="1007" spans="1:20" ht="43.5" x14ac:dyDescent="0.35">
      <c r="A1007">
        <v>1005</v>
      </c>
      <c r="B1007" s="3" t="s">
        <v>471</v>
      </c>
      <c r="C1007" s="3" t="s">
        <v>3049</v>
      </c>
      <c r="D1007">
        <v>-492623.34297717299</v>
      </c>
      <c r="E1007">
        <v>15446.9586798247</v>
      </c>
      <c r="F1007" t="s">
        <v>5158</v>
      </c>
      <c r="G1007" t="s">
        <v>5161</v>
      </c>
      <c r="H1007" t="s">
        <v>5183</v>
      </c>
      <c r="I1007">
        <v>1389755189.2541599</v>
      </c>
      <c r="J1007">
        <v>1386334521.5798199</v>
      </c>
      <c r="K1007" t="b">
        <v>0</v>
      </c>
      <c r="L1007">
        <v>154.465767403662</v>
      </c>
      <c r="M1007" t="b">
        <v>0</v>
      </c>
      <c r="N1007" t="s">
        <v>5207</v>
      </c>
      <c r="P1007">
        <f t="shared" si="57"/>
        <v>100</v>
      </c>
      <c r="Q1007" t="s">
        <v>5227</v>
      </c>
      <c r="R1007" t="s">
        <v>5233</v>
      </c>
      <c r="S1007" s="10">
        <f t="shared" si="58"/>
        <v>41614.330110877541</v>
      </c>
      <c r="T1007" s="10">
        <f t="shared" si="59"/>
        <v>41653.921171923146</v>
      </c>
    </row>
    <row r="1008" spans="1:20" ht="58" x14ac:dyDescent="0.35">
      <c r="A1008">
        <v>1006</v>
      </c>
      <c r="B1008" s="3" t="s">
        <v>472</v>
      </c>
      <c r="C1008" s="3" t="s">
        <v>3050</v>
      </c>
      <c r="D1008">
        <v>-493641.319226433</v>
      </c>
      <c r="E1008">
        <v>15453.2178455256</v>
      </c>
      <c r="F1008" t="s">
        <v>5158</v>
      </c>
      <c r="G1008" t="s">
        <v>5161</v>
      </c>
      <c r="H1008" t="s">
        <v>5183</v>
      </c>
      <c r="I1008">
        <v>1389737295.2411599</v>
      </c>
      <c r="J1008">
        <v>1386316123.0913999</v>
      </c>
      <c r="K1008" t="b">
        <v>0</v>
      </c>
      <c r="L1008">
        <v>154.52508200883699</v>
      </c>
      <c r="M1008" t="b">
        <v>0</v>
      </c>
      <c r="N1008" t="s">
        <v>5207</v>
      </c>
      <c r="P1008">
        <f t="shared" si="57"/>
        <v>100</v>
      </c>
      <c r="Q1008" t="s">
        <v>5227</v>
      </c>
      <c r="R1008" t="s">
        <v>5233</v>
      </c>
      <c r="S1008" s="10">
        <f t="shared" si="58"/>
        <v>41614.11716540972</v>
      </c>
      <c r="T1008" s="10">
        <f t="shared" si="59"/>
        <v>41653.714065291198</v>
      </c>
    </row>
    <row r="1009" spans="1:20" ht="43.5" x14ac:dyDescent="0.35">
      <c r="A1009">
        <v>1007</v>
      </c>
      <c r="B1009" s="3" t="s">
        <v>473</v>
      </c>
      <c r="C1009" s="3" t="s">
        <v>3051</v>
      </c>
      <c r="D1009">
        <v>-494659.295475683</v>
      </c>
      <c r="E1009">
        <v>15459.4770112266</v>
      </c>
      <c r="F1009" t="s">
        <v>5158</v>
      </c>
      <c r="G1009" t="s">
        <v>5161</v>
      </c>
      <c r="H1009" t="s">
        <v>5183</v>
      </c>
      <c r="I1009">
        <v>1389719401.2281599</v>
      </c>
      <c r="J1009">
        <v>1386297724.6029699</v>
      </c>
      <c r="K1009" t="b">
        <v>0</v>
      </c>
      <c r="L1009">
        <v>154.58439661401101</v>
      </c>
      <c r="M1009" t="b">
        <v>0</v>
      </c>
      <c r="N1009" t="s">
        <v>5207</v>
      </c>
      <c r="P1009">
        <f t="shared" si="57"/>
        <v>100</v>
      </c>
      <c r="Q1009" t="s">
        <v>5227</v>
      </c>
      <c r="R1009" t="s">
        <v>5233</v>
      </c>
      <c r="S1009" s="10">
        <f t="shared" si="58"/>
        <v>41613.904219941782</v>
      </c>
      <c r="T1009" s="10">
        <f t="shared" si="59"/>
        <v>41653.506958659258</v>
      </c>
    </row>
    <row r="1010" spans="1:20" ht="43.5" x14ac:dyDescent="0.35">
      <c r="A1010">
        <v>1008</v>
      </c>
      <c r="B1010" s="3" t="s">
        <v>474</v>
      </c>
      <c r="C1010" s="3" t="s">
        <v>3052</v>
      </c>
      <c r="D1010">
        <v>-495677.271724933</v>
      </c>
      <c r="E1010">
        <v>15465.736176927499</v>
      </c>
      <c r="F1010" t="s">
        <v>5158</v>
      </c>
      <c r="G1010" t="s">
        <v>5161</v>
      </c>
      <c r="H1010" t="s">
        <v>5183</v>
      </c>
      <c r="I1010">
        <v>1389701507.2151599</v>
      </c>
      <c r="J1010">
        <v>1386279326.1145501</v>
      </c>
      <c r="K1010" t="b">
        <v>0</v>
      </c>
      <c r="L1010">
        <v>154.64371121918501</v>
      </c>
      <c r="M1010" t="b">
        <v>0</v>
      </c>
      <c r="N1010" t="s">
        <v>5207</v>
      </c>
      <c r="P1010">
        <f t="shared" si="57"/>
        <v>100</v>
      </c>
      <c r="Q1010" t="s">
        <v>5227</v>
      </c>
      <c r="R1010" t="s">
        <v>5233</v>
      </c>
      <c r="S1010" s="10">
        <f t="shared" si="58"/>
        <v>41613.69127447396</v>
      </c>
      <c r="T1010" s="10">
        <f t="shared" si="59"/>
        <v>41653.29985202731</v>
      </c>
    </row>
    <row r="1011" spans="1:20" ht="43.5" x14ac:dyDescent="0.35">
      <c r="A1011">
        <v>1009</v>
      </c>
      <c r="B1011" s="3" t="s">
        <v>475</v>
      </c>
      <c r="C1011" s="3" t="s">
        <v>3053</v>
      </c>
      <c r="D1011">
        <v>-496695.24797419301</v>
      </c>
      <c r="E1011">
        <v>15471.995342628499</v>
      </c>
      <c r="F1011" t="s">
        <v>5158</v>
      </c>
      <c r="G1011" t="s">
        <v>5161</v>
      </c>
      <c r="H1011" t="s">
        <v>5183</v>
      </c>
      <c r="I1011">
        <v>1389683613.2021599</v>
      </c>
      <c r="J1011">
        <v>1386260927.6261201</v>
      </c>
      <c r="K1011" t="b">
        <v>0</v>
      </c>
      <c r="L1011">
        <v>154.703025824359</v>
      </c>
      <c r="M1011" t="b">
        <v>0</v>
      </c>
      <c r="N1011" t="s">
        <v>5207</v>
      </c>
      <c r="P1011">
        <f t="shared" si="57"/>
        <v>100</v>
      </c>
      <c r="Q1011" t="s">
        <v>5227</v>
      </c>
      <c r="R1011" t="s">
        <v>5233</v>
      </c>
      <c r="S1011" s="10">
        <f t="shared" si="58"/>
        <v>41613.478329006015</v>
      </c>
      <c r="T1011" s="10">
        <f t="shared" si="59"/>
        <v>41653.09274539537</v>
      </c>
    </row>
    <row r="1012" spans="1:20" ht="58" x14ac:dyDescent="0.35">
      <c r="A1012">
        <v>1010</v>
      </c>
      <c r="B1012" s="3" t="s">
        <v>476</v>
      </c>
      <c r="C1012" s="3" t="s">
        <v>3054</v>
      </c>
      <c r="D1012">
        <v>-497713.22422344302</v>
      </c>
      <c r="E1012">
        <v>15478.254508329401</v>
      </c>
      <c r="F1012" t="s">
        <v>5158</v>
      </c>
      <c r="G1012" t="s">
        <v>5161</v>
      </c>
      <c r="H1012" t="s">
        <v>5183</v>
      </c>
      <c r="I1012">
        <v>1389665719.1891601</v>
      </c>
      <c r="J1012">
        <v>1386242529.1377001</v>
      </c>
      <c r="K1012" t="b">
        <v>0</v>
      </c>
      <c r="L1012">
        <v>154.76234042953399</v>
      </c>
      <c r="M1012" t="b">
        <v>0</v>
      </c>
      <c r="N1012" t="s">
        <v>5207</v>
      </c>
      <c r="P1012">
        <f t="shared" si="57"/>
        <v>100</v>
      </c>
      <c r="Q1012" t="s">
        <v>5227</v>
      </c>
      <c r="R1012" t="s">
        <v>5233</v>
      </c>
      <c r="S1012" s="10">
        <f t="shared" si="58"/>
        <v>41613.265383538193</v>
      </c>
      <c r="T1012" s="10">
        <f t="shared" si="59"/>
        <v>41652.885638763422</v>
      </c>
    </row>
    <row r="1013" spans="1:20" ht="29" x14ac:dyDescent="0.35">
      <c r="A1013">
        <v>1011</v>
      </c>
      <c r="B1013" s="3" t="s">
        <v>477</v>
      </c>
      <c r="C1013" s="3" t="s">
        <v>3055</v>
      </c>
      <c r="D1013">
        <v>-498731.20047269302</v>
      </c>
      <c r="E1013">
        <v>15484.513674030401</v>
      </c>
      <c r="F1013" t="s">
        <v>5158</v>
      </c>
      <c r="G1013" t="s">
        <v>5161</v>
      </c>
      <c r="H1013" t="s">
        <v>5183</v>
      </c>
      <c r="I1013">
        <v>1389647825.1761701</v>
      </c>
      <c r="J1013">
        <v>1386224130.6492701</v>
      </c>
      <c r="K1013" t="b">
        <v>0</v>
      </c>
      <c r="L1013">
        <v>154.82165503470799</v>
      </c>
      <c r="M1013" t="b">
        <v>0</v>
      </c>
      <c r="N1013" t="s">
        <v>5207</v>
      </c>
      <c r="P1013">
        <f t="shared" si="57"/>
        <v>100</v>
      </c>
      <c r="Q1013" t="s">
        <v>5227</v>
      </c>
      <c r="R1013" t="s">
        <v>5233</v>
      </c>
      <c r="S1013" s="10">
        <f t="shared" si="58"/>
        <v>41613.052438070255</v>
      </c>
      <c r="T1013" s="10">
        <f t="shared" si="59"/>
        <v>41652.678532131598</v>
      </c>
    </row>
    <row r="1014" spans="1:20" ht="58" x14ac:dyDescent="0.35">
      <c r="A1014">
        <v>1012</v>
      </c>
      <c r="B1014" s="3" t="s">
        <v>478</v>
      </c>
      <c r="C1014" s="3" t="s">
        <v>3056</v>
      </c>
      <c r="D1014">
        <v>-499749.17672195297</v>
      </c>
      <c r="E1014">
        <v>15490.7728397313</v>
      </c>
      <c r="F1014" t="s">
        <v>5158</v>
      </c>
      <c r="G1014" t="s">
        <v>5161</v>
      </c>
      <c r="H1014" t="s">
        <v>5183</v>
      </c>
      <c r="I1014">
        <v>1389629931.1631701</v>
      </c>
      <c r="J1014">
        <v>1386205732.16085</v>
      </c>
      <c r="K1014" t="b">
        <v>0</v>
      </c>
      <c r="L1014">
        <v>154.88096963988201</v>
      </c>
      <c r="M1014" t="b">
        <v>0</v>
      </c>
      <c r="N1014" t="s">
        <v>5207</v>
      </c>
      <c r="P1014">
        <f t="shared" si="57"/>
        <v>100</v>
      </c>
      <c r="Q1014" t="s">
        <v>5227</v>
      </c>
      <c r="R1014" t="s">
        <v>5233</v>
      </c>
      <c r="S1014" s="10">
        <f t="shared" si="58"/>
        <v>41612.839492602427</v>
      </c>
      <c r="T1014" s="10">
        <f t="shared" si="59"/>
        <v>41652.471425499651</v>
      </c>
    </row>
    <row r="1015" spans="1:20" ht="43.5" x14ac:dyDescent="0.35">
      <c r="A1015">
        <v>1013</v>
      </c>
      <c r="B1015" s="3" t="s">
        <v>479</v>
      </c>
      <c r="C1015" s="3" t="s">
        <v>3057</v>
      </c>
      <c r="D1015">
        <v>-500767.15297120297</v>
      </c>
      <c r="E1015">
        <v>15497.0320054323</v>
      </c>
      <c r="F1015" t="s">
        <v>5158</v>
      </c>
      <c r="G1015" t="s">
        <v>5161</v>
      </c>
      <c r="H1015" t="s">
        <v>5183</v>
      </c>
      <c r="I1015">
        <v>1389612037.1501701</v>
      </c>
      <c r="J1015">
        <v>1386187333.67242</v>
      </c>
      <c r="K1015" t="b">
        <v>0</v>
      </c>
      <c r="L1015">
        <v>154.94028424505601</v>
      </c>
      <c r="M1015" t="b">
        <v>0</v>
      </c>
      <c r="N1015" t="s">
        <v>5207</v>
      </c>
      <c r="P1015">
        <f t="shared" si="57"/>
        <v>100</v>
      </c>
      <c r="Q1015" t="s">
        <v>5227</v>
      </c>
      <c r="R1015" t="s">
        <v>5233</v>
      </c>
      <c r="S1015" s="10">
        <f t="shared" si="58"/>
        <v>41612.626547134489</v>
      </c>
      <c r="T1015" s="10">
        <f t="shared" si="59"/>
        <v>41652.26431886771</v>
      </c>
    </row>
    <row r="1016" spans="1:20" ht="43.5" x14ac:dyDescent="0.35">
      <c r="A1016">
        <v>1014</v>
      </c>
      <c r="B1016" s="3" t="s">
        <v>480</v>
      </c>
      <c r="C1016" s="3" t="s">
        <v>3058</v>
      </c>
      <c r="D1016">
        <v>-501785.12922045297</v>
      </c>
      <c r="E1016">
        <v>15503.2911711332</v>
      </c>
      <c r="F1016" t="s">
        <v>5158</v>
      </c>
      <c r="G1016" t="s">
        <v>5161</v>
      </c>
      <c r="H1016" t="s">
        <v>5183</v>
      </c>
      <c r="I1016">
        <v>1389594143.1371701</v>
      </c>
      <c r="J1016">
        <v>1386168935.184</v>
      </c>
      <c r="K1016" t="b">
        <v>0</v>
      </c>
      <c r="L1016">
        <v>154.999598850231</v>
      </c>
      <c r="M1016" t="b">
        <v>0</v>
      </c>
      <c r="N1016" t="s">
        <v>5207</v>
      </c>
      <c r="P1016">
        <f t="shared" si="57"/>
        <v>100</v>
      </c>
      <c r="Q1016" t="s">
        <v>5227</v>
      </c>
      <c r="R1016" t="s">
        <v>5233</v>
      </c>
      <c r="S1016" s="10">
        <f t="shared" si="58"/>
        <v>41612.413601666667</v>
      </c>
      <c r="T1016" s="10">
        <f t="shared" si="59"/>
        <v>41652.057212235763</v>
      </c>
    </row>
    <row r="1017" spans="1:20" ht="43.5" x14ac:dyDescent="0.35">
      <c r="A1017">
        <v>1015</v>
      </c>
      <c r="B1017" s="3" t="s">
        <v>481</v>
      </c>
      <c r="C1017" s="3" t="s">
        <v>3059</v>
      </c>
      <c r="D1017">
        <v>-502803.10546971299</v>
      </c>
      <c r="E1017">
        <v>15509.5503368342</v>
      </c>
      <c r="F1017" t="s">
        <v>5158</v>
      </c>
      <c r="G1017" t="s">
        <v>5161</v>
      </c>
      <c r="H1017" t="s">
        <v>5183</v>
      </c>
      <c r="I1017">
        <v>1389576249.1241701</v>
      </c>
      <c r="J1017">
        <v>1386150536.69557</v>
      </c>
      <c r="K1017" t="b">
        <v>0</v>
      </c>
      <c r="L1017">
        <v>155.05891345540499</v>
      </c>
      <c r="M1017" t="b">
        <v>0</v>
      </c>
      <c r="N1017" t="s">
        <v>5207</v>
      </c>
      <c r="P1017">
        <f t="shared" si="57"/>
        <v>100</v>
      </c>
      <c r="Q1017" t="s">
        <v>5227</v>
      </c>
      <c r="R1017" t="s">
        <v>5233</v>
      </c>
      <c r="S1017" s="10">
        <f t="shared" si="58"/>
        <v>41612.200656198722</v>
      </c>
      <c r="T1017" s="10">
        <f t="shared" si="59"/>
        <v>41651.850105603815</v>
      </c>
    </row>
    <row r="1018" spans="1:20" ht="43.5" x14ac:dyDescent="0.35">
      <c r="A1018">
        <v>1016</v>
      </c>
      <c r="B1018" s="3" t="s">
        <v>482</v>
      </c>
      <c r="C1018" s="3" t="s">
        <v>3060</v>
      </c>
      <c r="D1018">
        <v>-503821.08171896299</v>
      </c>
      <c r="E1018">
        <v>15515.809502535099</v>
      </c>
      <c r="F1018" t="s">
        <v>5158</v>
      </c>
      <c r="G1018" t="s">
        <v>5161</v>
      </c>
      <c r="H1018" t="s">
        <v>5183</v>
      </c>
      <c r="I1018">
        <v>1389558355.1111801</v>
      </c>
      <c r="J1018">
        <v>1386132138.20715</v>
      </c>
      <c r="K1018" t="b">
        <v>0</v>
      </c>
      <c r="L1018">
        <v>155.11822806057901</v>
      </c>
      <c r="M1018" t="b">
        <v>0</v>
      </c>
      <c r="N1018" t="s">
        <v>5207</v>
      </c>
      <c r="P1018">
        <f t="shared" si="57"/>
        <v>100</v>
      </c>
      <c r="Q1018" t="s">
        <v>5227</v>
      </c>
      <c r="R1018" t="s">
        <v>5233</v>
      </c>
      <c r="S1018" s="10">
        <f t="shared" si="58"/>
        <v>41611.9877107309</v>
      </c>
      <c r="T1018" s="10">
        <f t="shared" si="59"/>
        <v>41651.642998971991</v>
      </c>
    </row>
    <row r="1019" spans="1:20" ht="43.5" x14ac:dyDescent="0.35">
      <c r="A1019">
        <v>1017</v>
      </c>
      <c r="B1019" s="3" t="s">
        <v>483</v>
      </c>
      <c r="C1019" s="3" t="s">
        <v>3061</v>
      </c>
      <c r="D1019">
        <v>-504839.05796821299</v>
      </c>
      <c r="E1019">
        <v>15522.068668236099</v>
      </c>
      <c r="F1019" t="s">
        <v>5158</v>
      </c>
      <c r="G1019" t="s">
        <v>5161</v>
      </c>
      <c r="H1019" t="s">
        <v>5183</v>
      </c>
      <c r="I1019">
        <v>1389540461.0981801</v>
      </c>
      <c r="J1019">
        <v>1386113739.71872</v>
      </c>
      <c r="K1019" t="b">
        <v>0</v>
      </c>
      <c r="L1019">
        <v>155.177542665754</v>
      </c>
      <c r="M1019" t="b">
        <v>0</v>
      </c>
      <c r="N1019" t="s">
        <v>5207</v>
      </c>
      <c r="P1019">
        <f t="shared" si="57"/>
        <v>100</v>
      </c>
      <c r="Q1019" t="s">
        <v>5227</v>
      </c>
      <c r="R1019" t="s">
        <v>5233</v>
      </c>
      <c r="S1019" s="10">
        <f t="shared" si="58"/>
        <v>41611.774765262962</v>
      </c>
      <c r="T1019" s="10">
        <f t="shared" si="59"/>
        <v>41651.435892340043</v>
      </c>
    </row>
    <row r="1020" spans="1:20" ht="58" x14ac:dyDescent="0.35">
      <c r="A1020">
        <v>1018</v>
      </c>
      <c r="B1020" s="3" t="s">
        <v>5324</v>
      </c>
      <c r="C1020" s="3" t="s">
        <v>3062</v>
      </c>
      <c r="D1020">
        <v>-505857.034217473</v>
      </c>
      <c r="E1020">
        <v>15528.327833937001</v>
      </c>
      <c r="F1020" t="s">
        <v>5158</v>
      </c>
      <c r="G1020" t="s">
        <v>5162</v>
      </c>
      <c r="H1020" t="s">
        <v>5184</v>
      </c>
      <c r="I1020">
        <v>1389522567.08518</v>
      </c>
      <c r="J1020">
        <v>1386095341.2302999</v>
      </c>
      <c r="K1020" t="b">
        <v>0</v>
      </c>
      <c r="L1020">
        <v>155.236857270928</v>
      </c>
      <c r="M1020" t="b">
        <v>0</v>
      </c>
      <c r="N1020" t="s">
        <v>5207</v>
      </c>
      <c r="P1020">
        <f t="shared" si="57"/>
        <v>100</v>
      </c>
      <c r="Q1020" t="s">
        <v>5227</v>
      </c>
      <c r="R1020" t="s">
        <v>5233</v>
      </c>
      <c r="S1020" s="10">
        <f t="shared" si="58"/>
        <v>41611.561819795133</v>
      </c>
      <c r="T1020" s="10">
        <f t="shared" si="59"/>
        <v>41651.228785708103</v>
      </c>
    </row>
    <row r="1021" spans="1:20" ht="58" x14ac:dyDescent="0.35">
      <c r="A1021">
        <v>1019</v>
      </c>
      <c r="B1021" s="3" t="s">
        <v>485</v>
      </c>
      <c r="C1021" s="3" t="s">
        <v>3063</v>
      </c>
      <c r="D1021">
        <v>-506875.010466723</v>
      </c>
      <c r="E1021">
        <v>15534.586999638001</v>
      </c>
      <c r="F1021" t="s">
        <v>5158</v>
      </c>
      <c r="G1021" t="s">
        <v>5162</v>
      </c>
      <c r="H1021" t="s">
        <v>5184</v>
      </c>
      <c r="I1021">
        <v>1389504673.07218</v>
      </c>
      <c r="J1021">
        <v>1386076942.7418699</v>
      </c>
      <c r="K1021" t="b">
        <v>0</v>
      </c>
      <c r="L1021">
        <v>155.29617187610199</v>
      </c>
      <c r="M1021" t="b">
        <v>0</v>
      </c>
      <c r="N1021" t="s">
        <v>5207</v>
      </c>
      <c r="P1021">
        <f t="shared" si="57"/>
        <v>100</v>
      </c>
      <c r="Q1021" t="s">
        <v>5227</v>
      </c>
      <c r="R1021" t="s">
        <v>5233</v>
      </c>
      <c r="S1021" s="10">
        <f t="shared" si="58"/>
        <v>41611.348874327196</v>
      </c>
      <c r="T1021" s="10">
        <f t="shared" si="59"/>
        <v>41651.021679076155</v>
      </c>
    </row>
    <row r="1022" spans="1:20" ht="43.5" x14ac:dyDescent="0.35">
      <c r="A1022">
        <v>1020</v>
      </c>
      <c r="B1022" s="3" t="s">
        <v>486</v>
      </c>
      <c r="C1022" s="3" t="s">
        <v>3064</v>
      </c>
      <c r="D1022">
        <v>-507892.98671597301</v>
      </c>
      <c r="E1022">
        <v>15540.8461653389</v>
      </c>
      <c r="F1022" t="s">
        <v>5158</v>
      </c>
      <c r="G1022" t="s">
        <v>5162</v>
      </c>
      <c r="H1022" t="s">
        <v>5184</v>
      </c>
      <c r="I1022">
        <v>1389486779.05918</v>
      </c>
      <c r="J1022">
        <v>1386058544.2534499</v>
      </c>
      <c r="K1022" t="b">
        <v>0</v>
      </c>
      <c r="L1022">
        <v>155.35548648127599</v>
      </c>
      <c r="M1022" t="b">
        <v>0</v>
      </c>
      <c r="N1022" t="s">
        <v>5207</v>
      </c>
      <c r="P1022">
        <f t="shared" si="57"/>
        <v>100</v>
      </c>
      <c r="Q1022" t="s">
        <v>5227</v>
      </c>
      <c r="R1022" t="s">
        <v>5233</v>
      </c>
      <c r="S1022" s="10">
        <f t="shared" si="58"/>
        <v>41611.135928859374</v>
      </c>
      <c r="T1022" s="10">
        <f t="shared" si="59"/>
        <v>41650.814572444207</v>
      </c>
    </row>
    <row r="1023" spans="1:20" ht="43.5" x14ac:dyDescent="0.35">
      <c r="A1023">
        <v>1021</v>
      </c>
      <c r="B1023" s="3" t="s">
        <v>487</v>
      </c>
      <c r="C1023" s="3" t="s">
        <v>3065</v>
      </c>
      <c r="D1023">
        <v>-508910.96296523302</v>
      </c>
      <c r="E1023">
        <v>15547.1053310399</v>
      </c>
      <c r="F1023" t="s">
        <v>5158</v>
      </c>
      <c r="G1023" t="s">
        <v>5163</v>
      </c>
      <c r="H1023" t="s">
        <v>5185</v>
      </c>
      <c r="I1023">
        <v>1389468885.04619</v>
      </c>
      <c r="J1023">
        <v>1386040145.7650199</v>
      </c>
      <c r="K1023" t="b">
        <v>0</v>
      </c>
      <c r="L1023">
        <v>155.41480108645101</v>
      </c>
      <c r="M1023" t="b">
        <v>0</v>
      </c>
      <c r="N1023" t="s">
        <v>5207</v>
      </c>
      <c r="P1023">
        <f t="shared" si="57"/>
        <v>100</v>
      </c>
      <c r="Q1023" t="s">
        <v>5227</v>
      </c>
      <c r="R1023" t="s">
        <v>5233</v>
      </c>
      <c r="S1023" s="10">
        <f t="shared" si="58"/>
        <v>41610.922983391436</v>
      </c>
      <c r="T1023" s="10">
        <f t="shared" si="59"/>
        <v>41650.607465812383</v>
      </c>
    </row>
    <row r="1024" spans="1:20" ht="43.5" x14ac:dyDescent="0.35">
      <c r="A1024">
        <v>1022</v>
      </c>
      <c r="B1024" s="3" t="s">
        <v>488</v>
      </c>
      <c r="C1024" s="3" t="s">
        <v>3066</v>
      </c>
      <c r="D1024">
        <v>-509928.93921448302</v>
      </c>
      <c r="E1024">
        <v>15553.3644967408</v>
      </c>
      <c r="F1024" t="s">
        <v>5158</v>
      </c>
      <c r="G1024" t="s">
        <v>5166</v>
      </c>
      <c r="H1024" t="s">
        <v>5188</v>
      </c>
      <c r="I1024">
        <v>1389450991.03319</v>
      </c>
      <c r="J1024">
        <v>1386021747.2765999</v>
      </c>
      <c r="K1024" t="b">
        <v>0</v>
      </c>
      <c r="L1024">
        <v>155.474115691625</v>
      </c>
      <c r="M1024" t="b">
        <v>0</v>
      </c>
      <c r="N1024" t="s">
        <v>5207</v>
      </c>
      <c r="P1024">
        <f t="shared" si="57"/>
        <v>100</v>
      </c>
      <c r="Q1024" t="s">
        <v>5227</v>
      </c>
      <c r="R1024" t="s">
        <v>5233</v>
      </c>
      <c r="S1024" s="10">
        <f t="shared" si="58"/>
        <v>41610.710037923607</v>
      </c>
      <c r="T1024" s="10">
        <f t="shared" si="59"/>
        <v>41650.400359180436</v>
      </c>
    </row>
    <row r="1025" spans="1:20" ht="43.5" x14ac:dyDescent="0.35">
      <c r="A1025">
        <v>1023</v>
      </c>
      <c r="B1025" s="3" t="s">
        <v>489</v>
      </c>
      <c r="C1025" s="3" t="s">
        <v>3067</v>
      </c>
      <c r="D1025">
        <v>-510946.91546374297</v>
      </c>
      <c r="E1025">
        <v>15559.6236624418</v>
      </c>
      <c r="F1025" t="s">
        <v>5158</v>
      </c>
      <c r="G1025" t="s">
        <v>5161</v>
      </c>
      <c r="H1025" t="s">
        <v>5183</v>
      </c>
      <c r="I1025">
        <v>1389433097.02019</v>
      </c>
      <c r="J1025">
        <v>1386003348.7881701</v>
      </c>
      <c r="K1025" t="b">
        <v>0</v>
      </c>
      <c r="L1025">
        <v>155.533430296799</v>
      </c>
      <c r="M1025" t="b">
        <v>0</v>
      </c>
      <c r="N1025" t="s">
        <v>5207</v>
      </c>
      <c r="P1025">
        <f t="shared" si="57"/>
        <v>100</v>
      </c>
      <c r="Q1025" t="s">
        <v>5227</v>
      </c>
      <c r="R1025" t="s">
        <v>5233</v>
      </c>
      <c r="S1025" s="10">
        <f t="shared" si="58"/>
        <v>41610.497092455669</v>
      </c>
      <c r="T1025" s="10">
        <f t="shared" si="59"/>
        <v>41650.193252548495</v>
      </c>
    </row>
    <row r="1026" spans="1:20" ht="43.5" x14ac:dyDescent="0.35">
      <c r="A1026">
        <v>1024</v>
      </c>
      <c r="B1026" s="3" t="s">
        <v>490</v>
      </c>
      <c r="C1026" s="3" t="s">
        <v>3068</v>
      </c>
      <c r="D1026">
        <v>-511964.89171299298</v>
      </c>
      <c r="E1026">
        <v>15565.8828281427</v>
      </c>
      <c r="F1026" t="s">
        <v>5158</v>
      </c>
      <c r="G1026" t="s">
        <v>5161</v>
      </c>
      <c r="H1026" t="s">
        <v>5183</v>
      </c>
      <c r="I1026">
        <v>1389415203.00719</v>
      </c>
      <c r="J1026">
        <v>1385984950.2997501</v>
      </c>
      <c r="K1026" t="b">
        <v>0</v>
      </c>
      <c r="L1026">
        <v>155.59274490197299</v>
      </c>
      <c r="M1026" t="b">
        <v>0</v>
      </c>
      <c r="N1026" t="s">
        <v>5207</v>
      </c>
      <c r="P1026">
        <f t="shared" si="57"/>
        <v>100</v>
      </c>
      <c r="Q1026" t="s">
        <v>5227</v>
      </c>
      <c r="R1026" t="s">
        <v>5233</v>
      </c>
      <c r="S1026" s="10">
        <f t="shared" si="58"/>
        <v>41610.284146987848</v>
      </c>
      <c r="T1026" s="10">
        <f t="shared" si="59"/>
        <v>41649.986145916548</v>
      </c>
    </row>
    <row r="1027" spans="1:20" x14ac:dyDescent="0.35">
      <c r="A1027">
        <v>1025</v>
      </c>
      <c r="B1027" s="3" t="s">
        <v>491</v>
      </c>
      <c r="C1027" s="3" t="s">
        <v>3069</v>
      </c>
      <c r="D1027">
        <v>-512982.86796224298</v>
      </c>
      <c r="E1027">
        <v>15572.141993843699</v>
      </c>
      <c r="F1027" t="s">
        <v>5158</v>
      </c>
      <c r="G1027" t="s">
        <v>5161</v>
      </c>
      <c r="H1027" t="s">
        <v>5183</v>
      </c>
      <c r="I1027">
        <v>1389397308.99419</v>
      </c>
      <c r="J1027">
        <v>1385966551.8113201</v>
      </c>
      <c r="K1027" t="b">
        <v>0</v>
      </c>
      <c r="L1027">
        <v>155.65205950714801</v>
      </c>
      <c r="M1027" t="b">
        <v>0</v>
      </c>
      <c r="N1027" t="s">
        <v>5207</v>
      </c>
      <c r="P1027">
        <f t="shared" ref="P1027:P1090" si="60">ROUND(E1027/L1027,0)</f>
        <v>100</v>
      </c>
      <c r="Q1027" t="s">
        <v>5227</v>
      </c>
      <c r="R1027" t="s">
        <v>5233</v>
      </c>
      <c r="S1027" s="10">
        <f t="shared" ref="S1027:S1090" si="61">(J1027/86400)+25569+(-5/24)</f>
        <v>41610.071201519902</v>
      </c>
      <c r="T1027" s="10">
        <f t="shared" ref="T1027:T1090" si="62">(I1027/86400)+25569+(-5/24)</f>
        <v>41649.7790392846</v>
      </c>
    </row>
    <row r="1028" spans="1:20" ht="43.5" x14ac:dyDescent="0.35">
      <c r="A1028">
        <v>1026</v>
      </c>
      <c r="B1028" s="3" t="s">
        <v>492</v>
      </c>
      <c r="C1028" s="3" t="s">
        <v>3070</v>
      </c>
      <c r="D1028">
        <v>-514000.84421150299</v>
      </c>
      <c r="E1028">
        <v>15578.401159544601</v>
      </c>
      <c r="F1028" t="s">
        <v>5158</v>
      </c>
      <c r="G1028" t="s">
        <v>5161</v>
      </c>
      <c r="H1028" t="s">
        <v>5183</v>
      </c>
      <c r="I1028">
        <v>1389379414.9812</v>
      </c>
      <c r="J1028">
        <v>1385948153.3229001</v>
      </c>
      <c r="K1028" t="b">
        <v>0</v>
      </c>
      <c r="L1028">
        <v>155.71137411232201</v>
      </c>
      <c r="M1028" t="b">
        <v>0</v>
      </c>
      <c r="N1028" t="s">
        <v>5207</v>
      </c>
      <c r="P1028">
        <f t="shared" si="60"/>
        <v>100</v>
      </c>
      <c r="Q1028" t="s">
        <v>5227</v>
      </c>
      <c r="R1028" t="s">
        <v>5233</v>
      </c>
      <c r="S1028" s="10">
        <f t="shared" si="61"/>
        <v>41609.858256052081</v>
      </c>
      <c r="T1028" s="10">
        <f t="shared" si="62"/>
        <v>41649.571932652776</v>
      </c>
    </row>
    <row r="1029" spans="1:20" ht="43.5" x14ac:dyDescent="0.35">
      <c r="A1029">
        <v>1027</v>
      </c>
      <c r="B1029" s="3" t="s">
        <v>493</v>
      </c>
      <c r="C1029" s="3" t="s">
        <v>3071</v>
      </c>
      <c r="D1029">
        <v>-515018.82046075299</v>
      </c>
      <c r="E1029">
        <v>15584.660325245601</v>
      </c>
      <c r="F1029" t="s">
        <v>5158</v>
      </c>
      <c r="G1029" t="s">
        <v>5172</v>
      </c>
      <c r="H1029" t="s">
        <v>5192</v>
      </c>
      <c r="I1029">
        <v>1389361520.9682</v>
      </c>
      <c r="J1029">
        <v>1385929754.83447</v>
      </c>
      <c r="K1029" t="b">
        <v>0</v>
      </c>
      <c r="L1029">
        <v>155.770688717496</v>
      </c>
      <c r="M1029" t="b">
        <v>0</v>
      </c>
      <c r="N1029" t="s">
        <v>5207</v>
      </c>
      <c r="P1029">
        <f t="shared" si="60"/>
        <v>100</v>
      </c>
      <c r="Q1029" t="s">
        <v>5227</v>
      </c>
      <c r="R1029" t="s">
        <v>5233</v>
      </c>
      <c r="S1029" s="10">
        <f t="shared" si="61"/>
        <v>41609.645310584143</v>
      </c>
      <c r="T1029" s="10">
        <f t="shared" si="62"/>
        <v>41649.364826020828</v>
      </c>
    </row>
    <row r="1030" spans="1:20" ht="43.5" x14ac:dyDescent="0.35">
      <c r="A1030">
        <v>1028</v>
      </c>
      <c r="B1030" s="3" t="s">
        <v>494</v>
      </c>
      <c r="C1030" s="3" t="s">
        <v>3072</v>
      </c>
      <c r="D1030">
        <v>-516036.79671000299</v>
      </c>
      <c r="E1030">
        <v>15590.9194909465</v>
      </c>
      <c r="F1030" t="s">
        <v>5158</v>
      </c>
      <c r="G1030" t="s">
        <v>5162</v>
      </c>
      <c r="H1030" t="s">
        <v>5184</v>
      </c>
      <c r="I1030">
        <v>1389343626.9552</v>
      </c>
      <c r="J1030">
        <v>1385911356.34605</v>
      </c>
      <c r="K1030" t="b">
        <v>0</v>
      </c>
      <c r="L1030">
        <v>155.83000332267099</v>
      </c>
      <c r="M1030" t="b">
        <v>0</v>
      </c>
      <c r="N1030" t="s">
        <v>5207</v>
      </c>
      <c r="P1030">
        <f t="shared" si="60"/>
        <v>100</v>
      </c>
      <c r="Q1030" t="s">
        <v>5227</v>
      </c>
      <c r="R1030" t="s">
        <v>5233</v>
      </c>
      <c r="S1030" s="10">
        <f t="shared" si="61"/>
        <v>41609.432365116321</v>
      </c>
      <c r="T1030" s="10">
        <f t="shared" si="62"/>
        <v>41649.157719388888</v>
      </c>
    </row>
    <row r="1031" spans="1:20" ht="58" x14ac:dyDescent="0.35">
      <c r="A1031">
        <v>1029</v>
      </c>
      <c r="B1031" s="3" t="s">
        <v>495</v>
      </c>
      <c r="C1031" s="3" t="s">
        <v>3073</v>
      </c>
      <c r="D1031">
        <v>-517054.77295926301</v>
      </c>
      <c r="E1031">
        <v>15597.1786566475</v>
      </c>
      <c r="F1031" t="s">
        <v>5158</v>
      </c>
      <c r="G1031" t="s">
        <v>5161</v>
      </c>
      <c r="H1031" t="s">
        <v>5183</v>
      </c>
      <c r="I1031">
        <v>1389325732.9421999</v>
      </c>
      <c r="J1031">
        <v>1385892957.85762</v>
      </c>
      <c r="K1031" t="b">
        <v>0</v>
      </c>
      <c r="L1031">
        <v>155.88931792784501</v>
      </c>
      <c r="M1031" t="b">
        <v>0</v>
      </c>
      <c r="N1031" t="s">
        <v>5207</v>
      </c>
      <c r="P1031">
        <f t="shared" si="60"/>
        <v>100</v>
      </c>
      <c r="Q1031" t="s">
        <v>5227</v>
      </c>
      <c r="R1031" t="s">
        <v>5233</v>
      </c>
      <c r="S1031" s="10">
        <f t="shared" si="61"/>
        <v>41609.219419648376</v>
      </c>
      <c r="T1031" s="10">
        <f t="shared" si="62"/>
        <v>41648.95061275694</v>
      </c>
    </row>
    <row r="1032" spans="1:20" ht="43.5" x14ac:dyDescent="0.35">
      <c r="A1032">
        <v>1030</v>
      </c>
      <c r="B1032" s="3" t="s">
        <v>496</v>
      </c>
      <c r="C1032" s="3" t="s">
        <v>3074</v>
      </c>
      <c r="D1032">
        <v>-518072.74920851301</v>
      </c>
      <c r="E1032">
        <v>15603.4378223484</v>
      </c>
      <c r="F1032" t="s">
        <v>5158</v>
      </c>
      <c r="G1032" t="s">
        <v>5161</v>
      </c>
      <c r="H1032" t="s">
        <v>5183</v>
      </c>
      <c r="I1032">
        <v>1389307838.9291999</v>
      </c>
      <c r="J1032">
        <v>1385874559.3692</v>
      </c>
      <c r="K1032" t="b">
        <v>0</v>
      </c>
      <c r="L1032">
        <v>155.94863253301901</v>
      </c>
      <c r="M1032" t="b">
        <v>0</v>
      </c>
      <c r="N1032" t="s">
        <v>5207</v>
      </c>
      <c r="P1032">
        <f t="shared" si="60"/>
        <v>100</v>
      </c>
      <c r="Q1032" t="s">
        <v>5227</v>
      </c>
      <c r="R1032" t="s">
        <v>5233</v>
      </c>
      <c r="S1032" s="10">
        <f t="shared" si="61"/>
        <v>41609.006474180555</v>
      </c>
      <c r="T1032" s="10">
        <f t="shared" si="62"/>
        <v>41648.743506124993</v>
      </c>
    </row>
    <row r="1033" spans="1:20" ht="29" x14ac:dyDescent="0.35">
      <c r="A1033">
        <v>1031</v>
      </c>
      <c r="B1033" s="3" t="s">
        <v>497</v>
      </c>
      <c r="C1033" s="3" t="s">
        <v>3075</v>
      </c>
      <c r="D1033">
        <v>-519090.72545776301</v>
      </c>
      <c r="E1033">
        <v>15609.6969880494</v>
      </c>
      <c r="F1033" t="s">
        <v>5158</v>
      </c>
      <c r="G1033" t="s">
        <v>5161</v>
      </c>
      <c r="H1033" t="s">
        <v>5183</v>
      </c>
      <c r="I1033">
        <v>1389289944.9162099</v>
      </c>
      <c r="J1033">
        <v>1385856160.88077</v>
      </c>
      <c r="K1033" t="b">
        <v>0</v>
      </c>
      <c r="L1033">
        <v>156.007947138193</v>
      </c>
      <c r="M1033" t="b">
        <v>0</v>
      </c>
      <c r="N1033" t="s">
        <v>5207</v>
      </c>
      <c r="P1033">
        <f t="shared" si="60"/>
        <v>100</v>
      </c>
      <c r="Q1033" t="s">
        <v>5227</v>
      </c>
      <c r="R1033" t="s">
        <v>5233</v>
      </c>
      <c r="S1033" s="10">
        <f t="shared" si="61"/>
        <v>41608.793528712609</v>
      </c>
      <c r="T1033" s="10">
        <f t="shared" si="62"/>
        <v>41648.536399493169</v>
      </c>
    </row>
    <row r="1034" spans="1:20" x14ac:dyDescent="0.35">
      <c r="A1034">
        <v>1032</v>
      </c>
      <c r="B1034" s="3" t="s">
        <v>498</v>
      </c>
      <c r="C1034" s="3" t="s">
        <v>3076</v>
      </c>
      <c r="D1034">
        <v>-520108.70170702302</v>
      </c>
      <c r="E1034">
        <v>15615.9561537503</v>
      </c>
      <c r="F1034" t="s">
        <v>5158</v>
      </c>
      <c r="G1034" t="s">
        <v>5161</v>
      </c>
      <c r="H1034" t="s">
        <v>5183</v>
      </c>
      <c r="I1034">
        <v>1389272050.9032099</v>
      </c>
      <c r="J1034">
        <v>1385837762.39235</v>
      </c>
      <c r="K1034" t="b">
        <v>0</v>
      </c>
      <c r="L1034">
        <v>156.06726174336799</v>
      </c>
      <c r="M1034" t="b">
        <v>0</v>
      </c>
      <c r="N1034" t="s">
        <v>5207</v>
      </c>
      <c r="P1034">
        <f t="shared" si="60"/>
        <v>100</v>
      </c>
      <c r="Q1034" t="s">
        <v>5227</v>
      </c>
      <c r="R1034" t="s">
        <v>5233</v>
      </c>
      <c r="S1034" s="10">
        <f t="shared" si="61"/>
        <v>41608.580583244788</v>
      </c>
      <c r="T1034" s="10">
        <f t="shared" si="62"/>
        <v>41648.329292861221</v>
      </c>
    </row>
    <row r="1035" spans="1:20" ht="43.5" x14ac:dyDescent="0.35">
      <c r="A1035">
        <v>1033</v>
      </c>
      <c r="B1035" s="3" t="s">
        <v>499</v>
      </c>
      <c r="C1035" s="3" t="s">
        <v>3077</v>
      </c>
      <c r="D1035">
        <v>-521126.67795627302</v>
      </c>
      <c r="E1035">
        <v>15622.215319451299</v>
      </c>
      <c r="F1035" t="s">
        <v>5158</v>
      </c>
      <c r="G1035" t="s">
        <v>5161</v>
      </c>
      <c r="H1035" t="s">
        <v>5183</v>
      </c>
      <c r="I1035">
        <v>1389254156.8902099</v>
      </c>
      <c r="J1035">
        <v>1385819363.9039199</v>
      </c>
      <c r="K1035" t="b">
        <v>0</v>
      </c>
      <c r="L1035">
        <v>156.12657634854199</v>
      </c>
      <c r="M1035" t="b">
        <v>0</v>
      </c>
      <c r="N1035" t="s">
        <v>5207</v>
      </c>
      <c r="P1035">
        <f t="shared" si="60"/>
        <v>100</v>
      </c>
      <c r="Q1035" t="s">
        <v>5227</v>
      </c>
      <c r="R1035" t="s">
        <v>5233</v>
      </c>
      <c r="S1035" s="10">
        <f t="shared" si="61"/>
        <v>41608.36763777685</v>
      </c>
      <c r="T1035" s="10">
        <f t="shared" si="62"/>
        <v>41648.12218622928</v>
      </c>
    </row>
    <row r="1036" spans="1:20" ht="58" x14ac:dyDescent="0.35">
      <c r="A1036">
        <v>1034</v>
      </c>
      <c r="B1036" s="3" t="s">
        <v>500</v>
      </c>
      <c r="C1036" s="3" t="s">
        <v>3078</v>
      </c>
      <c r="D1036">
        <v>-522144.65420552302</v>
      </c>
      <c r="E1036">
        <v>15628.474485152199</v>
      </c>
      <c r="F1036" t="s">
        <v>5158</v>
      </c>
      <c r="G1036" t="s">
        <v>5161</v>
      </c>
      <c r="H1036" t="s">
        <v>5183</v>
      </c>
      <c r="I1036">
        <v>1389236262.8772099</v>
      </c>
      <c r="J1036">
        <v>1385800965.4154999</v>
      </c>
      <c r="K1036" t="b">
        <v>0</v>
      </c>
      <c r="L1036">
        <v>156.18589095371601</v>
      </c>
      <c r="M1036" t="b">
        <v>0</v>
      </c>
      <c r="N1036" t="s">
        <v>5207</v>
      </c>
      <c r="P1036">
        <f t="shared" si="60"/>
        <v>100</v>
      </c>
      <c r="Q1036" t="s">
        <v>5227</v>
      </c>
      <c r="R1036" t="s">
        <v>5233</v>
      </c>
      <c r="S1036" s="10">
        <f t="shared" si="61"/>
        <v>41608.154692309028</v>
      </c>
      <c r="T1036" s="10">
        <f t="shared" si="62"/>
        <v>41647.915079597333</v>
      </c>
    </row>
    <row r="1037" spans="1:20" ht="58" x14ac:dyDescent="0.35">
      <c r="A1037">
        <v>1035</v>
      </c>
      <c r="B1037" s="3" t="s">
        <v>501</v>
      </c>
      <c r="C1037" s="3" t="s">
        <v>3079</v>
      </c>
      <c r="D1037">
        <v>-523162.63045478298</v>
      </c>
      <c r="E1037">
        <v>15634.733650853201</v>
      </c>
      <c r="F1037" t="s">
        <v>5158</v>
      </c>
      <c r="G1037" t="s">
        <v>5161</v>
      </c>
      <c r="H1037" t="s">
        <v>5183</v>
      </c>
      <c r="I1037">
        <v>1389218368.8642099</v>
      </c>
      <c r="J1037">
        <v>1385782566.9270699</v>
      </c>
      <c r="K1037" t="b">
        <v>0</v>
      </c>
      <c r="L1037">
        <v>156.245205558891</v>
      </c>
      <c r="M1037" t="b">
        <v>0</v>
      </c>
      <c r="N1037" t="s">
        <v>5207</v>
      </c>
      <c r="P1037">
        <f t="shared" si="60"/>
        <v>100</v>
      </c>
      <c r="Q1037" t="s">
        <v>5227</v>
      </c>
      <c r="R1037" t="s">
        <v>5233</v>
      </c>
      <c r="S1037" s="10">
        <f t="shared" si="61"/>
        <v>41607.941746841083</v>
      </c>
      <c r="T1037" s="10">
        <f t="shared" si="62"/>
        <v>41647.707972965392</v>
      </c>
    </row>
    <row r="1038" spans="1:20" ht="43.5" x14ac:dyDescent="0.35">
      <c r="A1038">
        <v>1036</v>
      </c>
      <c r="B1038" s="3" t="s">
        <v>5325</v>
      </c>
      <c r="C1038" s="3" t="s">
        <v>3080</v>
      </c>
      <c r="D1038">
        <v>-524180.60670403298</v>
      </c>
      <c r="E1038">
        <v>15640.992816554101</v>
      </c>
      <c r="F1038" t="s">
        <v>5158</v>
      </c>
      <c r="G1038" t="s">
        <v>5161</v>
      </c>
      <c r="H1038" t="s">
        <v>5183</v>
      </c>
      <c r="I1038">
        <v>1389200474.8512199</v>
      </c>
      <c r="J1038">
        <v>1385764168.4386499</v>
      </c>
      <c r="K1038" t="b">
        <v>0</v>
      </c>
      <c r="L1038">
        <v>156.304520164065</v>
      </c>
      <c r="M1038" t="b">
        <v>0</v>
      </c>
      <c r="N1038" t="s">
        <v>5207</v>
      </c>
      <c r="P1038">
        <f t="shared" si="60"/>
        <v>100</v>
      </c>
      <c r="Q1038" t="s">
        <v>5227</v>
      </c>
      <c r="R1038" t="s">
        <v>5233</v>
      </c>
      <c r="S1038" s="10">
        <f t="shared" si="61"/>
        <v>41607.728801373261</v>
      </c>
      <c r="T1038" s="10">
        <f t="shared" si="62"/>
        <v>41647.500866333561</v>
      </c>
    </row>
    <row r="1039" spans="1:20" ht="58" x14ac:dyDescent="0.35">
      <c r="A1039">
        <v>1037</v>
      </c>
      <c r="B1039" s="3" t="s">
        <v>503</v>
      </c>
      <c r="C1039" s="3" t="s">
        <v>3081</v>
      </c>
      <c r="D1039">
        <v>-525198.58295329299</v>
      </c>
      <c r="E1039">
        <v>15647.2519822551</v>
      </c>
      <c r="F1039" t="s">
        <v>5158</v>
      </c>
      <c r="G1039" t="s">
        <v>5161</v>
      </c>
      <c r="H1039" t="s">
        <v>5183</v>
      </c>
      <c r="I1039">
        <v>1389182580.8382199</v>
      </c>
      <c r="J1039">
        <v>1385745769.9502201</v>
      </c>
      <c r="K1039" t="b">
        <v>0</v>
      </c>
      <c r="L1039">
        <v>156.36383476923899</v>
      </c>
      <c r="M1039" t="b">
        <v>0</v>
      </c>
      <c r="N1039" t="s">
        <v>5207</v>
      </c>
      <c r="P1039">
        <f t="shared" si="60"/>
        <v>100</v>
      </c>
      <c r="Q1039" t="s">
        <v>5227</v>
      </c>
      <c r="R1039" t="s">
        <v>5233</v>
      </c>
      <c r="S1039" s="10">
        <f t="shared" si="61"/>
        <v>41607.515855905323</v>
      </c>
      <c r="T1039" s="10">
        <f t="shared" si="62"/>
        <v>41647.293759701621</v>
      </c>
    </row>
    <row r="1040" spans="1:20" ht="43.5" x14ac:dyDescent="0.35">
      <c r="A1040">
        <v>1038</v>
      </c>
      <c r="B1040" s="3" t="s">
        <v>504</v>
      </c>
      <c r="C1040" s="3" t="s">
        <v>3082</v>
      </c>
      <c r="D1040">
        <v>-526216.55920254299</v>
      </c>
      <c r="E1040">
        <v>15653.511147956</v>
      </c>
      <c r="F1040" t="s">
        <v>5158</v>
      </c>
      <c r="G1040" t="s">
        <v>5162</v>
      </c>
      <c r="H1040" t="s">
        <v>5184</v>
      </c>
      <c r="I1040">
        <v>1389164686.8252201</v>
      </c>
      <c r="J1040">
        <v>1385727371.4618001</v>
      </c>
      <c r="K1040" t="b">
        <v>0</v>
      </c>
      <c r="L1040">
        <v>156.42314937441299</v>
      </c>
      <c r="M1040" t="b">
        <v>0</v>
      </c>
      <c r="N1040" t="s">
        <v>5207</v>
      </c>
      <c r="P1040">
        <f t="shared" si="60"/>
        <v>100</v>
      </c>
      <c r="Q1040" t="s">
        <v>5227</v>
      </c>
      <c r="R1040" t="s">
        <v>5233</v>
      </c>
      <c r="S1040" s="10">
        <f t="shared" si="61"/>
        <v>41607.302910437495</v>
      </c>
      <c r="T1040" s="10">
        <f t="shared" si="62"/>
        <v>41647.086653069673</v>
      </c>
    </row>
    <row r="1041" spans="1:20" ht="43.5" x14ac:dyDescent="0.35">
      <c r="A1041">
        <v>1039</v>
      </c>
      <c r="B1041" s="3" t="s">
        <v>505</v>
      </c>
      <c r="C1041" s="3" t="s">
        <v>3083</v>
      </c>
      <c r="D1041">
        <v>-527234.535451793</v>
      </c>
      <c r="E1041">
        <v>15659.770313657</v>
      </c>
      <c r="F1041" t="s">
        <v>5158</v>
      </c>
      <c r="G1041" t="s">
        <v>5161</v>
      </c>
      <c r="H1041" t="s">
        <v>5183</v>
      </c>
      <c r="I1041">
        <v>1389146792.8122201</v>
      </c>
      <c r="J1041">
        <v>1385708972.9733701</v>
      </c>
      <c r="K1041" t="b">
        <v>0</v>
      </c>
      <c r="L1041">
        <v>156.482463979588</v>
      </c>
      <c r="M1041" t="b">
        <v>0</v>
      </c>
      <c r="N1041" t="s">
        <v>5207</v>
      </c>
      <c r="P1041">
        <f t="shared" si="60"/>
        <v>100</v>
      </c>
      <c r="Q1041" t="s">
        <v>5227</v>
      </c>
      <c r="R1041" t="s">
        <v>5233</v>
      </c>
      <c r="S1041" s="10">
        <f t="shared" si="61"/>
        <v>41607.089964969557</v>
      </c>
      <c r="T1041" s="10">
        <f t="shared" si="62"/>
        <v>41646.879546437733</v>
      </c>
    </row>
    <row r="1042" spans="1:20" ht="43.5" x14ac:dyDescent="0.35">
      <c r="A1042">
        <v>1040</v>
      </c>
      <c r="B1042" s="3" t="s">
        <v>506</v>
      </c>
      <c r="C1042" s="3" t="s">
        <v>3084</v>
      </c>
      <c r="D1042">
        <v>-528252.51170105301</v>
      </c>
      <c r="E1042">
        <v>15666.0294793579</v>
      </c>
      <c r="F1042" t="s">
        <v>5158</v>
      </c>
      <c r="G1042" t="s">
        <v>5161</v>
      </c>
      <c r="H1042" t="s">
        <v>5183</v>
      </c>
      <c r="I1042">
        <v>1389128898.7992201</v>
      </c>
      <c r="J1042">
        <v>1385690574.4849501</v>
      </c>
      <c r="K1042" t="b">
        <v>0</v>
      </c>
      <c r="L1042">
        <v>156.541778584762</v>
      </c>
      <c r="M1042" t="b">
        <v>0</v>
      </c>
      <c r="N1042" t="s">
        <v>5207</v>
      </c>
      <c r="P1042">
        <f t="shared" si="60"/>
        <v>100</v>
      </c>
      <c r="Q1042" t="s">
        <v>5227</v>
      </c>
      <c r="R1042" t="s">
        <v>5233</v>
      </c>
      <c r="S1042" s="10">
        <f t="shared" si="61"/>
        <v>41606.877019501735</v>
      </c>
      <c r="T1042" s="10">
        <f t="shared" si="62"/>
        <v>41646.672439805785</v>
      </c>
    </row>
    <row r="1043" spans="1:20" ht="43.5" x14ac:dyDescent="0.35">
      <c r="A1043">
        <v>1041</v>
      </c>
      <c r="B1043" s="3" t="s">
        <v>507</v>
      </c>
      <c r="C1043" s="3" t="s">
        <v>3085</v>
      </c>
      <c r="D1043">
        <v>-529270.48795030301</v>
      </c>
      <c r="E1043">
        <v>15672.288645058899</v>
      </c>
      <c r="F1043" t="s">
        <v>5158</v>
      </c>
      <c r="G1043" t="s">
        <v>5161</v>
      </c>
      <c r="H1043" t="s">
        <v>5183</v>
      </c>
      <c r="I1043">
        <v>1389111004.7862201</v>
      </c>
      <c r="J1043">
        <v>1385672175.99652</v>
      </c>
      <c r="K1043" t="b">
        <v>0</v>
      </c>
      <c r="L1043">
        <v>156.60109318993599</v>
      </c>
      <c r="M1043" t="b">
        <v>0</v>
      </c>
      <c r="N1043" t="s">
        <v>5207</v>
      </c>
      <c r="P1043">
        <f t="shared" si="60"/>
        <v>100</v>
      </c>
      <c r="Q1043" t="s">
        <v>5227</v>
      </c>
      <c r="R1043" t="s">
        <v>5233</v>
      </c>
      <c r="S1043" s="10">
        <f t="shared" si="61"/>
        <v>41606.664074033797</v>
      </c>
      <c r="T1043" s="10">
        <f t="shared" si="62"/>
        <v>41646.465333173845</v>
      </c>
    </row>
    <row r="1044" spans="1:20" ht="43.5" x14ac:dyDescent="0.35">
      <c r="A1044">
        <v>1042</v>
      </c>
      <c r="B1044" s="3" t="s">
        <v>508</v>
      </c>
      <c r="C1044" s="3" t="s">
        <v>3086</v>
      </c>
      <c r="D1044">
        <v>-530288.46419955301</v>
      </c>
      <c r="E1044">
        <v>15678.547810759799</v>
      </c>
      <c r="F1044" t="s">
        <v>5158</v>
      </c>
      <c r="G1044" t="s">
        <v>5161</v>
      </c>
      <c r="H1044" t="s">
        <v>5183</v>
      </c>
      <c r="I1044">
        <v>1389093110.7732301</v>
      </c>
      <c r="J1044">
        <v>1385653777.5081</v>
      </c>
      <c r="K1044" t="b">
        <v>0</v>
      </c>
      <c r="L1044">
        <v>156.66040779510999</v>
      </c>
      <c r="M1044" t="b">
        <v>0</v>
      </c>
      <c r="N1044" t="s">
        <v>5207</v>
      </c>
      <c r="P1044">
        <f t="shared" si="60"/>
        <v>100</v>
      </c>
      <c r="Q1044" t="s">
        <v>5227</v>
      </c>
      <c r="R1044" t="s">
        <v>5233</v>
      </c>
      <c r="S1044" s="10">
        <f t="shared" si="61"/>
        <v>41606.451128565968</v>
      </c>
      <c r="T1044" s="10">
        <f t="shared" si="62"/>
        <v>41646.258226542013</v>
      </c>
    </row>
    <row r="1045" spans="1:20" ht="58" x14ac:dyDescent="0.35">
      <c r="A1045">
        <v>1043</v>
      </c>
      <c r="B1045" s="3" t="s">
        <v>509</v>
      </c>
      <c r="C1045" s="3" t="s">
        <v>3087</v>
      </c>
      <c r="D1045">
        <v>-531306.44044881302</v>
      </c>
      <c r="E1045">
        <v>15684.806976460801</v>
      </c>
      <c r="F1045" t="s">
        <v>5158</v>
      </c>
      <c r="G1045" t="s">
        <v>5161</v>
      </c>
      <c r="H1045" t="s">
        <v>5183</v>
      </c>
      <c r="I1045">
        <v>1389075216.7602301</v>
      </c>
      <c r="J1045">
        <v>1385635379.01968</v>
      </c>
      <c r="K1045" t="b">
        <v>0</v>
      </c>
      <c r="L1045">
        <v>156.71972240028501</v>
      </c>
      <c r="M1045" t="b">
        <v>0</v>
      </c>
      <c r="N1045" t="s">
        <v>5207</v>
      </c>
      <c r="P1045">
        <f t="shared" si="60"/>
        <v>100</v>
      </c>
      <c r="Q1045" t="s">
        <v>5227</v>
      </c>
      <c r="R1045" t="s">
        <v>5233</v>
      </c>
      <c r="S1045" s="10">
        <f t="shared" si="61"/>
        <v>41606.238183098147</v>
      </c>
      <c r="T1045" s="10">
        <f t="shared" si="62"/>
        <v>41646.051119910066</v>
      </c>
    </row>
    <row r="1046" spans="1:20" ht="43.5" x14ac:dyDescent="0.35">
      <c r="A1046">
        <v>1044</v>
      </c>
      <c r="B1046" s="3" t="s">
        <v>510</v>
      </c>
      <c r="C1046" s="3" t="s">
        <v>3088</v>
      </c>
      <c r="D1046">
        <v>-532324.41669806303</v>
      </c>
      <c r="E1046">
        <v>15691.066142161701</v>
      </c>
      <c r="F1046" t="s">
        <v>5158</v>
      </c>
      <c r="G1046" t="s">
        <v>5162</v>
      </c>
      <c r="H1046" t="s">
        <v>5184</v>
      </c>
      <c r="I1046">
        <v>1389057322.7472301</v>
      </c>
      <c r="J1046">
        <v>1385616980.53125</v>
      </c>
      <c r="K1046" t="b">
        <v>0</v>
      </c>
      <c r="L1046">
        <v>156.779037005459</v>
      </c>
      <c r="M1046" t="b">
        <v>0</v>
      </c>
      <c r="N1046" t="s">
        <v>5207</v>
      </c>
      <c r="P1046">
        <f t="shared" si="60"/>
        <v>100</v>
      </c>
      <c r="Q1046" t="s">
        <v>5227</v>
      </c>
      <c r="R1046" t="s">
        <v>5233</v>
      </c>
      <c r="S1046" s="10">
        <f t="shared" si="61"/>
        <v>41606.025237630201</v>
      </c>
      <c r="T1046" s="10">
        <f t="shared" si="62"/>
        <v>41645.844013278125</v>
      </c>
    </row>
    <row r="1047" spans="1:20" ht="43.5" x14ac:dyDescent="0.35">
      <c r="A1047">
        <v>1045</v>
      </c>
      <c r="B1047" s="3" t="s">
        <v>511</v>
      </c>
      <c r="C1047" s="3" t="s">
        <v>3089</v>
      </c>
      <c r="D1047">
        <v>-533342.39294731303</v>
      </c>
      <c r="E1047">
        <v>15697.3253078627</v>
      </c>
      <c r="F1047" t="s">
        <v>5158</v>
      </c>
      <c r="G1047" t="s">
        <v>5161</v>
      </c>
      <c r="H1047" t="s">
        <v>5183</v>
      </c>
      <c r="I1047">
        <v>1389039428.73423</v>
      </c>
      <c r="J1047">
        <v>1385598582.04283</v>
      </c>
      <c r="K1047" t="b">
        <v>0</v>
      </c>
      <c r="L1047">
        <v>156.838351610633</v>
      </c>
      <c r="M1047" t="b">
        <v>0</v>
      </c>
      <c r="N1047" t="s">
        <v>5207</v>
      </c>
      <c r="P1047">
        <f t="shared" si="60"/>
        <v>100</v>
      </c>
      <c r="Q1047" t="s">
        <v>5227</v>
      </c>
      <c r="R1047" t="s">
        <v>5233</v>
      </c>
      <c r="S1047" s="10">
        <f t="shared" si="61"/>
        <v>41605.81229216238</v>
      </c>
      <c r="T1047" s="10">
        <f t="shared" si="62"/>
        <v>41645.636906646178</v>
      </c>
    </row>
    <row r="1048" spans="1:20" ht="43.5" x14ac:dyDescent="0.35">
      <c r="A1048">
        <v>1046</v>
      </c>
      <c r="B1048" s="3" t="s">
        <v>512</v>
      </c>
      <c r="C1048" s="3" t="s">
        <v>3090</v>
      </c>
      <c r="D1048">
        <v>-534360.36919657304</v>
      </c>
      <c r="E1048">
        <v>15703.5844735636</v>
      </c>
      <c r="F1048" t="s">
        <v>5158</v>
      </c>
      <c r="G1048" t="s">
        <v>5161</v>
      </c>
      <c r="H1048" t="s">
        <v>5183</v>
      </c>
      <c r="I1048">
        <v>1389021534.72123</v>
      </c>
      <c r="J1048">
        <v>1385580183.5544</v>
      </c>
      <c r="K1048" t="b">
        <v>0</v>
      </c>
      <c r="L1048">
        <v>156.89766621580799</v>
      </c>
      <c r="M1048" t="b">
        <v>0</v>
      </c>
      <c r="N1048" t="s">
        <v>5207</v>
      </c>
      <c r="P1048">
        <f t="shared" si="60"/>
        <v>100</v>
      </c>
      <c r="Q1048" t="s">
        <v>5227</v>
      </c>
      <c r="R1048" t="s">
        <v>5233</v>
      </c>
      <c r="S1048" s="10">
        <f t="shared" si="61"/>
        <v>41605.599346694442</v>
      </c>
      <c r="T1048" s="10">
        <f t="shared" si="62"/>
        <v>41645.429800014237</v>
      </c>
    </row>
    <row r="1049" spans="1:20" ht="43.5" x14ac:dyDescent="0.35">
      <c r="A1049">
        <v>1047</v>
      </c>
      <c r="B1049" s="3" t="s">
        <v>513</v>
      </c>
      <c r="C1049" s="3" t="s">
        <v>3091</v>
      </c>
      <c r="D1049">
        <v>-535378.34544582304</v>
      </c>
      <c r="E1049">
        <v>15709.8436392646</v>
      </c>
      <c r="F1049" t="s">
        <v>5158</v>
      </c>
      <c r="G1049" t="s">
        <v>5161</v>
      </c>
      <c r="H1049" t="s">
        <v>5183</v>
      </c>
      <c r="I1049">
        <v>1389003640.70824</v>
      </c>
      <c r="J1049">
        <v>1385561785.06598</v>
      </c>
      <c r="K1049" t="b">
        <v>0</v>
      </c>
      <c r="L1049">
        <v>156.95698082098201</v>
      </c>
      <c r="M1049" t="b">
        <v>0</v>
      </c>
      <c r="N1049" t="s">
        <v>5207</v>
      </c>
      <c r="P1049">
        <f t="shared" si="60"/>
        <v>100</v>
      </c>
      <c r="Q1049" t="s">
        <v>5227</v>
      </c>
      <c r="R1049" t="s">
        <v>5233</v>
      </c>
      <c r="S1049" s="10">
        <f t="shared" si="61"/>
        <v>41605.38640122662</v>
      </c>
      <c r="T1049" s="10">
        <f t="shared" si="62"/>
        <v>41645.222693382406</v>
      </c>
    </row>
    <row r="1050" spans="1:20" ht="29" x14ac:dyDescent="0.35">
      <c r="A1050">
        <v>1048</v>
      </c>
      <c r="B1050" s="3" t="s">
        <v>514</v>
      </c>
      <c r="C1050" s="3" t="s">
        <v>3092</v>
      </c>
      <c r="D1050">
        <v>-536396.32169508305</v>
      </c>
      <c r="E1050">
        <v>15716.1028049655</v>
      </c>
      <c r="F1050" t="s">
        <v>5158</v>
      </c>
      <c r="G1050" t="s">
        <v>5161</v>
      </c>
      <c r="H1050" t="s">
        <v>5183</v>
      </c>
      <c r="I1050">
        <v>1388985746.69524</v>
      </c>
      <c r="J1050">
        <v>1385543386.5775499</v>
      </c>
      <c r="K1050" t="b">
        <v>0</v>
      </c>
      <c r="L1050">
        <v>157.01629542615601</v>
      </c>
      <c r="M1050" t="b">
        <v>0</v>
      </c>
      <c r="N1050" t="s">
        <v>5207</v>
      </c>
      <c r="P1050">
        <f t="shared" si="60"/>
        <v>100</v>
      </c>
      <c r="Q1050" t="s">
        <v>5227</v>
      </c>
      <c r="R1050" t="s">
        <v>5233</v>
      </c>
      <c r="S1050" s="10">
        <f t="shared" si="61"/>
        <v>41605.173455758675</v>
      </c>
      <c r="T1050" s="10">
        <f t="shared" si="62"/>
        <v>41645.015586750458</v>
      </c>
    </row>
    <row r="1051" spans="1:20" ht="43.5" x14ac:dyDescent="0.35">
      <c r="A1051">
        <v>1049</v>
      </c>
      <c r="B1051" s="3" t="s">
        <v>515</v>
      </c>
      <c r="C1051" s="3" t="s">
        <v>3093</v>
      </c>
      <c r="D1051">
        <v>-537414.29794433306</v>
      </c>
      <c r="E1051">
        <v>15722.361970666499</v>
      </c>
      <c r="F1051" t="s">
        <v>5158</v>
      </c>
      <c r="G1051" t="s">
        <v>5166</v>
      </c>
      <c r="H1051" t="s">
        <v>5188</v>
      </c>
      <c r="I1051">
        <v>1388967852.68224</v>
      </c>
      <c r="J1051">
        <v>1385524988.0891299</v>
      </c>
      <c r="K1051" t="b">
        <v>0</v>
      </c>
      <c r="L1051">
        <v>157.07561003133</v>
      </c>
      <c r="M1051" t="b">
        <v>0</v>
      </c>
      <c r="N1051" t="s">
        <v>5207</v>
      </c>
      <c r="P1051">
        <f t="shared" si="60"/>
        <v>100</v>
      </c>
      <c r="Q1051" t="s">
        <v>5227</v>
      </c>
      <c r="R1051" t="s">
        <v>5233</v>
      </c>
      <c r="S1051" s="10">
        <f t="shared" si="61"/>
        <v>41604.960510290854</v>
      </c>
      <c r="T1051" s="10">
        <f t="shared" si="62"/>
        <v>41644.808480118518</v>
      </c>
    </row>
    <row r="1052" spans="1:20" ht="43.5" x14ac:dyDescent="0.35">
      <c r="A1052">
        <v>1050</v>
      </c>
      <c r="B1052" s="3" t="s">
        <v>516</v>
      </c>
      <c r="C1052" s="3" t="s">
        <v>3094</v>
      </c>
      <c r="D1052">
        <v>-538432.27419358306</v>
      </c>
      <c r="E1052">
        <v>15728.621136367399</v>
      </c>
      <c r="F1052" t="s">
        <v>5158</v>
      </c>
      <c r="G1052" t="s">
        <v>5161</v>
      </c>
      <c r="H1052" t="s">
        <v>5183</v>
      </c>
      <c r="I1052">
        <v>1388949958.66924</v>
      </c>
      <c r="J1052">
        <v>1385506589.6006999</v>
      </c>
      <c r="K1052" t="b">
        <v>0</v>
      </c>
      <c r="L1052">
        <v>157.13492463650499</v>
      </c>
      <c r="M1052" t="b">
        <v>0</v>
      </c>
      <c r="N1052" t="s">
        <v>5207</v>
      </c>
      <c r="P1052">
        <f t="shared" si="60"/>
        <v>100</v>
      </c>
      <c r="Q1052" t="s">
        <v>5227</v>
      </c>
      <c r="R1052" t="s">
        <v>5233</v>
      </c>
      <c r="S1052" s="10">
        <f t="shared" si="61"/>
        <v>41604.747564822916</v>
      </c>
      <c r="T1052" s="10">
        <f t="shared" si="62"/>
        <v>41644.60137348657</v>
      </c>
    </row>
    <row r="1053" spans="1:20" ht="29" x14ac:dyDescent="0.35">
      <c r="A1053">
        <v>1051</v>
      </c>
      <c r="B1053" s="3" t="s">
        <v>517</v>
      </c>
      <c r="C1053" s="3" t="s">
        <v>3095</v>
      </c>
      <c r="D1053">
        <v>-539450.25044284295</v>
      </c>
      <c r="E1053">
        <v>15734.880302068401</v>
      </c>
      <c r="F1053" t="s">
        <v>5158</v>
      </c>
      <c r="G1053" t="s">
        <v>5162</v>
      </c>
      <c r="H1053" t="s">
        <v>5184</v>
      </c>
      <c r="I1053">
        <v>1388932064.65624</v>
      </c>
      <c r="J1053">
        <v>1385488191.1122799</v>
      </c>
      <c r="K1053" t="b">
        <v>0</v>
      </c>
      <c r="L1053">
        <v>157.19423924167901</v>
      </c>
      <c r="M1053" t="b">
        <v>0</v>
      </c>
      <c r="N1053" t="s">
        <v>5207</v>
      </c>
      <c r="P1053">
        <f t="shared" si="60"/>
        <v>100</v>
      </c>
      <c r="Q1053" t="s">
        <v>5227</v>
      </c>
      <c r="R1053" t="s">
        <v>5233</v>
      </c>
      <c r="S1053" s="10">
        <f t="shared" si="61"/>
        <v>41604.534619355087</v>
      </c>
      <c r="T1053" s="10">
        <f t="shared" si="62"/>
        <v>41644.39426685463</v>
      </c>
    </row>
    <row r="1054" spans="1:20" ht="43.5" x14ac:dyDescent="0.35">
      <c r="A1054">
        <v>1052</v>
      </c>
      <c r="B1054" s="3" t="s">
        <v>518</v>
      </c>
      <c r="C1054" s="3" t="s">
        <v>3096</v>
      </c>
      <c r="D1054">
        <v>-540468.22669209295</v>
      </c>
      <c r="E1054">
        <v>15741.139467769301</v>
      </c>
      <c r="F1054" t="s">
        <v>5158</v>
      </c>
      <c r="G1054" t="s">
        <v>5161</v>
      </c>
      <c r="H1054" t="s">
        <v>5183</v>
      </c>
      <c r="I1054">
        <v>1388914170.64325</v>
      </c>
      <c r="J1054">
        <v>1385469792.6238501</v>
      </c>
      <c r="K1054" t="b">
        <v>0</v>
      </c>
      <c r="L1054">
        <v>157.25355384685301</v>
      </c>
      <c r="M1054" t="b">
        <v>0</v>
      </c>
      <c r="N1054" t="s">
        <v>5207</v>
      </c>
      <c r="P1054">
        <f t="shared" si="60"/>
        <v>100</v>
      </c>
      <c r="Q1054" t="s">
        <v>5227</v>
      </c>
      <c r="R1054" t="s">
        <v>5233</v>
      </c>
      <c r="S1054" s="10">
        <f t="shared" si="61"/>
        <v>41604.321673887149</v>
      </c>
      <c r="T1054" s="10">
        <f t="shared" si="62"/>
        <v>41644.187160222798</v>
      </c>
    </row>
    <row r="1055" spans="1:20" ht="58" x14ac:dyDescent="0.35">
      <c r="A1055">
        <v>1053</v>
      </c>
      <c r="B1055" s="3" t="s">
        <v>519</v>
      </c>
      <c r="C1055" s="3" t="s">
        <v>3097</v>
      </c>
      <c r="D1055">
        <v>-541486.20294134296</v>
      </c>
      <c r="E1055">
        <v>15747.3986334703</v>
      </c>
      <c r="F1055" t="s">
        <v>5158</v>
      </c>
      <c r="G1055" t="s">
        <v>5161</v>
      </c>
      <c r="H1055" t="s">
        <v>5183</v>
      </c>
      <c r="I1055">
        <v>1388896276.63025</v>
      </c>
      <c r="J1055">
        <v>1385451394.1354301</v>
      </c>
      <c r="K1055" t="b">
        <v>0</v>
      </c>
      <c r="L1055">
        <v>157.312868452027</v>
      </c>
      <c r="M1055" t="b">
        <v>0</v>
      </c>
      <c r="N1055" t="s">
        <v>5207</v>
      </c>
      <c r="P1055">
        <f t="shared" si="60"/>
        <v>100</v>
      </c>
      <c r="Q1055" t="s">
        <v>5227</v>
      </c>
      <c r="R1055" t="s">
        <v>5233</v>
      </c>
      <c r="S1055" s="10">
        <f t="shared" si="61"/>
        <v>41604.108728419327</v>
      </c>
      <c r="T1055" s="10">
        <f t="shared" si="62"/>
        <v>41643.980053590851</v>
      </c>
    </row>
    <row r="1056" spans="1:20" ht="43.5" x14ac:dyDescent="0.35">
      <c r="A1056">
        <v>1054</v>
      </c>
      <c r="B1056" s="3" t="s">
        <v>520</v>
      </c>
      <c r="C1056" s="3" t="s">
        <v>3098</v>
      </c>
      <c r="D1056">
        <v>-542504.17919060297</v>
      </c>
      <c r="E1056">
        <v>15753.6577991712</v>
      </c>
      <c r="F1056" t="s">
        <v>5158</v>
      </c>
      <c r="G1056" t="s">
        <v>5161</v>
      </c>
      <c r="H1056" t="s">
        <v>5183</v>
      </c>
      <c r="I1056">
        <v>1388878382.61725</v>
      </c>
      <c r="J1056">
        <v>1385432995.6470001</v>
      </c>
      <c r="K1056" t="b">
        <v>0</v>
      </c>
      <c r="L1056">
        <v>157.37218305720199</v>
      </c>
      <c r="M1056" t="b">
        <v>0</v>
      </c>
      <c r="N1056" t="s">
        <v>5207</v>
      </c>
      <c r="P1056">
        <f t="shared" si="60"/>
        <v>100</v>
      </c>
      <c r="Q1056" t="s">
        <v>5227</v>
      </c>
      <c r="R1056" t="s">
        <v>5233</v>
      </c>
      <c r="S1056" s="10">
        <f t="shared" si="61"/>
        <v>41603.895782951389</v>
      </c>
      <c r="T1056" s="10">
        <f t="shared" si="62"/>
        <v>41643.77294695891</v>
      </c>
    </row>
    <row r="1057" spans="1:20" ht="43.5" x14ac:dyDescent="0.35">
      <c r="A1057">
        <v>1055</v>
      </c>
      <c r="B1057" s="3" t="s">
        <v>521</v>
      </c>
      <c r="C1057" s="3" t="s">
        <v>3099</v>
      </c>
      <c r="D1057">
        <v>-543522.15543985297</v>
      </c>
      <c r="E1057">
        <v>15759.9169648722</v>
      </c>
      <c r="F1057" t="s">
        <v>5156</v>
      </c>
      <c r="G1057" t="s">
        <v>5162</v>
      </c>
      <c r="H1057" t="s">
        <v>5184</v>
      </c>
      <c r="I1057">
        <v>1388860488.60425</v>
      </c>
      <c r="J1057">
        <v>1385414597.1585801</v>
      </c>
      <c r="K1057" t="b">
        <v>0</v>
      </c>
      <c r="L1057">
        <v>157.43149766237599</v>
      </c>
      <c r="M1057" t="b">
        <v>1</v>
      </c>
      <c r="N1057" t="s">
        <v>5208</v>
      </c>
      <c r="P1057">
        <f t="shared" si="60"/>
        <v>100</v>
      </c>
      <c r="Q1057" t="s">
        <v>5234</v>
      </c>
      <c r="R1057" t="s">
        <v>5235</v>
      </c>
      <c r="S1057" s="10">
        <f t="shared" si="61"/>
        <v>41603.68283748356</v>
      </c>
      <c r="T1057" s="10">
        <f t="shared" si="62"/>
        <v>41643.565840326963</v>
      </c>
    </row>
    <row r="1058" spans="1:20" ht="58" x14ac:dyDescent="0.35">
      <c r="A1058">
        <v>1056</v>
      </c>
      <c r="B1058" s="3" t="s">
        <v>522</v>
      </c>
      <c r="C1058" s="3" t="s">
        <v>3100</v>
      </c>
      <c r="D1058">
        <v>-544540.13168910297</v>
      </c>
      <c r="E1058">
        <v>15766.1761305731</v>
      </c>
      <c r="F1058" t="s">
        <v>5156</v>
      </c>
      <c r="G1058" t="s">
        <v>5161</v>
      </c>
      <c r="H1058" t="s">
        <v>5183</v>
      </c>
      <c r="I1058">
        <v>1388842594.5912499</v>
      </c>
      <c r="J1058">
        <v>1385396198.67015</v>
      </c>
      <c r="K1058" t="b">
        <v>0</v>
      </c>
      <c r="L1058">
        <v>157.49081226755001</v>
      </c>
      <c r="M1058" t="b">
        <v>1</v>
      </c>
      <c r="N1058" t="s">
        <v>5208</v>
      </c>
      <c r="P1058">
        <f t="shared" si="60"/>
        <v>100</v>
      </c>
      <c r="Q1058" t="s">
        <v>5234</v>
      </c>
      <c r="R1058" t="s">
        <v>5235</v>
      </c>
      <c r="S1058" s="10">
        <f t="shared" si="61"/>
        <v>41603.469892015622</v>
      </c>
      <c r="T1058" s="10">
        <f t="shared" si="62"/>
        <v>41643.358733695022</v>
      </c>
    </row>
    <row r="1059" spans="1:20" ht="43.5" x14ac:dyDescent="0.35">
      <c r="A1059">
        <v>1057</v>
      </c>
      <c r="B1059" s="3" t="s">
        <v>523</v>
      </c>
      <c r="C1059" s="3" t="s">
        <v>3101</v>
      </c>
      <c r="D1059">
        <v>-545558.10793836298</v>
      </c>
      <c r="E1059">
        <v>15772.4352962741</v>
      </c>
      <c r="F1059" t="s">
        <v>5156</v>
      </c>
      <c r="G1059" t="s">
        <v>5161</v>
      </c>
      <c r="H1059" t="s">
        <v>5183</v>
      </c>
      <c r="I1059">
        <v>1388824700.5782599</v>
      </c>
      <c r="J1059">
        <v>1385377800.18173</v>
      </c>
      <c r="K1059" t="b">
        <v>0</v>
      </c>
      <c r="L1059">
        <v>157.550126872725</v>
      </c>
      <c r="M1059" t="b">
        <v>1</v>
      </c>
      <c r="N1059" t="s">
        <v>5208</v>
      </c>
      <c r="P1059">
        <f t="shared" si="60"/>
        <v>100</v>
      </c>
      <c r="Q1059" t="s">
        <v>5234</v>
      </c>
      <c r="R1059" t="s">
        <v>5235</v>
      </c>
      <c r="S1059" s="10">
        <f t="shared" si="61"/>
        <v>41603.256946547801</v>
      </c>
      <c r="T1059" s="10">
        <f t="shared" si="62"/>
        <v>41643.151627063191</v>
      </c>
    </row>
    <row r="1060" spans="1:20" ht="43.5" x14ac:dyDescent="0.35">
      <c r="A1060">
        <v>1058</v>
      </c>
      <c r="B1060" s="3" t="s">
        <v>524</v>
      </c>
      <c r="C1060" s="3" t="s">
        <v>3102</v>
      </c>
      <c r="D1060">
        <v>-546576.08418761299</v>
      </c>
      <c r="E1060">
        <v>15778.694461974999</v>
      </c>
      <c r="F1060" t="s">
        <v>5156</v>
      </c>
      <c r="G1060" t="s">
        <v>5161</v>
      </c>
      <c r="H1060" t="s">
        <v>5183</v>
      </c>
      <c r="I1060">
        <v>1388806806.5652599</v>
      </c>
      <c r="J1060">
        <v>1385359401.6933</v>
      </c>
      <c r="K1060" t="b">
        <v>0</v>
      </c>
      <c r="L1060">
        <v>157.609441477899</v>
      </c>
      <c r="M1060" t="b">
        <v>1</v>
      </c>
      <c r="N1060" t="s">
        <v>5208</v>
      </c>
      <c r="P1060">
        <f t="shared" si="60"/>
        <v>100</v>
      </c>
      <c r="Q1060" t="s">
        <v>5234</v>
      </c>
      <c r="R1060" t="s">
        <v>5235</v>
      </c>
      <c r="S1060" s="10">
        <f t="shared" si="61"/>
        <v>41603.044001079856</v>
      </c>
      <c r="T1060" s="10">
        <f t="shared" si="62"/>
        <v>41642.944520431243</v>
      </c>
    </row>
    <row r="1061" spans="1:20" ht="43.5" x14ac:dyDescent="0.35">
      <c r="A1061">
        <v>1059</v>
      </c>
      <c r="B1061" s="3" t="s">
        <v>525</v>
      </c>
      <c r="C1061" s="3" t="s">
        <v>3103</v>
      </c>
      <c r="D1061">
        <v>-547594.06043686299</v>
      </c>
      <c r="E1061">
        <v>15784.953627676001</v>
      </c>
      <c r="F1061" t="s">
        <v>5156</v>
      </c>
      <c r="G1061" t="s">
        <v>5162</v>
      </c>
      <c r="H1061" t="s">
        <v>5184</v>
      </c>
      <c r="I1061">
        <v>1388788912.5522599</v>
      </c>
      <c r="J1061">
        <v>1385341003.20488</v>
      </c>
      <c r="K1061" t="b">
        <v>0</v>
      </c>
      <c r="L1061">
        <v>157.66875608307299</v>
      </c>
      <c r="M1061" t="b">
        <v>1</v>
      </c>
      <c r="N1061" t="s">
        <v>5208</v>
      </c>
      <c r="P1061">
        <f t="shared" si="60"/>
        <v>100</v>
      </c>
      <c r="Q1061" t="s">
        <v>5234</v>
      </c>
      <c r="R1061" t="s">
        <v>5235</v>
      </c>
      <c r="S1061" s="10">
        <f t="shared" si="61"/>
        <v>41602.831055612034</v>
      </c>
      <c r="T1061" s="10">
        <f t="shared" si="62"/>
        <v>41642.737413799303</v>
      </c>
    </row>
    <row r="1062" spans="1:20" ht="58" x14ac:dyDescent="0.35">
      <c r="A1062">
        <v>1060</v>
      </c>
      <c r="B1062" s="3" t="s">
        <v>526</v>
      </c>
      <c r="C1062" s="3" t="s">
        <v>3104</v>
      </c>
      <c r="D1062">
        <v>-548612.036686123</v>
      </c>
      <c r="E1062">
        <v>15791.212793376901</v>
      </c>
      <c r="F1062" t="s">
        <v>5156</v>
      </c>
      <c r="G1062" t="s">
        <v>5161</v>
      </c>
      <c r="H1062" t="s">
        <v>5183</v>
      </c>
      <c r="I1062">
        <v>1388771018.5392599</v>
      </c>
      <c r="J1062">
        <v>1385322604.71645</v>
      </c>
      <c r="K1062" t="b">
        <v>0</v>
      </c>
      <c r="L1062">
        <v>157.72807068824699</v>
      </c>
      <c r="M1062" t="b">
        <v>1</v>
      </c>
      <c r="N1062" t="s">
        <v>5208</v>
      </c>
      <c r="P1062">
        <f t="shared" si="60"/>
        <v>100</v>
      </c>
      <c r="Q1062" t="s">
        <v>5234</v>
      </c>
      <c r="R1062" t="s">
        <v>5235</v>
      </c>
      <c r="S1062" s="10">
        <f t="shared" si="61"/>
        <v>41602.618110144096</v>
      </c>
      <c r="T1062" s="10">
        <f t="shared" si="62"/>
        <v>41642.530307167355</v>
      </c>
    </row>
    <row r="1063" spans="1:20" ht="43.5" x14ac:dyDescent="0.35">
      <c r="A1063">
        <v>1061</v>
      </c>
      <c r="B1063" s="3" t="s">
        <v>527</v>
      </c>
      <c r="C1063" s="3" t="s">
        <v>3105</v>
      </c>
      <c r="D1063">
        <v>-549630.012935373</v>
      </c>
      <c r="E1063">
        <v>15797.4719590779</v>
      </c>
      <c r="F1063" t="s">
        <v>5156</v>
      </c>
      <c r="G1063" t="s">
        <v>5162</v>
      </c>
      <c r="H1063" t="s">
        <v>5184</v>
      </c>
      <c r="I1063">
        <v>1388753124.5262599</v>
      </c>
      <c r="J1063">
        <v>1385304206.22803</v>
      </c>
      <c r="K1063" t="b">
        <v>0</v>
      </c>
      <c r="L1063">
        <v>157.78738529342201</v>
      </c>
      <c r="M1063" t="b">
        <v>1</v>
      </c>
      <c r="N1063" t="s">
        <v>5208</v>
      </c>
      <c r="P1063">
        <f t="shared" si="60"/>
        <v>100</v>
      </c>
      <c r="Q1063" t="s">
        <v>5234</v>
      </c>
      <c r="R1063" t="s">
        <v>5235</v>
      </c>
      <c r="S1063" s="10">
        <f t="shared" si="61"/>
        <v>41602.405164676275</v>
      </c>
      <c r="T1063" s="10">
        <f t="shared" si="62"/>
        <v>41642.323200535415</v>
      </c>
    </row>
    <row r="1064" spans="1:20" ht="58" x14ac:dyDescent="0.35">
      <c r="A1064">
        <v>1062</v>
      </c>
      <c r="B1064" s="3" t="s">
        <v>528</v>
      </c>
      <c r="C1064" s="3" t="s">
        <v>3106</v>
      </c>
      <c r="D1064">
        <v>-550647.98918463301</v>
      </c>
      <c r="E1064">
        <v>15803.7311247788</v>
      </c>
      <c r="F1064" t="s">
        <v>5156</v>
      </c>
      <c r="G1064" t="s">
        <v>5161</v>
      </c>
      <c r="H1064" t="s">
        <v>5183</v>
      </c>
      <c r="I1064">
        <v>1388735230.5132699</v>
      </c>
      <c r="J1064">
        <v>1385285807.7395999</v>
      </c>
      <c r="K1064" t="b">
        <v>0</v>
      </c>
      <c r="L1064">
        <v>157.846699898596</v>
      </c>
      <c r="M1064" t="b">
        <v>1</v>
      </c>
      <c r="N1064" t="s">
        <v>5208</v>
      </c>
      <c r="P1064">
        <f t="shared" si="60"/>
        <v>100</v>
      </c>
      <c r="Q1064" t="s">
        <v>5234</v>
      </c>
      <c r="R1064" t="s">
        <v>5235</v>
      </c>
      <c r="S1064" s="10">
        <f t="shared" si="61"/>
        <v>41602.192219208329</v>
      </c>
      <c r="T1064" s="10">
        <f t="shared" si="62"/>
        <v>41642.116093903584</v>
      </c>
    </row>
    <row r="1065" spans="1:20" ht="29" x14ac:dyDescent="0.35">
      <c r="A1065">
        <v>1063</v>
      </c>
      <c r="B1065" s="3" t="s">
        <v>529</v>
      </c>
      <c r="C1065" s="3" t="s">
        <v>3107</v>
      </c>
      <c r="D1065">
        <v>-551665.96543388302</v>
      </c>
      <c r="E1065">
        <v>15809.9902904798</v>
      </c>
      <c r="F1065" t="s">
        <v>5156</v>
      </c>
      <c r="G1065" t="s">
        <v>5161</v>
      </c>
      <c r="H1065" t="s">
        <v>5183</v>
      </c>
      <c r="I1065">
        <v>1388717336.5002699</v>
      </c>
      <c r="J1065">
        <v>1385267409.2511799</v>
      </c>
      <c r="K1065" t="b">
        <v>0</v>
      </c>
      <c r="L1065">
        <v>157.90601450377</v>
      </c>
      <c r="M1065" t="b">
        <v>1</v>
      </c>
      <c r="N1065" t="s">
        <v>5208</v>
      </c>
      <c r="P1065">
        <f t="shared" si="60"/>
        <v>100</v>
      </c>
      <c r="Q1065" t="s">
        <v>5234</v>
      </c>
      <c r="R1065" t="s">
        <v>5235</v>
      </c>
      <c r="S1065" s="10">
        <f t="shared" si="61"/>
        <v>41601.979273740508</v>
      </c>
      <c r="T1065" s="10">
        <f t="shared" si="62"/>
        <v>41641.908987271636</v>
      </c>
    </row>
    <row r="1066" spans="1:20" ht="43.5" x14ac:dyDescent="0.35">
      <c r="A1066">
        <v>1064</v>
      </c>
      <c r="B1066" s="3" t="s">
        <v>530</v>
      </c>
      <c r="C1066" s="3" t="s">
        <v>3108</v>
      </c>
      <c r="D1066">
        <v>-552683.94168313302</v>
      </c>
      <c r="E1066">
        <v>15816.2494561807</v>
      </c>
      <c r="F1066" t="s">
        <v>5156</v>
      </c>
      <c r="G1066" t="s">
        <v>5166</v>
      </c>
      <c r="H1066" t="s">
        <v>5188</v>
      </c>
      <c r="I1066">
        <v>1388699442.4872701</v>
      </c>
      <c r="J1066">
        <v>1385249010.7627499</v>
      </c>
      <c r="K1066" t="b">
        <v>0</v>
      </c>
      <c r="L1066">
        <v>157.96532910894399</v>
      </c>
      <c r="M1066" t="b">
        <v>1</v>
      </c>
      <c r="N1066" t="s">
        <v>5208</v>
      </c>
      <c r="P1066">
        <f t="shared" si="60"/>
        <v>100</v>
      </c>
      <c r="Q1066" t="s">
        <v>5234</v>
      </c>
      <c r="R1066" t="s">
        <v>5235</v>
      </c>
      <c r="S1066" s="10">
        <f t="shared" si="61"/>
        <v>41601.766328272563</v>
      </c>
      <c r="T1066" s="10">
        <f t="shared" si="62"/>
        <v>41641.701880639695</v>
      </c>
    </row>
    <row r="1067" spans="1:20" ht="43.5" x14ac:dyDescent="0.35">
      <c r="A1067">
        <v>1065</v>
      </c>
      <c r="B1067" s="3" t="s">
        <v>531</v>
      </c>
      <c r="C1067" s="3" t="s">
        <v>3109</v>
      </c>
      <c r="D1067">
        <v>-553701.91793239303</v>
      </c>
      <c r="E1067">
        <v>15822.5086218817</v>
      </c>
      <c r="F1067" t="s">
        <v>5156</v>
      </c>
      <c r="G1067" t="s">
        <v>5161</v>
      </c>
      <c r="H1067" t="s">
        <v>5183</v>
      </c>
      <c r="I1067">
        <v>1388681548.4742701</v>
      </c>
      <c r="J1067">
        <v>1385230612.2743299</v>
      </c>
      <c r="K1067" t="b">
        <v>0</v>
      </c>
      <c r="L1067">
        <v>158.02464371411901</v>
      </c>
      <c r="M1067" t="b">
        <v>1</v>
      </c>
      <c r="N1067" t="s">
        <v>5208</v>
      </c>
      <c r="P1067">
        <f t="shared" si="60"/>
        <v>100</v>
      </c>
      <c r="Q1067" t="s">
        <v>5234</v>
      </c>
      <c r="R1067" t="s">
        <v>5235</v>
      </c>
      <c r="S1067" s="10">
        <f t="shared" si="61"/>
        <v>41601.553382804741</v>
      </c>
      <c r="T1067" s="10">
        <f t="shared" si="62"/>
        <v>41641.494774007755</v>
      </c>
    </row>
    <row r="1068" spans="1:20" ht="43.5" x14ac:dyDescent="0.35">
      <c r="A1068">
        <v>1066</v>
      </c>
      <c r="B1068" s="3" t="s">
        <v>532</v>
      </c>
      <c r="C1068" s="3" t="s">
        <v>5326</v>
      </c>
      <c r="D1068">
        <v>-554719.89418164303</v>
      </c>
      <c r="E1068">
        <v>15828.767787582599</v>
      </c>
      <c r="F1068" t="s">
        <v>5156</v>
      </c>
      <c r="G1068" t="s">
        <v>5161</v>
      </c>
      <c r="H1068" t="s">
        <v>5183</v>
      </c>
      <c r="I1068">
        <v>1388663654.4612701</v>
      </c>
      <c r="J1068">
        <v>1385212213.7859001</v>
      </c>
      <c r="K1068" t="b">
        <v>0</v>
      </c>
      <c r="L1068">
        <v>158.083958319293</v>
      </c>
      <c r="M1068" t="b">
        <v>1</v>
      </c>
      <c r="N1068" t="s">
        <v>5208</v>
      </c>
      <c r="P1068">
        <f t="shared" si="60"/>
        <v>100</v>
      </c>
      <c r="Q1068" t="s">
        <v>5234</v>
      </c>
      <c r="R1068" t="s">
        <v>5235</v>
      </c>
      <c r="S1068" s="10">
        <f t="shared" si="61"/>
        <v>41601.340437336803</v>
      </c>
      <c r="T1068" s="10">
        <f t="shared" si="62"/>
        <v>41641.287667375807</v>
      </c>
    </row>
    <row r="1069" spans="1:20" ht="43.5" x14ac:dyDescent="0.35">
      <c r="A1069">
        <v>1067</v>
      </c>
      <c r="B1069" s="3" t="s">
        <v>533</v>
      </c>
      <c r="C1069" s="3" t="s">
        <v>3111</v>
      </c>
      <c r="D1069">
        <v>-555737.87043089303</v>
      </c>
      <c r="E1069">
        <v>15835.026953283599</v>
      </c>
      <c r="F1069" t="s">
        <v>5156</v>
      </c>
      <c r="G1069" t="s">
        <v>5161</v>
      </c>
      <c r="H1069" t="s">
        <v>5183</v>
      </c>
      <c r="I1069">
        <v>1388645760.4482701</v>
      </c>
      <c r="J1069">
        <v>1385193815.2974801</v>
      </c>
      <c r="K1069" t="b">
        <v>0</v>
      </c>
      <c r="L1069">
        <v>158.143272924467</v>
      </c>
      <c r="M1069" t="b">
        <v>1</v>
      </c>
      <c r="N1069" t="s">
        <v>5208</v>
      </c>
      <c r="P1069">
        <f t="shared" si="60"/>
        <v>100</v>
      </c>
      <c r="Q1069" t="s">
        <v>5234</v>
      </c>
      <c r="R1069" t="s">
        <v>5235</v>
      </c>
      <c r="S1069" s="10">
        <f t="shared" si="61"/>
        <v>41601.127491868981</v>
      </c>
      <c r="T1069" s="10">
        <f t="shared" si="62"/>
        <v>41641.080560743867</v>
      </c>
    </row>
    <row r="1070" spans="1:20" ht="43.5" x14ac:dyDescent="0.35">
      <c r="A1070">
        <v>1068</v>
      </c>
      <c r="B1070" s="3" t="s">
        <v>534</v>
      </c>
      <c r="C1070" s="3" t="s">
        <v>3112</v>
      </c>
      <c r="D1070">
        <v>-556755.84668015304</v>
      </c>
      <c r="E1070">
        <v>15841.286118984501</v>
      </c>
      <c r="F1070" t="s">
        <v>5156</v>
      </c>
      <c r="G1070" t="s">
        <v>5162</v>
      </c>
      <c r="H1070" t="s">
        <v>5184</v>
      </c>
      <c r="I1070">
        <v>1388627866.4352801</v>
      </c>
      <c r="J1070">
        <v>1385175416.8090501</v>
      </c>
      <c r="K1070" t="b">
        <v>0</v>
      </c>
      <c r="L1070">
        <v>158.20258752964199</v>
      </c>
      <c r="M1070" t="b">
        <v>1</v>
      </c>
      <c r="N1070" t="s">
        <v>5208</v>
      </c>
      <c r="P1070">
        <f t="shared" si="60"/>
        <v>100</v>
      </c>
      <c r="Q1070" t="s">
        <v>5234</v>
      </c>
      <c r="R1070" t="s">
        <v>5235</v>
      </c>
      <c r="S1070" s="10">
        <f t="shared" si="61"/>
        <v>41600.914546401043</v>
      </c>
      <c r="T1070" s="10">
        <f t="shared" si="62"/>
        <v>41640.873454112036</v>
      </c>
    </row>
    <row r="1071" spans="1:20" ht="43.5" x14ac:dyDescent="0.35">
      <c r="A1071">
        <v>1069</v>
      </c>
      <c r="B1071" s="3" t="s">
        <v>535</v>
      </c>
      <c r="C1071" s="3" t="s">
        <v>3113</v>
      </c>
      <c r="D1071">
        <v>-557773.82292940305</v>
      </c>
      <c r="E1071">
        <v>15847.545284685501</v>
      </c>
      <c r="F1071" t="s">
        <v>5156</v>
      </c>
      <c r="G1071" t="s">
        <v>5171</v>
      </c>
      <c r="H1071" t="s">
        <v>5191</v>
      </c>
      <c r="I1071">
        <v>1388609972.4222801</v>
      </c>
      <c r="J1071">
        <v>1385157018.3206301</v>
      </c>
      <c r="K1071" t="b">
        <v>0</v>
      </c>
      <c r="L1071">
        <v>158.26190213481601</v>
      </c>
      <c r="M1071" t="b">
        <v>1</v>
      </c>
      <c r="N1071" t="s">
        <v>5208</v>
      </c>
      <c r="P1071">
        <f t="shared" si="60"/>
        <v>100</v>
      </c>
      <c r="Q1071" t="s">
        <v>5234</v>
      </c>
      <c r="R1071" t="s">
        <v>5235</v>
      </c>
      <c r="S1071" s="10">
        <f t="shared" si="61"/>
        <v>41600.701600933215</v>
      </c>
      <c r="T1071" s="10">
        <f t="shared" si="62"/>
        <v>41640.666347480095</v>
      </c>
    </row>
    <row r="1072" spans="1:20" ht="43.5" x14ac:dyDescent="0.35">
      <c r="A1072">
        <v>1070</v>
      </c>
      <c r="B1072" s="3" t="s">
        <v>2</v>
      </c>
      <c r="C1072" s="3" t="s">
        <v>2580</v>
      </c>
      <c r="D1072">
        <v>-558791.79917865305</v>
      </c>
      <c r="E1072">
        <v>15853.8044503864</v>
      </c>
      <c r="F1072" t="s">
        <v>5156</v>
      </c>
      <c r="G1072" t="s">
        <v>5161</v>
      </c>
      <c r="H1072" t="s">
        <v>5183</v>
      </c>
      <c r="I1072">
        <v>1388592078.4092801</v>
      </c>
      <c r="J1072">
        <v>1385138619.8322001</v>
      </c>
      <c r="K1072" t="b">
        <v>0</v>
      </c>
      <c r="L1072">
        <v>158.32121673999001</v>
      </c>
      <c r="M1072" t="b">
        <v>1</v>
      </c>
      <c r="N1072" t="s">
        <v>5202</v>
      </c>
      <c r="O1072">
        <f t="shared" ref="O1072:O1135" si="63">ROUND((E1072/D1072)*100,0)</f>
        <v>-3</v>
      </c>
      <c r="P1072">
        <f t="shared" si="60"/>
        <v>100</v>
      </c>
      <c r="Q1072" t="s">
        <v>5227</v>
      </c>
      <c r="R1072" t="s">
        <v>5228</v>
      </c>
      <c r="S1072" s="10">
        <f t="shared" si="61"/>
        <v>41600.488655465277</v>
      </c>
      <c r="T1072" s="10">
        <f t="shared" si="62"/>
        <v>41640.459240848148</v>
      </c>
    </row>
    <row r="1073" spans="1:20" ht="29" x14ac:dyDescent="0.35">
      <c r="A1073">
        <v>1071</v>
      </c>
      <c r="B1073" s="3" t="s">
        <v>3</v>
      </c>
      <c r="C1073" s="3" t="s">
        <v>2581</v>
      </c>
      <c r="D1073">
        <v>-559809.77542791294</v>
      </c>
      <c r="E1073">
        <v>15860.0636160874</v>
      </c>
      <c r="F1073" t="s">
        <v>5156</v>
      </c>
      <c r="G1073" t="s">
        <v>5161</v>
      </c>
      <c r="H1073" t="s">
        <v>5183</v>
      </c>
      <c r="I1073">
        <v>1388574184.3962801</v>
      </c>
      <c r="J1073">
        <v>1385120221.34378</v>
      </c>
      <c r="K1073" t="b">
        <v>0</v>
      </c>
      <c r="L1073">
        <v>158.380531345164</v>
      </c>
      <c r="M1073" t="b">
        <v>1</v>
      </c>
      <c r="N1073" t="s">
        <v>5202</v>
      </c>
      <c r="O1073">
        <f t="shared" si="63"/>
        <v>-3</v>
      </c>
      <c r="P1073">
        <f t="shared" si="60"/>
        <v>100</v>
      </c>
      <c r="Q1073" t="s">
        <v>5227</v>
      </c>
      <c r="R1073" t="s">
        <v>5228</v>
      </c>
      <c r="S1073" s="10">
        <f t="shared" si="61"/>
        <v>41600.275709997448</v>
      </c>
      <c r="T1073" s="10">
        <f t="shared" si="62"/>
        <v>41640.2521342162</v>
      </c>
    </row>
    <row r="1074" spans="1:20" ht="43.5" x14ac:dyDescent="0.35">
      <c r="A1074">
        <v>1072</v>
      </c>
      <c r="B1074" s="3" t="s">
        <v>4</v>
      </c>
      <c r="C1074" s="3" t="s">
        <v>2582</v>
      </c>
      <c r="D1074">
        <v>-560827.75167716295</v>
      </c>
      <c r="E1074">
        <v>15866.3227817883</v>
      </c>
      <c r="F1074" t="s">
        <v>5156</v>
      </c>
      <c r="G1074" t="s">
        <v>5162</v>
      </c>
      <c r="H1074" t="s">
        <v>5184</v>
      </c>
      <c r="I1074">
        <v>1388556290.38328</v>
      </c>
      <c r="J1074">
        <v>1385101822.85535</v>
      </c>
      <c r="K1074" t="b">
        <v>0</v>
      </c>
      <c r="L1074">
        <v>158.43984595033899</v>
      </c>
      <c r="M1074" t="b">
        <v>1</v>
      </c>
      <c r="N1074" t="s">
        <v>5202</v>
      </c>
      <c r="O1074">
        <f t="shared" si="63"/>
        <v>-3</v>
      </c>
      <c r="P1074">
        <f t="shared" si="60"/>
        <v>100</v>
      </c>
      <c r="Q1074" t="s">
        <v>5227</v>
      </c>
      <c r="R1074" t="s">
        <v>5228</v>
      </c>
      <c r="S1074" s="10">
        <f t="shared" si="61"/>
        <v>41600.06276452951</v>
      </c>
      <c r="T1074" s="10">
        <f t="shared" si="62"/>
        <v>41640.04502758426</v>
      </c>
    </row>
    <row r="1075" spans="1:20" ht="29" x14ac:dyDescent="0.35">
      <c r="A1075">
        <v>1073</v>
      </c>
      <c r="B1075" s="3" t="s">
        <v>5</v>
      </c>
      <c r="C1075" s="3" t="s">
        <v>2583</v>
      </c>
      <c r="D1075">
        <v>-561845.72792641295</v>
      </c>
      <c r="E1075">
        <v>15872.5819474893</v>
      </c>
      <c r="F1075" t="s">
        <v>5156</v>
      </c>
      <c r="G1075" t="s">
        <v>5161</v>
      </c>
      <c r="H1075" t="s">
        <v>5183</v>
      </c>
      <c r="I1075">
        <v>1388538396.37029</v>
      </c>
      <c r="J1075">
        <v>1385083424.36693</v>
      </c>
      <c r="K1075" t="b">
        <v>0</v>
      </c>
      <c r="L1075">
        <v>158.49916055551299</v>
      </c>
      <c r="M1075" t="b">
        <v>1</v>
      </c>
      <c r="N1075" t="s">
        <v>5202</v>
      </c>
      <c r="O1075">
        <f t="shared" si="63"/>
        <v>-3</v>
      </c>
      <c r="P1075">
        <f t="shared" si="60"/>
        <v>100</v>
      </c>
      <c r="Q1075" t="s">
        <v>5227</v>
      </c>
      <c r="R1075" t="s">
        <v>5228</v>
      </c>
      <c r="S1075" s="10">
        <f t="shared" si="61"/>
        <v>41599.849819061688</v>
      </c>
      <c r="T1075" s="10">
        <f t="shared" si="62"/>
        <v>41639.837920952428</v>
      </c>
    </row>
    <row r="1076" spans="1:20" ht="58" x14ac:dyDescent="0.35">
      <c r="A1076">
        <v>1074</v>
      </c>
      <c r="B1076" s="3" t="s">
        <v>6</v>
      </c>
      <c r="C1076" s="3" t="s">
        <v>5327</v>
      </c>
      <c r="D1076">
        <v>-562863.70417567296</v>
      </c>
      <c r="E1076">
        <v>15878.841113190199</v>
      </c>
      <c r="F1076" t="s">
        <v>5156</v>
      </c>
      <c r="G1076" t="s">
        <v>5161</v>
      </c>
      <c r="H1076" t="s">
        <v>5183</v>
      </c>
      <c r="I1076">
        <v>1388520502.35729</v>
      </c>
      <c r="J1076">
        <v>1385065025.8785</v>
      </c>
      <c r="K1076" t="b">
        <v>0</v>
      </c>
      <c r="L1076">
        <v>158.55847516068701</v>
      </c>
      <c r="M1076" t="b">
        <v>1</v>
      </c>
      <c r="N1076" t="s">
        <v>5202</v>
      </c>
      <c r="O1076">
        <f t="shared" si="63"/>
        <v>-3</v>
      </c>
      <c r="P1076">
        <f t="shared" si="60"/>
        <v>100</v>
      </c>
      <c r="Q1076" t="s">
        <v>5227</v>
      </c>
      <c r="R1076" t="s">
        <v>5228</v>
      </c>
      <c r="S1076" s="10">
        <f t="shared" si="61"/>
        <v>41599.63687359375</v>
      </c>
      <c r="T1076" s="10">
        <f t="shared" si="62"/>
        <v>41639.630814320488</v>
      </c>
    </row>
    <row r="1077" spans="1:20" ht="43.5" x14ac:dyDescent="0.35">
      <c r="A1077">
        <v>1075</v>
      </c>
      <c r="B1077" s="3" t="s">
        <v>7</v>
      </c>
      <c r="C1077" s="3" t="s">
        <v>2585</v>
      </c>
      <c r="D1077">
        <v>-563881.68042492296</v>
      </c>
      <c r="E1077">
        <v>15885.100278891199</v>
      </c>
      <c r="F1077" t="s">
        <v>5156</v>
      </c>
      <c r="G1077" t="s">
        <v>5161</v>
      </c>
      <c r="H1077" t="s">
        <v>5183</v>
      </c>
      <c r="I1077">
        <v>1388502608.34429</v>
      </c>
      <c r="J1077">
        <v>1385046627.39008</v>
      </c>
      <c r="K1077" t="b">
        <v>0</v>
      </c>
      <c r="L1077">
        <v>158.617789765862</v>
      </c>
      <c r="M1077" t="b">
        <v>1</v>
      </c>
      <c r="N1077" t="s">
        <v>5202</v>
      </c>
      <c r="O1077">
        <f t="shared" si="63"/>
        <v>-3</v>
      </c>
      <c r="P1077">
        <f t="shared" si="60"/>
        <v>100</v>
      </c>
      <c r="Q1077" t="s">
        <v>5227</v>
      </c>
      <c r="R1077" t="s">
        <v>5228</v>
      </c>
      <c r="S1077" s="10">
        <f t="shared" si="61"/>
        <v>41599.423928125922</v>
      </c>
      <c r="T1077" s="10">
        <f t="shared" si="62"/>
        <v>41639.42370768854</v>
      </c>
    </row>
    <row r="1078" spans="1:20" ht="43.5" x14ac:dyDescent="0.35">
      <c r="A1078">
        <v>1076</v>
      </c>
      <c r="B1078" s="3" t="s">
        <v>8</v>
      </c>
      <c r="C1078" s="3" t="s">
        <v>2586</v>
      </c>
      <c r="D1078">
        <v>-564899.65667418297</v>
      </c>
      <c r="E1078">
        <v>15891.359444592101</v>
      </c>
      <c r="F1078" t="s">
        <v>5156</v>
      </c>
      <c r="G1078" t="s">
        <v>5161</v>
      </c>
      <c r="H1078" t="s">
        <v>5183</v>
      </c>
      <c r="I1078">
        <v>1388484714.33129</v>
      </c>
      <c r="J1078">
        <v>1385028228.90165</v>
      </c>
      <c r="K1078" t="b">
        <v>0</v>
      </c>
      <c r="L1078">
        <v>158.67710437103599</v>
      </c>
      <c r="M1078" t="b">
        <v>1</v>
      </c>
      <c r="N1078" t="s">
        <v>5202</v>
      </c>
      <c r="O1078">
        <f t="shared" si="63"/>
        <v>-3</v>
      </c>
      <c r="P1078">
        <f t="shared" si="60"/>
        <v>100</v>
      </c>
      <c r="Q1078" t="s">
        <v>5227</v>
      </c>
      <c r="R1078" t="s">
        <v>5228</v>
      </c>
      <c r="S1078" s="10">
        <f t="shared" si="61"/>
        <v>41599.210982657984</v>
      </c>
      <c r="T1078" s="10">
        <f t="shared" si="62"/>
        <v>41639.216601056592</v>
      </c>
    </row>
    <row r="1079" spans="1:20" ht="58" x14ac:dyDescent="0.35">
      <c r="A1079">
        <v>1077</v>
      </c>
      <c r="B1079" s="3" t="s">
        <v>9</v>
      </c>
      <c r="C1079" s="3" t="s">
        <v>2587</v>
      </c>
      <c r="D1079">
        <v>-565917.63292343298</v>
      </c>
      <c r="E1079">
        <v>15897.618610293101</v>
      </c>
      <c r="F1079" t="s">
        <v>5156</v>
      </c>
      <c r="G1079" t="s">
        <v>5161</v>
      </c>
      <c r="H1079" t="s">
        <v>5183</v>
      </c>
      <c r="I1079">
        <v>1388466820.31829</v>
      </c>
      <c r="J1079">
        <v>1385009830.4132299</v>
      </c>
      <c r="K1079" t="b">
        <v>0</v>
      </c>
      <c r="L1079">
        <v>158.73641897620999</v>
      </c>
      <c r="M1079" t="b">
        <v>1</v>
      </c>
      <c r="N1079" t="s">
        <v>5202</v>
      </c>
      <c r="O1079">
        <f t="shared" si="63"/>
        <v>-3</v>
      </c>
      <c r="P1079">
        <f t="shared" si="60"/>
        <v>100</v>
      </c>
      <c r="Q1079" t="s">
        <v>5227</v>
      </c>
      <c r="R1079" t="s">
        <v>5228</v>
      </c>
      <c r="S1079" s="10">
        <f t="shared" si="61"/>
        <v>41598.998037190155</v>
      </c>
      <c r="T1079" s="10">
        <f t="shared" si="62"/>
        <v>41639.009494424652</v>
      </c>
    </row>
    <row r="1080" spans="1:20" ht="29" x14ac:dyDescent="0.35">
      <c r="A1080">
        <v>1078</v>
      </c>
      <c r="B1080" s="3" t="s">
        <v>10</v>
      </c>
      <c r="C1080" s="3" t="s">
        <v>2588</v>
      </c>
      <c r="D1080">
        <v>-566935.60917268298</v>
      </c>
      <c r="E1080">
        <v>15903.877775994</v>
      </c>
      <c r="F1080" t="s">
        <v>5156</v>
      </c>
      <c r="G1080" t="s">
        <v>5161</v>
      </c>
      <c r="H1080" t="s">
        <v>5183</v>
      </c>
      <c r="I1080">
        <v>1388448926.3053</v>
      </c>
      <c r="J1080">
        <v>1384991431.9247999</v>
      </c>
      <c r="K1080" t="b">
        <v>0</v>
      </c>
      <c r="L1080">
        <v>158.79573358138401</v>
      </c>
      <c r="M1080" t="b">
        <v>1</v>
      </c>
      <c r="N1080" t="s">
        <v>5202</v>
      </c>
      <c r="O1080">
        <f t="shared" si="63"/>
        <v>-3</v>
      </c>
      <c r="P1080">
        <f t="shared" si="60"/>
        <v>100</v>
      </c>
      <c r="Q1080" t="s">
        <v>5227</v>
      </c>
      <c r="R1080" t="s">
        <v>5228</v>
      </c>
      <c r="S1080" s="10">
        <f t="shared" si="61"/>
        <v>41598.785091722217</v>
      </c>
      <c r="T1080" s="10">
        <f t="shared" si="62"/>
        <v>41638.802387792821</v>
      </c>
    </row>
    <row r="1081" spans="1:20" ht="43.5" x14ac:dyDescent="0.35">
      <c r="A1081">
        <v>1079</v>
      </c>
      <c r="B1081" s="3" t="s">
        <v>11</v>
      </c>
      <c r="C1081" s="3" t="s">
        <v>2589</v>
      </c>
      <c r="D1081">
        <v>-567953.58542194299</v>
      </c>
      <c r="E1081">
        <v>15910.136941695</v>
      </c>
      <c r="F1081" t="s">
        <v>5156</v>
      </c>
      <c r="G1081" t="s">
        <v>5161</v>
      </c>
      <c r="H1081" t="s">
        <v>5183</v>
      </c>
      <c r="I1081">
        <v>1388431032.2923</v>
      </c>
      <c r="J1081">
        <v>1384973033.4363799</v>
      </c>
      <c r="K1081" t="b">
        <v>0</v>
      </c>
      <c r="L1081">
        <v>158.855048186559</v>
      </c>
      <c r="M1081" t="b">
        <v>1</v>
      </c>
      <c r="N1081" t="s">
        <v>5202</v>
      </c>
      <c r="O1081">
        <f t="shared" si="63"/>
        <v>-3</v>
      </c>
      <c r="P1081">
        <f t="shared" si="60"/>
        <v>100</v>
      </c>
      <c r="Q1081" t="s">
        <v>5227</v>
      </c>
      <c r="R1081" t="s">
        <v>5228</v>
      </c>
      <c r="S1081" s="10">
        <f t="shared" si="61"/>
        <v>41598.572146254395</v>
      </c>
      <c r="T1081" s="10">
        <f t="shared" si="62"/>
        <v>41638.59528116088</v>
      </c>
    </row>
    <row r="1082" spans="1:20" ht="43.5" x14ac:dyDescent="0.35">
      <c r="A1082">
        <v>1080</v>
      </c>
      <c r="B1082" s="3" t="s">
        <v>12</v>
      </c>
      <c r="C1082" s="3" t="s">
        <v>2590</v>
      </c>
      <c r="D1082">
        <v>-568971.56167119299</v>
      </c>
      <c r="E1082">
        <v>15916.3961073959</v>
      </c>
      <c r="F1082" t="s">
        <v>5156</v>
      </c>
      <c r="G1082" t="s">
        <v>5161</v>
      </c>
      <c r="H1082" t="s">
        <v>5183</v>
      </c>
      <c r="I1082">
        <v>1388413138.2793</v>
      </c>
      <c r="J1082">
        <v>1384954634.9479499</v>
      </c>
      <c r="K1082" t="b">
        <v>0</v>
      </c>
      <c r="L1082">
        <v>158.914362791733</v>
      </c>
      <c r="M1082" t="b">
        <v>1</v>
      </c>
      <c r="N1082" t="s">
        <v>5202</v>
      </c>
      <c r="O1082">
        <f t="shared" si="63"/>
        <v>-3</v>
      </c>
      <c r="P1082">
        <f t="shared" si="60"/>
        <v>100</v>
      </c>
      <c r="Q1082" t="s">
        <v>5227</v>
      </c>
      <c r="R1082" t="s">
        <v>5228</v>
      </c>
      <c r="S1082" s="10">
        <f t="shared" si="61"/>
        <v>41598.359200786457</v>
      </c>
      <c r="T1082" s="10">
        <f t="shared" si="62"/>
        <v>41638.388174528933</v>
      </c>
    </row>
    <row r="1083" spans="1:20" ht="58" x14ac:dyDescent="0.35">
      <c r="A1083">
        <v>1081</v>
      </c>
      <c r="B1083" s="3" t="s">
        <v>5328</v>
      </c>
      <c r="C1083" s="3" t="s">
        <v>2591</v>
      </c>
      <c r="D1083">
        <v>-569989.53792044299</v>
      </c>
      <c r="E1083">
        <v>15922.6552730969</v>
      </c>
      <c r="F1083" t="s">
        <v>5156</v>
      </c>
      <c r="G1083" t="s">
        <v>5161</v>
      </c>
      <c r="H1083" t="s">
        <v>5183</v>
      </c>
      <c r="I1083">
        <v>1388395244.2663</v>
      </c>
      <c r="J1083">
        <v>1384936236.4595301</v>
      </c>
      <c r="K1083" t="b">
        <v>0</v>
      </c>
      <c r="L1083">
        <v>158.97367739690699</v>
      </c>
      <c r="M1083" t="b">
        <v>1</v>
      </c>
      <c r="N1083" t="s">
        <v>5202</v>
      </c>
      <c r="O1083">
        <f t="shared" si="63"/>
        <v>-3</v>
      </c>
      <c r="P1083">
        <f t="shared" si="60"/>
        <v>100</v>
      </c>
      <c r="Q1083" t="s">
        <v>5227</v>
      </c>
      <c r="R1083" t="s">
        <v>5228</v>
      </c>
      <c r="S1083" s="10">
        <f t="shared" si="61"/>
        <v>41598.146255318636</v>
      </c>
      <c r="T1083" s="10">
        <f t="shared" si="62"/>
        <v>41638.181067896985</v>
      </c>
    </row>
    <row r="1084" spans="1:20" ht="58" x14ac:dyDescent="0.35">
      <c r="A1084">
        <v>1082</v>
      </c>
      <c r="B1084" s="3" t="s">
        <v>14</v>
      </c>
      <c r="C1084" s="3" t="s">
        <v>2592</v>
      </c>
      <c r="D1084">
        <v>-571007.514169703</v>
      </c>
      <c r="E1084">
        <v>15928.914438797799</v>
      </c>
      <c r="F1084" t="s">
        <v>5156</v>
      </c>
      <c r="G1084" t="s">
        <v>5161</v>
      </c>
      <c r="H1084" t="s">
        <v>5183</v>
      </c>
      <c r="I1084">
        <v>1388377350.2533</v>
      </c>
      <c r="J1084">
        <v>1384917837.9711001</v>
      </c>
      <c r="K1084" t="b">
        <v>0</v>
      </c>
      <c r="L1084">
        <v>159.03299200208099</v>
      </c>
      <c r="M1084" t="b">
        <v>1</v>
      </c>
      <c r="N1084" t="s">
        <v>5202</v>
      </c>
      <c r="O1084">
        <f t="shared" si="63"/>
        <v>-3</v>
      </c>
      <c r="P1084">
        <f t="shared" si="60"/>
        <v>100</v>
      </c>
      <c r="Q1084" t="s">
        <v>5227</v>
      </c>
      <c r="R1084" t="s">
        <v>5228</v>
      </c>
      <c r="S1084" s="10">
        <f t="shared" si="61"/>
        <v>41597.93330985069</v>
      </c>
      <c r="T1084" s="10">
        <f t="shared" si="62"/>
        <v>41637.973961265045</v>
      </c>
    </row>
    <row r="1085" spans="1:20" ht="43.5" x14ac:dyDescent="0.35">
      <c r="A1085">
        <v>1083</v>
      </c>
      <c r="B1085" s="3" t="s">
        <v>15</v>
      </c>
      <c r="C1085" s="3" t="s">
        <v>2593</v>
      </c>
      <c r="D1085">
        <v>-572025.49041895301</v>
      </c>
      <c r="E1085">
        <v>15935.173604498799</v>
      </c>
      <c r="F1085" t="s">
        <v>5156</v>
      </c>
      <c r="G1085" t="s">
        <v>5161</v>
      </c>
      <c r="H1085" t="s">
        <v>5183</v>
      </c>
      <c r="I1085">
        <v>1388359456.24031</v>
      </c>
      <c r="J1085">
        <v>1384899439.4826801</v>
      </c>
      <c r="K1085" t="b">
        <v>0</v>
      </c>
      <c r="L1085">
        <v>159.09230660725601</v>
      </c>
      <c r="M1085" t="b">
        <v>1</v>
      </c>
      <c r="N1085" t="s">
        <v>5202</v>
      </c>
      <c r="O1085">
        <f t="shared" si="63"/>
        <v>-3</v>
      </c>
      <c r="P1085">
        <f t="shared" si="60"/>
        <v>100</v>
      </c>
      <c r="Q1085" t="s">
        <v>5227</v>
      </c>
      <c r="R1085" t="s">
        <v>5228</v>
      </c>
      <c r="S1085" s="10">
        <f t="shared" si="61"/>
        <v>41597.720364382869</v>
      </c>
      <c r="T1085" s="10">
        <f t="shared" si="62"/>
        <v>41637.766854633213</v>
      </c>
    </row>
    <row r="1086" spans="1:20" ht="29" x14ac:dyDescent="0.35">
      <c r="A1086">
        <v>1084</v>
      </c>
      <c r="B1086" s="3" t="s">
        <v>5329</v>
      </c>
      <c r="C1086" s="3" t="s">
        <v>2594</v>
      </c>
      <c r="D1086">
        <v>-573043.46666820301</v>
      </c>
      <c r="E1086">
        <v>15941.432770199701</v>
      </c>
      <c r="F1086" t="s">
        <v>5156</v>
      </c>
      <c r="G1086" t="s">
        <v>5163</v>
      </c>
      <c r="H1086" t="s">
        <v>5185</v>
      </c>
      <c r="I1086">
        <v>1388341562.2273099</v>
      </c>
      <c r="J1086">
        <v>1384881040.9942501</v>
      </c>
      <c r="K1086" t="b">
        <v>0</v>
      </c>
      <c r="L1086">
        <v>159.15162121243</v>
      </c>
      <c r="M1086" t="b">
        <v>1</v>
      </c>
      <c r="N1086" t="s">
        <v>5202</v>
      </c>
      <c r="O1086">
        <f t="shared" si="63"/>
        <v>-3</v>
      </c>
      <c r="P1086">
        <f t="shared" si="60"/>
        <v>100</v>
      </c>
      <c r="Q1086" t="s">
        <v>5227</v>
      </c>
      <c r="R1086" t="s">
        <v>5228</v>
      </c>
      <c r="S1086" s="10">
        <f t="shared" si="61"/>
        <v>41597.507418914931</v>
      </c>
      <c r="T1086" s="10">
        <f t="shared" si="62"/>
        <v>41637.559748001273</v>
      </c>
    </row>
    <row r="1087" spans="1:20" ht="43.5" x14ac:dyDescent="0.35">
      <c r="A1087">
        <v>1085</v>
      </c>
      <c r="B1087" s="3" t="s">
        <v>17</v>
      </c>
      <c r="C1087" s="3" t="s">
        <v>2595</v>
      </c>
      <c r="D1087">
        <v>-574061.44291746302</v>
      </c>
      <c r="E1087">
        <v>15947.691935900701</v>
      </c>
      <c r="F1087" t="s">
        <v>5156</v>
      </c>
      <c r="G1087" t="s">
        <v>5164</v>
      </c>
      <c r="H1087" t="s">
        <v>5186</v>
      </c>
      <c r="I1087">
        <v>1388323668.2143099</v>
      </c>
      <c r="J1087">
        <v>1384862642.50583</v>
      </c>
      <c r="K1087" t="b">
        <v>0</v>
      </c>
      <c r="L1087">
        <v>159.210935817604</v>
      </c>
      <c r="M1087" t="b">
        <v>1</v>
      </c>
      <c r="N1087" t="s">
        <v>5202</v>
      </c>
      <c r="O1087">
        <f t="shared" si="63"/>
        <v>-3</v>
      </c>
      <c r="P1087">
        <f t="shared" si="60"/>
        <v>100</v>
      </c>
      <c r="Q1087" t="s">
        <v>5227</v>
      </c>
      <c r="R1087" t="s">
        <v>5228</v>
      </c>
      <c r="S1087" s="10">
        <f t="shared" si="61"/>
        <v>41597.294473447102</v>
      </c>
      <c r="T1087" s="10">
        <f t="shared" si="62"/>
        <v>41637.352641369325</v>
      </c>
    </row>
    <row r="1088" spans="1:20" ht="43.5" x14ac:dyDescent="0.35">
      <c r="A1088">
        <v>1086</v>
      </c>
      <c r="B1088" s="3" t="s">
        <v>18</v>
      </c>
      <c r="C1088" s="3" t="s">
        <v>2596</v>
      </c>
      <c r="D1088">
        <v>-575079.41916671302</v>
      </c>
      <c r="E1088">
        <v>15953.9511016016</v>
      </c>
      <c r="F1088" t="s">
        <v>5156</v>
      </c>
      <c r="G1088" t="s">
        <v>5161</v>
      </c>
      <c r="H1088" t="s">
        <v>5183</v>
      </c>
      <c r="I1088">
        <v>1388305774.2013099</v>
      </c>
      <c r="J1088">
        <v>1384844244.01741</v>
      </c>
      <c r="K1088" t="b">
        <v>0</v>
      </c>
      <c r="L1088">
        <v>159.27025042277899</v>
      </c>
      <c r="M1088" t="b">
        <v>1</v>
      </c>
      <c r="N1088" t="s">
        <v>5202</v>
      </c>
      <c r="O1088">
        <f t="shared" si="63"/>
        <v>-3</v>
      </c>
      <c r="P1088">
        <f t="shared" si="60"/>
        <v>100</v>
      </c>
      <c r="Q1088" t="s">
        <v>5227</v>
      </c>
      <c r="R1088" t="s">
        <v>5228</v>
      </c>
      <c r="S1088" s="10">
        <f t="shared" si="61"/>
        <v>41597.081527979281</v>
      </c>
      <c r="T1088" s="10">
        <f t="shared" si="62"/>
        <v>41637.145534737378</v>
      </c>
    </row>
    <row r="1089" spans="1:20" ht="43.5" x14ac:dyDescent="0.35">
      <c r="A1089">
        <v>1087</v>
      </c>
      <c r="B1089" s="3" t="s">
        <v>19</v>
      </c>
      <c r="C1089" s="3" t="s">
        <v>2597</v>
      </c>
      <c r="D1089">
        <v>-576097.39541596302</v>
      </c>
      <c r="E1089">
        <v>15960.2102673026</v>
      </c>
      <c r="F1089" t="s">
        <v>5156</v>
      </c>
      <c r="G1089" t="s">
        <v>5162</v>
      </c>
      <c r="H1089" t="s">
        <v>5184</v>
      </c>
      <c r="I1089">
        <v>1388287880.1883099</v>
      </c>
      <c r="J1089">
        <v>1384825845.52898</v>
      </c>
      <c r="K1089" t="b">
        <v>0</v>
      </c>
      <c r="L1089">
        <v>159.32956502795301</v>
      </c>
      <c r="M1089" t="b">
        <v>1</v>
      </c>
      <c r="N1089" t="s">
        <v>5202</v>
      </c>
      <c r="O1089">
        <f t="shared" si="63"/>
        <v>-3</v>
      </c>
      <c r="P1089">
        <f t="shared" si="60"/>
        <v>100</v>
      </c>
      <c r="Q1089" t="s">
        <v>5227</v>
      </c>
      <c r="R1089" t="s">
        <v>5228</v>
      </c>
      <c r="S1089" s="10">
        <f t="shared" si="61"/>
        <v>41596.868582511343</v>
      </c>
      <c r="T1089" s="10">
        <f t="shared" si="62"/>
        <v>41636.938428105437</v>
      </c>
    </row>
    <row r="1090" spans="1:20" ht="43.5" x14ac:dyDescent="0.35">
      <c r="A1090">
        <v>1088</v>
      </c>
      <c r="B1090" s="3" t="s">
        <v>20</v>
      </c>
      <c r="C1090" s="3" t="s">
        <v>2598</v>
      </c>
      <c r="D1090">
        <v>-577115.37166522304</v>
      </c>
      <c r="E1090">
        <v>15966.4694330035</v>
      </c>
      <c r="F1090" t="s">
        <v>5156</v>
      </c>
      <c r="G1090" t="s">
        <v>5161</v>
      </c>
      <c r="H1090" t="s">
        <v>5183</v>
      </c>
      <c r="I1090">
        <v>1388269986.1753199</v>
      </c>
      <c r="J1090">
        <v>1384807447.04056</v>
      </c>
      <c r="K1090" t="b">
        <v>0</v>
      </c>
      <c r="L1090">
        <v>159.388879633127</v>
      </c>
      <c r="M1090" t="b">
        <v>1</v>
      </c>
      <c r="N1090" t="s">
        <v>5202</v>
      </c>
      <c r="O1090">
        <f t="shared" si="63"/>
        <v>-3</v>
      </c>
      <c r="P1090">
        <f t="shared" si="60"/>
        <v>100</v>
      </c>
      <c r="Q1090" t="s">
        <v>5227</v>
      </c>
      <c r="R1090" t="s">
        <v>5228</v>
      </c>
      <c r="S1090" s="10">
        <f t="shared" si="61"/>
        <v>41596.655637043514</v>
      </c>
      <c r="T1090" s="10">
        <f t="shared" si="62"/>
        <v>41636.731321473606</v>
      </c>
    </row>
    <row r="1091" spans="1:20" ht="43.5" x14ac:dyDescent="0.35">
      <c r="A1091">
        <v>1089</v>
      </c>
      <c r="B1091" s="3" t="s">
        <v>21</v>
      </c>
      <c r="C1091" s="3" t="s">
        <v>2599</v>
      </c>
      <c r="D1091">
        <v>-578133.34791447304</v>
      </c>
      <c r="E1091">
        <v>15972.7285987045</v>
      </c>
      <c r="F1091" t="s">
        <v>5156</v>
      </c>
      <c r="G1091" t="s">
        <v>5161</v>
      </c>
      <c r="H1091" t="s">
        <v>5183</v>
      </c>
      <c r="I1091">
        <v>1388252092.1623199</v>
      </c>
      <c r="J1091">
        <v>1384789048.55213</v>
      </c>
      <c r="K1091" t="b">
        <v>0</v>
      </c>
      <c r="L1091">
        <v>159.448194238301</v>
      </c>
      <c r="M1091" t="b">
        <v>1</v>
      </c>
      <c r="N1091" t="s">
        <v>5202</v>
      </c>
      <c r="O1091">
        <f t="shared" si="63"/>
        <v>-3</v>
      </c>
      <c r="P1091">
        <f t="shared" ref="P1091:P1154" si="64">ROUND(E1091/L1091,0)</f>
        <v>100</v>
      </c>
      <c r="Q1091" t="s">
        <v>5227</v>
      </c>
      <c r="R1091" t="s">
        <v>5228</v>
      </c>
      <c r="S1091" s="10">
        <f t="shared" ref="S1091:S1154" si="65">(J1091/86400)+25569+(-5/24)</f>
        <v>41596.442691575576</v>
      </c>
      <c r="T1091" s="10">
        <f t="shared" ref="T1091:T1154" si="66">(I1091/86400)+25569+(-5/24)</f>
        <v>41636.524214841666</v>
      </c>
    </row>
    <row r="1092" spans="1:20" ht="43.5" x14ac:dyDescent="0.35">
      <c r="A1092">
        <v>1090</v>
      </c>
      <c r="B1092" s="3" t="s">
        <v>22</v>
      </c>
      <c r="C1092" s="3" t="s">
        <v>2600</v>
      </c>
      <c r="D1092">
        <v>-579151.32416373305</v>
      </c>
      <c r="E1092">
        <v>15978.9877644054</v>
      </c>
      <c r="F1092" t="s">
        <v>5156</v>
      </c>
      <c r="G1092" t="s">
        <v>5161</v>
      </c>
      <c r="H1092" t="s">
        <v>5183</v>
      </c>
      <c r="I1092">
        <v>1388234198.1493199</v>
      </c>
      <c r="J1092">
        <v>1384770650.06371</v>
      </c>
      <c r="K1092" t="b">
        <v>0</v>
      </c>
      <c r="L1092">
        <v>159.50750884347599</v>
      </c>
      <c r="M1092" t="b">
        <v>1</v>
      </c>
      <c r="N1092" t="s">
        <v>5202</v>
      </c>
      <c r="O1092">
        <f t="shared" si="63"/>
        <v>-3</v>
      </c>
      <c r="P1092">
        <f t="shared" si="64"/>
        <v>100</v>
      </c>
      <c r="Q1092" t="s">
        <v>5227</v>
      </c>
      <c r="R1092" t="s">
        <v>5228</v>
      </c>
      <c r="S1092" s="10">
        <f t="shared" si="65"/>
        <v>41596.229746107754</v>
      </c>
      <c r="T1092" s="10">
        <f t="shared" si="66"/>
        <v>41636.317108209718</v>
      </c>
    </row>
    <row r="1093" spans="1:20" ht="43.5" x14ac:dyDescent="0.35">
      <c r="A1093">
        <v>1091</v>
      </c>
      <c r="B1093" s="3" t="s">
        <v>23</v>
      </c>
      <c r="C1093" s="3" t="s">
        <v>2601</v>
      </c>
      <c r="D1093">
        <v>-580169.30041298305</v>
      </c>
      <c r="E1093">
        <v>15985.246930106399</v>
      </c>
      <c r="F1093" t="s">
        <v>5156</v>
      </c>
      <c r="G1093" t="s">
        <v>5161</v>
      </c>
      <c r="H1093" t="s">
        <v>5183</v>
      </c>
      <c r="I1093">
        <v>1388216304.1363201</v>
      </c>
      <c r="J1093">
        <v>1384752251.57528</v>
      </c>
      <c r="K1093" t="b">
        <v>0</v>
      </c>
      <c r="L1093">
        <v>159.56682344865001</v>
      </c>
      <c r="M1093" t="b">
        <v>1</v>
      </c>
      <c r="N1093" t="s">
        <v>5202</v>
      </c>
      <c r="O1093">
        <f t="shared" si="63"/>
        <v>-3</v>
      </c>
      <c r="P1093">
        <f t="shared" si="64"/>
        <v>100</v>
      </c>
      <c r="Q1093" t="s">
        <v>5227</v>
      </c>
      <c r="R1093" t="s">
        <v>5228</v>
      </c>
      <c r="S1093" s="10">
        <f t="shared" si="65"/>
        <v>41596.016800639809</v>
      </c>
      <c r="T1093" s="10">
        <f t="shared" si="66"/>
        <v>41636.110001577777</v>
      </c>
    </row>
    <row r="1094" spans="1:20" ht="29" x14ac:dyDescent="0.35">
      <c r="A1094">
        <v>1092</v>
      </c>
      <c r="B1094" s="3" t="s">
        <v>24</v>
      </c>
      <c r="C1094" s="3" t="s">
        <v>2602</v>
      </c>
      <c r="D1094">
        <v>-581187.27666223305</v>
      </c>
      <c r="E1094">
        <v>15991.506095807301</v>
      </c>
      <c r="F1094" t="s">
        <v>5156</v>
      </c>
      <c r="G1094" t="s">
        <v>5161</v>
      </c>
      <c r="H1094" t="s">
        <v>5183</v>
      </c>
      <c r="I1094">
        <v>1388198410.1233201</v>
      </c>
      <c r="J1094">
        <v>1384733853.0868599</v>
      </c>
      <c r="K1094" t="b">
        <v>0</v>
      </c>
      <c r="L1094">
        <v>159.62613805382401</v>
      </c>
      <c r="M1094" t="b">
        <v>1</v>
      </c>
      <c r="N1094" t="s">
        <v>5202</v>
      </c>
      <c r="O1094">
        <f t="shared" si="63"/>
        <v>-3</v>
      </c>
      <c r="P1094">
        <f t="shared" si="64"/>
        <v>100</v>
      </c>
      <c r="Q1094" t="s">
        <v>5227</v>
      </c>
      <c r="R1094" t="s">
        <v>5228</v>
      </c>
      <c r="S1094" s="10">
        <f t="shared" si="65"/>
        <v>41595.803855171987</v>
      </c>
      <c r="T1094" s="10">
        <f t="shared" si="66"/>
        <v>41635.90289494583</v>
      </c>
    </row>
    <row r="1095" spans="1:20" ht="43.5" x14ac:dyDescent="0.35">
      <c r="A1095">
        <v>1093</v>
      </c>
      <c r="B1095" s="3" t="s">
        <v>25</v>
      </c>
      <c r="C1095" s="3" t="s">
        <v>2603</v>
      </c>
      <c r="D1095">
        <v>-582205.25291149295</v>
      </c>
      <c r="E1095">
        <v>15997.765261508301</v>
      </c>
      <c r="F1095" t="s">
        <v>5156</v>
      </c>
      <c r="G1095" t="s">
        <v>5161</v>
      </c>
      <c r="H1095" t="s">
        <v>5183</v>
      </c>
      <c r="I1095">
        <v>1388180516.1103301</v>
      </c>
      <c r="J1095">
        <v>1384715454.5984299</v>
      </c>
      <c r="K1095" t="b">
        <v>0</v>
      </c>
      <c r="L1095">
        <v>159.685452658998</v>
      </c>
      <c r="M1095" t="b">
        <v>1</v>
      </c>
      <c r="N1095" t="s">
        <v>5202</v>
      </c>
      <c r="O1095">
        <f t="shared" si="63"/>
        <v>-3</v>
      </c>
      <c r="P1095">
        <f t="shared" si="64"/>
        <v>100</v>
      </c>
      <c r="Q1095" t="s">
        <v>5227</v>
      </c>
      <c r="R1095" t="s">
        <v>5228</v>
      </c>
      <c r="S1095" s="10">
        <f t="shared" si="65"/>
        <v>41595.590909704049</v>
      </c>
      <c r="T1095" s="10">
        <f t="shared" si="66"/>
        <v>41635.695788314006</v>
      </c>
    </row>
    <row r="1096" spans="1:20" ht="29" x14ac:dyDescent="0.35">
      <c r="A1096">
        <v>1094</v>
      </c>
      <c r="B1096" s="3" t="s">
        <v>26</v>
      </c>
      <c r="C1096" s="3" t="s">
        <v>2604</v>
      </c>
      <c r="D1096">
        <v>-583223.22916074295</v>
      </c>
      <c r="E1096">
        <v>16004.0244272092</v>
      </c>
      <c r="F1096" t="s">
        <v>5156</v>
      </c>
      <c r="G1096" t="s">
        <v>5161</v>
      </c>
      <c r="H1096" t="s">
        <v>5183</v>
      </c>
      <c r="I1096">
        <v>1388162622.0973301</v>
      </c>
      <c r="J1096">
        <v>1384697056.1100099</v>
      </c>
      <c r="K1096" t="b">
        <v>0</v>
      </c>
      <c r="L1096">
        <v>159.74476726417299</v>
      </c>
      <c r="M1096" t="b">
        <v>1</v>
      </c>
      <c r="N1096" t="s">
        <v>5202</v>
      </c>
      <c r="O1096">
        <f t="shared" si="63"/>
        <v>-3</v>
      </c>
      <c r="P1096">
        <f t="shared" si="64"/>
        <v>100</v>
      </c>
      <c r="Q1096" t="s">
        <v>5227</v>
      </c>
      <c r="R1096" t="s">
        <v>5228</v>
      </c>
      <c r="S1096" s="10">
        <f t="shared" si="65"/>
        <v>41595.377964236228</v>
      </c>
      <c r="T1096" s="10">
        <f t="shared" si="66"/>
        <v>41635.488681682058</v>
      </c>
    </row>
    <row r="1097" spans="1:20" ht="43.5" x14ac:dyDescent="0.35">
      <c r="A1097">
        <v>1095</v>
      </c>
      <c r="B1097" s="3" t="s">
        <v>27</v>
      </c>
      <c r="C1097" s="3" t="s">
        <v>2605</v>
      </c>
      <c r="D1097">
        <v>-584241.20540999295</v>
      </c>
      <c r="E1097">
        <v>16010.2835929102</v>
      </c>
      <c r="F1097" t="s">
        <v>5156</v>
      </c>
      <c r="G1097" t="s">
        <v>5161</v>
      </c>
      <c r="H1097" t="s">
        <v>5183</v>
      </c>
      <c r="I1097">
        <v>1388144728.0843301</v>
      </c>
      <c r="J1097">
        <v>1384678657.6215799</v>
      </c>
      <c r="K1097" t="b">
        <v>0</v>
      </c>
      <c r="L1097">
        <v>159.80408186934699</v>
      </c>
      <c r="M1097" t="b">
        <v>1</v>
      </c>
      <c r="N1097" t="s">
        <v>5202</v>
      </c>
      <c r="O1097">
        <f t="shared" si="63"/>
        <v>-3</v>
      </c>
      <c r="P1097">
        <f t="shared" si="64"/>
        <v>100</v>
      </c>
      <c r="Q1097" t="s">
        <v>5227</v>
      </c>
      <c r="R1097" t="s">
        <v>5228</v>
      </c>
      <c r="S1097" s="10">
        <f t="shared" si="65"/>
        <v>41595.165018768283</v>
      </c>
      <c r="T1097" s="10">
        <f t="shared" si="66"/>
        <v>41635.28157505011</v>
      </c>
    </row>
    <row r="1098" spans="1:20" ht="43.5" x14ac:dyDescent="0.35">
      <c r="A1098">
        <v>1096</v>
      </c>
      <c r="B1098" s="3" t="s">
        <v>28</v>
      </c>
      <c r="C1098" s="3" t="s">
        <v>2606</v>
      </c>
      <c r="D1098">
        <v>-585259.18165925296</v>
      </c>
      <c r="E1098">
        <v>16016.5427586111</v>
      </c>
      <c r="F1098" t="s">
        <v>5156</v>
      </c>
      <c r="G1098" t="s">
        <v>5161</v>
      </c>
      <c r="H1098" t="s">
        <v>5183</v>
      </c>
      <c r="I1098">
        <v>1388126834.0713301</v>
      </c>
      <c r="J1098">
        <v>1384660259.1331601</v>
      </c>
      <c r="K1098" t="b">
        <v>0</v>
      </c>
      <c r="L1098">
        <v>159.86339647452101</v>
      </c>
      <c r="M1098" t="b">
        <v>1</v>
      </c>
      <c r="N1098" t="s">
        <v>5202</v>
      </c>
      <c r="O1098">
        <f t="shared" si="63"/>
        <v>-3</v>
      </c>
      <c r="P1098">
        <f t="shared" si="64"/>
        <v>100</v>
      </c>
      <c r="Q1098" t="s">
        <v>5227</v>
      </c>
      <c r="R1098" t="s">
        <v>5228</v>
      </c>
      <c r="S1098" s="10">
        <f t="shared" si="65"/>
        <v>41594.952073300461</v>
      </c>
      <c r="T1098" s="10">
        <f t="shared" si="66"/>
        <v>41635.07446841817</v>
      </c>
    </row>
    <row r="1099" spans="1:20" ht="43.5" x14ac:dyDescent="0.35">
      <c r="A1099">
        <v>1097</v>
      </c>
      <c r="B1099" s="3" t="s">
        <v>29</v>
      </c>
      <c r="C1099" s="3" t="s">
        <v>2607</v>
      </c>
      <c r="D1099">
        <v>-586277.15790850297</v>
      </c>
      <c r="E1099">
        <v>16022.8019243121</v>
      </c>
      <c r="F1099" t="s">
        <v>5156</v>
      </c>
      <c r="G1099" t="s">
        <v>5165</v>
      </c>
      <c r="H1099" t="s">
        <v>5187</v>
      </c>
      <c r="I1099">
        <v>1388108940.0583301</v>
      </c>
      <c r="J1099">
        <v>1384641860.6447301</v>
      </c>
      <c r="K1099" t="b">
        <v>0</v>
      </c>
      <c r="L1099">
        <v>159.922711079696</v>
      </c>
      <c r="M1099" t="b">
        <v>1</v>
      </c>
      <c r="N1099" t="s">
        <v>5202</v>
      </c>
      <c r="O1099">
        <f t="shared" si="63"/>
        <v>-3</v>
      </c>
      <c r="P1099">
        <f t="shared" si="64"/>
        <v>100</v>
      </c>
      <c r="Q1099" t="s">
        <v>5227</v>
      </c>
      <c r="R1099" t="s">
        <v>5228</v>
      </c>
      <c r="S1099" s="10">
        <f t="shared" si="65"/>
        <v>41594.739127832523</v>
      </c>
      <c r="T1099" s="10">
        <f t="shared" si="66"/>
        <v>41634.86736178623</v>
      </c>
    </row>
    <row r="1100" spans="1:20" ht="29" x14ac:dyDescent="0.35">
      <c r="A1100">
        <v>1098</v>
      </c>
      <c r="B1100" s="3" t="s">
        <v>30</v>
      </c>
      <c r="C1100" s="3" t="s">
        <v>2608</v>
      </c>
      <c r="D1100">
        <v>-587295.13415775297</v>
      </c>
      <c r="E1100">
        <v>16029.061090013</v>
      </c>
      <c r="F1100" t="s">
        <v>5156</v>
      </c>
      <c r="G1100" t="s">
        <v>5161</v>
      </c>
      <c r="H1100" t="s">
        <v>5183</v>
      </c>
      <c r="I1100">
        <v>1388091046.04533</v>
      </c>
      <c r="J1100">
        <v>1384623462.1563101</v>
      </c>
      <c r="K1100" t="b">
        <v>0</v>
      </c>
      <c r="L1100">
        <v>159.98202568487</v>
      </c>
      <c r="M1100" t="b">
        <v>1</v>
      </c>
      <c r="N1100" t="s">
        <v>5202</v>
      </c>
      <c r="O1100">
        <f t="shared" si="63"/>
        <v>-3</v>
      </c>
      <c r="P1100">
        <f t="shared" si="64"/>
        <v>100</v>
      </c>
      <c r="Q1100" t="s">
        <v>5227</v>
      </c>
      <c r="R1100" t="s">
        <v>5228</v>
      </c>
      <c r="S1100" s="10">
        <f t="shared" si="65"/>
        <v>41594.526182364694</v>
      </c>
      <c r="T1100" s="10">
        <f t="shared" si="66"/>
        <v>41634.660255154282</v>
      </c>
    </row>
    <row r="1101" spans="1:20" ht="58" x14ac:dyDescent="0.35">
      <c r="A1101">
        <v>1099</v>
      </c>
      <c r="B1101" s="3" t="s">
        <v>31</v>
      </c>
      <c r="C1101" s="3" t="s">
        <v>2609</v>
      </c>
      <c r="D1101">
        <v>-588313.11040701298</v>
      </c>
      <c r="E1101">
        <v>16035.320255713999</v>
      </c>
      <c r="F1101" t="s">
        <v>5156</v>
      </c>
      <c r="G1101" t="s">
        <v>5162</v>
      </c>
      <c r="H1101" t="s">
        <v>5184</v>
      </c>
      <c r="I1101">
        <v>1388073152.03234</v>
      </c>
      <c r="J1101">
        <v>1384605063.6678801</v>
      </c>
      <c r="K1101" t="b">
        <v>0</v>
      </c>
      <c r="L1101">
        <v>160.04134029004399</v>
      </c>
      <c r="M1101" t="b">
        <v>1</v>
      </c>
      <c r="N1101" t="s">
        <v>5202</v>
      </c>
      <c r="O1101">
        <f t="shared" si="63"/>
        <v>-3</v>
      </c>
      <c r="P1101">
        <f t="shared" si="64"/>
        <v>100</v>
      </c>
      <c r="Q1101" t="s">
        <v>5227</v>
      </c>
      <c r="R1101" t="s">
        <v>5228</v>
      </c>
      <c r="S1101" s="10">
        <f t="shared" si="65"/>
        <v>41594.313236896756</v>
      </c>
      <c r="T1101" s="10">
        <f t="shared" si="66"/>
        <v>41634.453148522451</v>
      </c>
    </row>
    <row r="1102" spans="1:20" ht="43.5" x14ac:dyDescent="0.35">
      <c r="A1102">
        <v>1100</v>
      </c>
      <c r="B1102" s="3" t="s">
        <v>32</v>
      </c>
      <c r="C1102" s="3" t="s">
        <v>2610</v>
      </c>
      <c r="D1102">
        <v>-589331.08665626298</v>
      </c>
      <c r="E1102">
        <v>16041.579421414899</v>
      </c>
      <c r="F1102" t="s">
        <v>5156</v>
      </c>
      <c r="G1102" t="s">
        <v>5161</v>
      </c>
      <c r="H1102" t="s">
        <v>5183</v>
      </c>
      <c r="I1102">
        <v>1388055258.01934</v>
      </c>
      <c r="J1102">
        <v>1384586665.17946</v>
      </c>
      <c r="K1102" t="b">
        <v>0</v>
      </c>
      <c r="L1102">
        <v>160.10065489521801</v>
      </c>
      <c r="M1102" t="b">
        <v>1</v>
      </c>
      <c r="N1102" t="s">
        <v>5202</v>
      </c>
      <c r="O1102">
        <f t="shared" si="63"/>
        <v>-3</v>
      </c>
      <c r="P1102">
        <f t="shared" si="64"/>
        <v>100</v>
      </c>
      <c r="Q1102" t="s">
        <v>5227</v>
      </c>
      <c r="R1102" t="s">
        <v>5228</v>
      </c>
      <c r="S1102" s="10">
        <f t="shared" si="65"/>
        <v>41594.100291428935</v>
      </c>
      <c r="T1102" s="10">
        <f t="shared" si="66"/>
        <v>41634.246041890503</v>
      </c>
    </row>
    <row r="1103" spans="1:20" ht="43.5" x14ac:dyDescent="0.35">
      <c r="A1103">
        <v>1101</v>
      </c>
      <c r="B1103" s="3" t="s">
        <v>33</v>
      </c>
      <c r="C1103" s="3" t="s">
        <v>2611</v>
      </c>
      <c r="D1103">
        <v>-590349.06290551298</v>
      </c>
      <c r="E1103">
        <v>16047.838587115901</v>
      </c>
      <c r="F1103" t="s">
        <v>5156</v>
      </c>
      <c r="G1103" t="s">
        <v>5161</v>
      </c>
      <c r="H1103" t="s">
        <v>5183</v>
      </c>
      <c r="I1103">
        <v>1388037364.00634</v>
      </c>
      <c r="J1103">
        <v>1384568266.69103</v>
      </c>
      <c r="K1103" t="b">
        <v>0</v>
      </c>
      <c r="L1103">
        <v>160.159969500393</v>
      </c>
      <c r="M1103" t="b">
        <v>1</v>
      </c>
      <c r="N1103" t="s">
        <v>5202</v>
      </c>
      <c r="O1103">
        <f t="shared" si="63"/>
        <v>-3</v>
      </c>
      <c r="P1103">
        <f t="shared" si="64"/>
        <v>100</v>
      </c>
      <c r="Q1103" t="s">
        <v>5227</v>
      </c>
      <c r="R1103" t="s">
        <v>5228</v>
      </c>
      <c r="S1103" s="10">
        <f t="shared" si="65"/>
        <v>41593.887345960997</v>
      </c>
      <c r="T1103" s="10">
        <f t="shared" si="66"/>
        <v>41634.038935258563</v>
      </c>
    </row>
    <row r="1104" spans="1:20" ht="58" x14ac:dyDescent="0.35">
      <c r="A1104">
        <v>1102</v>
      </c>
      <c r="B1104" s="3" t="s">
        <v>34</v>
      </c>
      <c r="C1104" s="3" t="s">
        <v>2612</v>
      </c>
      <c r="D1104">
        <v>-591367.039154773</v>
      </c>
      <c r="E1104">
        <v>16054.0977528168</v>
      </c>
      <c r="F1104" t="s">
        <v>5156</v>
      </c>
      <c r="G1104" t="s">
        <v>5161</v>
      </c>
      <c r="H1104" t="s">
        <v>5183</v>
      </c>
      <c r="I1104">
        <v>1388019469.99334</v>
      </c>
      <c r="J1104">
        <v>1384549868.20261</v>
      </c>
      <c r="K1104" t="b">
        <v>0</v>
      </c>
      <c r="L1104">
        <v>160.219284105567</v>
      </c>
      <c r="M1104" t="b">
        <v>1</v>
      </c>
      <c r="N1104" t="s">
        <v>5202</v>
      </c>
      <c r="O1104">
        <f t="shared" si="63"/>
        <v>-3</v>
      </c>
      <c r="P1104">
        <f t="shared" si="64"/>
        <v>100</v>
      </c>
      <c r="Q1104" t="s">
        <v>5227</v>
      </c>
      <c r="R1104" t="s">
        <v>5228</v>
      </c>
      <c r="S1104" s="10">
        <f t="shared" si="65"/>
        <v>41593.674400493168</v>
      </c>
      <c r="T1104" s="10">
        <f t="shared" si="66"/>
        <v>41633.831828626622</v>
      </c>
    </row>
    <row r="1105" spans="1:20" ht="43.5" x14ac:dyDescent="0.35">
      <c r="A1105">
        <v>1103</v>
      </c>
      <c r="B1105" s="3" t="s">
        <v>35</v>
      </c>
      <c r="C1105" s="3" t="s">
        <v>5330</v>
      </c>
      <c r="D1105">
        <v>-592385.015404023</v>
      </c>
      <c r="E1105">
        <v>16060.3569185178</v>
      </c>
      <c r="F1105" t="s">
        <v>5156</v>
      </c>
      <c r="G1105" t="s">
        <v>5161</v>
      </c>
      <c r="H1105" t="s">
        <v>5183</v>
      </c>
      <c r="I1105">
        <v>1388001575.98034</v>
      </c>
      <c r="J1105">
        <v>1384531469.71418</v>
      </c>
      <c r="K1105" t="b">
        <v>0</v>
      </c>
      <c r="L1105">
        <v>160.27859871074099</v>
      </c>
      <c r="M1105" t="b">
        <v>1</v>
      </c>
      <c r="N1105" t="s">
        <v>5202</v>
      </c>
      <c r="O1105">
        <f t="shared" si="63"/>
        <v>-3</v>
      </c>
      <c r="P1105">
        <f t="shared" si="64"/>
        <v>100</v>
      </c>
      <c r="Q1105" t="s">
        <v>5227</v>
      </c>
      <c r="R1105" t="s">
        <v>5228</v>
      </c>
      <c r="S1105" s="10">
        <f t="shared" si="65"/>
        <v>41593.46145502523</v>
      </c>
      <c r="T1105" s="10">
        <f t="shared" si="66"/>
        <v>41633.624721994674</v>
      </c>
    </row>
    <row r="1106" spans="1:20" ht="43.5" x14ac:dyDescent="0.35">
      <c r="A1106">
        <v>1104</v>
      </c>
      <c r="B1106" s="3" t="s">
        <v>36</v>
      </c>
      <c r="C1106" s="3" t="s">
        <v>2614</v>
      </c>
      <c r="D1106">
        <v>-593402.99165328301</v>
      </c>
      <c r="E1106">
        <v>16066.6160842187</v>
      </c>
      <c r="F1106" t="s">
        <v>5156</v>
      </c>
      <c r="G1106" t="s">
        <v>5161</v>
      </c>
      <c r="H1106" t="s">
        <v>5183</v>
      </c>
      <c r="I1106">
        <v>1387983681.96735</v>
      </c>
      <c r="J1106">
        <v>1384513071.22576</v>
      </c>
      <c r="K1106" t="b">
        <v>0</v>
      </c>
      <c r="L1106">
        <v>160.33791331591601</v>
      </c>
      <c r="M1106" t="b">
        <v>1</v>
      </c>
      <c r="N1106" t="s">
        <v>5202</v>
      </c>
      <c r="O1106">
        <f t="shared" si="63"/>
        <v>-3</v>
      </c>
      <c r="P1106">
        <f t="shared" si="64"/>
        <v>100</v>
      </c>
      <c r="Q1106" t="s">
        <v>5227</v>
      </c>
      <c r="R1106" t="s">
        <v>5228</v>
      </c>
      <c r="S1106" s="10">
        <f t="shared" si="65"/>
        <v>41593.248509557401</v>
      </c>
      <c r="T1106" s="10">
        <f t="shared" si="66"/>
        <v>41633.417615362843</v>
      </c>
    </row>
    <row r="1107" spans="1:20" ht="43.5" x14ac:dyDescent="0.35">
      <c r="A1107">
        <v>1105</v>
      </c>
      <c r="B1107" s="3" t="s">
        <v>37</v>
      </c>
      <c r="C1107" s="3" t="s">
        <v>2615</v>
      </c>
      <c r="D1107">
        <v>-594420.96790253301</v>
      </c>
      <c r="E1107">
        <v>16072.8752499197</v>
      </c>
      <c r="F1107" t="s">
        <v>5156</v>
      </c>
      <c r="G1107" t="s">
        <v>5161</v>
      </c>
      <c r="H1107" t="s">
        <v>5183</v>
      </c>
      <c r="I1107">
        <v>1387965787.95435</v>
      </c>
      <c r="J1107">
        <v>1384494672.73733</v>
      </c>
      <c r="K1107" t="b">
        <v>0</v>
      </c>
      <c r="L1107">
        <v>160.39722792109001</v>
      </c>
      <c r="M1107" t="b">
        <v>1</v>
      </c>
      <c r="N1107" t="s">
        <v>5202</v>
      </c>
      <c r="O1107">
        <f t="shared" si="63"/>
        <v>-3</v>
      </c>
      <c r="P1107">
        <f t="shared" si="64"/>
        <v>100</v>
      </c>
      <c r="Q1107" t="s">
        <v>5227</v>
      </c>
      <c r="R1107" t="s">
        <v>5228</v>
      </c>
      <c r="S1107" s="10">
        <f t="shared" si="65"/>
        <v>41593.035564089463</v>
      </c>
      <c r="T1107" s="10">
        <f t="shared" si="66"/>
        <v>41633.210508730903</v>
      </c>
    </row>
    <row r="1108" spans="1:20" ht="29" x14ac:dyDescent="0.35">
      <c r="A1108">
        <v>1106</v>
      </c>
      <c r="B1108" s="3" t="s">
        <v>38</v>
      </c>
      <c r="C1108" s="3" t="s">
        <v>2616</v>
      </c>
      <c r="D1108">
        <v>-595438.94415178301</v>
      </c>
      <c r="E1108">
        <v>16079.1344156206</v>
      </c>
      <c r="F1108" t="s">
        <v>5156</v>
      </c>
      <c r="G1108" t="s">
        <v>5161</v>
      </c>
      <c r="H1108" t="s">
        <v>5183</v>
      </c>
      <c r="I1108">
        <v>1387947893.94135</v>
      </c>
      <c r="J1108">
        <v>1384476274.24891</v>
      </c>
      <c r="K1108" t="b">
        <v>0</v>
      </c>
      <c r="L1108">
        <v>160.456542526264</v>
      </c>
      <c r="M1108" t="b">
        <v>1</v>
      </c>
      <c r="N1108" t="s">
        <v>5202</v>
      </c>
      <c r="O1108">
        <f t="shared" si="63"/>
        <v>-3</v>
      </c>
      <c r="P1108">
        <f t="shared" si="64"/>
        <v>100</v>
      </c>
      <c r="Q1108" t="s">
        <v>5227</v>
      </c>
      <c r="R1108" t="s">
        <v>5228</v>
      </c>
      <c r="S1108" s="10">
        <f t="shared" si="65"/>
        <v>41592.822618621642</v>
      </c>
      <c r="T1108" s="10">
        <f t="shared" si="66"/>
        <v>41633.003402098955</v>
      </c>
    </row>
    <row r="1109" spans="1:20" ht="43.5" x14ac:dyDescent="0.35">
      <c r="A1109">
        <v>1107</v>
      </c>
      <c r="B1109" s="3" t="s">
        <v>39</v>
      </c>
      <c r="C1109" s="3" t="s">
        <v>2617</v>
      </c>
      <c r="D1109">
        <v>-596456.92040104303</v>
      </c>
      <c r="E1109">
        <v>16085.393581321599</v>
      </c>
      <c r="F1109" t="s">
        <v>5156</v>
      </c>
      <c r="G1109" t="s">
        <v>5161</v>
      </c>
      <c r="H1109" t="s">
        <v>5183</v>
      </c>
      <c r="I1109">
        <v>1387929999.92835</v>
      </c>
      <c r="J1109">
        <v>1384457875.7604799</v>
      </c>
      <c r="K1109" t="b">
        <v>0</v>
      </c>
      <c r="L1109">
        <v>160.515857131438</v>
      </c>
      <c r="M1109" t="b">
        <v>1</v>
      </c>
      <c r="N1109" t="s">
        <v>5202</v>
      </c>
      <c r="O1109">
        <f t="shared" si="63"/>
        <v>-3</v>
      </c>
      <c r="P1109">
        <f t="shared" si="64"/>
        <v>100</v>
      </c>
      <c r="Q1109" t="s">
        <v>5227</v>
      </c>
      <c r="R1109" t="s">
        <v>5228</v>
      </c>
      <c r="S1109" s="10">
        <f t="shared" si="65"/>
        <v>41592.609673153704</v>
      </c>
      <c r="T1109" s="10">
        <f t="shared" si="66"/>
        <v>41632.796295467015</v>
      </c>
    </row>
    <row r="1110" spans="1:20" ht="43.5" x14ac:dyDescent="0.35">
      <c r="A1110">
        <v>1108</v>
      </c>
      <c r="B1110" s="3" t="s">
        <v>40</v>
      </c>
      <c r="C1110" s="3" t="s">
        <v>2618</v>
      </c>
      <c r="D1110">
        <v>-597474.89665029303</v>
      </c>
      <c r="E1110">
        <v>16091.652747022499</v>
      </c>
      <c r="F1110" t="s">
        <v>5156</v>
      </c>
      <c r="G1110" t="s">
        <v>5161</v>
      </c>
      <c r="H1110" t="s">
        <v>5183</v>
      </c>
      <c r="I1110">
        <v>1387912105.91535</v>
      </c>
      <c r="J1110">
        <v>1384439477.2720599</v>
      </c>
      <c r="K1110" t="b">
        <v>0</v>
      </c>
      <c r="L1110">
        <v>160.57517173661299</v>
      </c>
      <c r="M1110" t="b">
        <v>1</v>
      </c>
      <c r="N1110" t="s">
        <v>5202</v>
      </c>
      <c r="O1110">
        <f t="shared" si="63"/>
        <v>-3</v>
      </c>
      <c r="P1110">
        <f t="shared" si="64"/>
        <v>100</v>
      </c>
      <c r="Q1110" t="s">
        <v>5227</v>
      </c>
      <c r="R1110" t="s">
        <v>5228</v>
      </c>
      <c r="S1110" s="10">
        <f t="shared" si="65"/>
        <v>41592.396727685875</v>
      </c>
      <c r="T1110" s="10">
        <f t="shared" si="66"/>
        <v>41632.589188835067</v>
      </c>
    </row>
    <row r="1111" spans="1:20" ht="58" x14ac:dyDescent="0.35">
      <c r="A1111">
        <v>1109</v>
      </c>
      <c r="B1111" s="3" t="s">
        <v>41</v>
      </c>
      <c r="C1111" s="3" t="s">
        <v>2619</v>
      </c>
      <c r="D1111">
        <v>-598492.87289954303</v>
      </c>
      <c r="E1111">
        <v>16097.911912723501</v>
      </c>
      <c r="F1111" t="s">
        <v>5156</v>
      </c>
      <c r="G1111" t="s">
        <v>5162</v>
      </c>
      <c r="H1111" t="s">
        <v>5184</v>
      </c>
      <c r="I1111">
        <v>1387894211.90236</v>
      </c>
      <c r="J1111">
        <v>1384421078.7836299</v>
      </c>
      <c r="K1111" t="b">
        <v>0</v>
      </c>
      <c r="L1111">
        <v>160.63448634178701</v>
      </c>
      <c r="M1111" t="b">
        <v>1</v>
      </c>
      <c r="N1111" t="s">
        <v>5202</v>
      </c>
      <c r="O1111">
        <f t="shared" si="63"/>
        <v>-3</v>
      </c>
      <c r="P1111">
        <f t="shared" si="64"/>
        <v>100</v>
      </c>
      <c r="Q1111" t="s">
        <v>5227</v>
      </c>
      <c r="R1111" t="s">
        <v>5228</v>
      </c>
      <c r="S1111" s="10">
        <f t="shared" si="65"/>
        <v>41592.183782217937</v>
      </c>
      <c r="T1111" s="10">
        <f t="shared" si="66"/>
        <v>41632.382082203236</v>
      </c>
    </row>
    <row r="1112" spans="1:20" ht="58" x14ac:dyDescent="0.35">
      <c r="A1112">
        <v>1110</v>
      </c>
      <c r="B1112" s="3" t="s">
        <v>42</v>
      </c>
      <c r="C1112" s="3" t="s">
        <v>2620</v>
      </c>
      <c r="D1112">
        <v>-599510.84914880304</v>
      </c>
      <c r="E1112">
        <v>16104.171078424401</v>
      </c>
      <c r="F1112" t="s">
        <v>5156</v>
      </c>
      <c r="G1112" t="s">
        <v>5161</v>
      </c>
      <c r="H1112" t="s">
        <v>5183</v>
      </c>
      <c r="I1112">
        <v>1387876317.88936</v>
      </c>
      <c r="J1112">
        <v>1384402680.2952099</v>
      </c>
      <c r="K1112" t="b">
        <v>0</v>
      </c>
      <c r="L1112">
        <v>160.69380094696101</v>
      </c>
      <c r="M1112" t="b">
        <v>1</v>
      </c>
      <c r="N1112" t="s">
        <v>5202</v>
      </c>
      <c r="O1112">
        <f t="shared" si="63"/>
        <v>-3</v>
      </c>
      <c r="P1112">
        <f t="shared" si="64"/>
        <v>100</v>
      </c>
      <c r="Q1112" t="s">
        <v>5227</v>
      </c>
      <c r="R1112" t="s">
        <v>5228</v>
      </c>
      <c r="S1112" s="10">
        <f t="shared" si="65"/>
        <v>41591.970836750108</v>
      </c>
      <c r="T1112" s="10">
        <f t="shared" si="66"/>
        <v>41632.174975571295</v>
      </c>
    </row>
    <row r="1113" spans="1:20" ht="43.5" x14ac:dyDescent="0.35">
      <c r="A1113">
        <v>1111</v>
      </c>
      <c r="B1113" s="3" t="s">
        <v>43</v>
      </c>
      <c r="C1113" s="3" t="s">
        <v>2621</v>
      </c>
      <c r="D1113">
        <v>-600528.82539805304</v>
      </c>
      <c r="E1113">
        <v>16110.4302441254</v>
      </c>
      <c r="F1113" t="s">
        <v>5156</v>
      </c>
      <c r="G1113" t="s">
        <v>5161</v>
      </c>
      <c r="H1113" t="s">
        <v>5183</v>
      </c>
      <c r="I1113">
        <v>1387858423.8763599</v>
      </c>
      <c r="J1113">
        <v>1384384281.8067801</v>
      </c>
      <c r="K1113" t="b">
        <v>0</v>
      </c>
      <c r="L1113">
        <v>160.753115552135</v>
      </c>
      <c r="M1113" t="b">
        <v>1</v>
      </c>
      <c r="N1113" t="s">
        <v>5202</v>
      </c>
      <c r="O1113">
        <f t="shared" si="63"/>
        <v>-3</v>
      </c>
      <c r="P1113">
        <f t="shared" si="64"/>
        <v>100</v>
      </c>
      <c r="Q1113" t="s">
        <v>5227</v>
      </c>
      <c r="R1113" t="s">
        <v>5228</v>
      </c>
      <c r="S1113" s="10">
        <f t="shared" si="65"/>
        <v>41591.757891282177</v>
      </c>
      <c r="T1113" s="10">
        <f t="shared" si="66"/>
        <v>41631.967868939348</v>
      </c>
    </row>
    <row r="1114" spans="1:20" ht="43.5" x14ac:dyDescent="0.35">
      <c r="A1114">
        <v>1112</v>
      </c>
      <c r="B1114" s="3" t="s">
        <v>44</v>
      </c>
      <c r="C1114" s="3" t="s">
        <v>2622</v>
      </c>
      <c r="D1114">
        <v>-601546.80164730304</v>
      </c>
      <c r="E1114">
        <v>16116.6894098263</v>
      </c>
      <c r="F1114" t="s">
        <v>5156</v>
      </c>
      <c r="G1114" t="s">
        <v>5161</v>
      </c>
      <c r="H1114" t="s">
        <v>5183</v>
      </c>
      <c r="I1114">
        <v>1387840529.8633599</v>
      </c>
      <c r="J1114">
        <v>1384365883.3183601</v>
      </c>
      <c r="K1114" t="b">
        <v>0</v>
      </c>
      <c r="L1114">
        <v>160.81243015730999</v>
      </c>
      <c r="M1114" t="b">
        <v>1</v>
      </c>
      <c r="N1114" t="s">
        <v>5202</v>
      </c>
      <c r="O1114">
        <f t="shared" si="63"/>
        <v>-3</v>
      </c>
      <c r="P1114">
        <f t="shared" si="64"/>
        <v>100</v>
      </c>
      <c r="Q1114" t="s">
        <v>5227</v>
      </c>
      <c r="R1114" t="s">
        <v>5228</v>
      </c>
      <c r="S1114" s="10">
        <f t="shared" si="65"/>
        <v>41591.544945814348</v>
      </c>
      <c r="T1114" s="10">
        <f t="shared" si="66"/>
        <v>41631.760762307407</v>
      </c>
    </row>
    <row r="1115" spans="1:20" ht="43.5" x14ac:dyDescent="0.35">
      <c r="A1115">
        <v>1113</v>
      </c>
      <c r="B1115" s="3" t="s">
        <v>45</v>
      </c>
      <c r="C1115" s="3" t="s">
        <v>2623</v>
      </c>
      <c r="D1115">
        <v>-602564.77789656306</v>
      </c>
      <c r="E1115">
        <v>16122.9485755273</v>
      </c>
      <c r="F1115" t="s">
        <v>5156</v>
      </c>
      <c r="G1115" t="s">
        <v>5161</v>
      </c>
      <c r="H1115" t="s">
        <v>5183</v>
      </c>
      <c r="I1115">
        <v>1387822635.8503599</v>
      </c>
      <c r="J1115">
        <v>1384347484.8299301</v>
      </c>
      <c r="K1115" t="b">
        <v>0</v>
      </c>
      <c r="L1115">
        <v>160.87174476248401</v>
      </c>
      <c r="M1115" t="b">
        <v>1</v>
      </c>
      <c r="N1115" t="s">
        <v>5202</v>
      </c>
      <c r="O1115">
        <f t="shared" si="63"/>
        <v>-3</v>
      </c>
      <c r="P1115">
        <f t="shared" si="64"/>
        <v>100</v>
      </c>
      <c r="Q1115" t="s">
        <v>5227</v>
      </c>
      <c r="R1115" t="s">
        <v>5228</v>
      </c>
      <c r="S1115" s="10">
        <f t="shared" si="65"/>
        <v>41591.33200034641</v>
      </c>
      <c r="T1115" s="10">
        <f t="shared" si="66"/>
        <v>41631.55365567546</v>
      </c>
    </row>
    <row r="1116" spans="1:20" ht="58" x14ac:dyDescent="0.35">
      <c r="A1116">
        <v>1114</v>
      </c>
      <c r="B1116" s="3" t="s">
        <v>46</v>
      </c>
      <c r="C1116" s="3" t="s">
        <v>2624</v>
      </c>
      <c r="D1116">
        <v>-603582.75414581306</v>
      </c>
      <c r="E1116">
        <v>16129.2077412282</v>
      </c>
      <c r="F1116" t="s">
        <v>5156</v>
      </c>
      <c r="G1116" t="s">
        <v>5161</v>
      </c>
      <c r="H1116" t="s">
        <v>5183</v>
      </c>
      <c r="I1116">
        <v>1387804741.8373699</v>
      </c>
      <c r="J1116">
        <v>1384329086.3415101</v>
      </c>
      <c r="K1116" t="b">
        <v>0</v>
      </c>
      <c r="L1116">
        <v>160.93105936765801</v>
      </c>
      <c r="M1116" t="b">
        <v>1</v>
      </c>
      <c r="N1116" t="s">
        <v>5202</v>
      </c>
      <c r="O1116">
        <f t="shared" si="63"/>
        <v>-3</v>
      </c>
      <c r="P1116">
        <f t="shared" si="64"/>
        <v>100</v>
      </c>
      <c r="Q1116" t="s">
        <v>5227</v>
      </c>
      <c r="R1116" t="s">
        <v>5228</v>
      </c>
      <c r="S1116" s="10">
        <f t="shared" si="65"/>
        <v>41591.119054878589</v>
      </c>
      <c r="T1116" s="10">
        <f t="shared" si="66"/>
        <v>41631.346549043628</v>
      </c>
    </row>
    <row r="1117" spans="1:20" ht="43.5" x14ac:dyDescent="0.35">
      <c r="A1117">
        <v>1115</v>
      </c>
      <c r="B1117" s="3" t="s">
        <v>47</v>
      </c>
      <c r="C1117" s="3" t="s">
        <v>2625</v>
      </c>
      <c r="D1117">
        <v>-604600.73039506294</v>
      </c>
      <c r="E1117">
        <v>16135.466906929199</v>
      </c>
      <c r="F1117" t="s">
        <v>5156</v>
      </c>
      <c r="G1117" t="s">
        <v>5161</v>
      </c>
      <c r="H1117" t="s">
        <v>5183</v>
      </c>
      <c r="I1117">
        <v>1387786847.8243699</v>
      </c>
      <c r="J1117">
        <v>1384310687.85308</v>
      </c>
      <c r="K1117" t="b">
        <v>0</v>
      </c>
      <c r="L1117">
        <v>160.990373972833</v>
      </c>
      <c r="M1117" t="b">
        <v>1</v>
      </c>
      <c r="N1117" t="s">
        <v>5202</v>
      </c>
      <c r="O1117">
        <f t="shared" si="63"/>
        <v>-3</v>
      </c>
      <c r="P1117">
        <f t="shared" si="64"/>
        <v>100</v>
      </c>
      <c r="Q1117" t="s">
        <v>5227</v>
      </c>
      <c r="R1117" t="s">
        <v>5228</v>
      </c>
      <c r="S1117" s="10">
        <f t="shared" si="65"/>
        <v>41590.906109410644</v>
      </c>
      <c r="T1117" s="10">
        <f t="shared" si="66"/>
        <v>41631.139442411688</v>
      </c>
    </row>
    <row r="1118" spans="1:20" ht="43.5" x14ac:dyDescent="0.35">
      <c r="A1118">
        <v>1116</v>
      </c>
      <c r="B1118" s="3" t="s">
        <v>48</v>
      </c>
      <c r="C1118" s="3" t="s">
        <v>2626</v>
      </c>
      <c r="D1118">
        <v>-605618.70664432296</v>
      </c>
      <c r="E1118">
        <v>16141.726072630099</v>
      </c>
      <c r="F1118" t="s">
        <v>5156</v>
      </c>
      <c r="G1118" t="s">
        <v>5163</v>
      </c>
      <c r="H1118" t="s">
        <v>5185</v>
      </c>
      <c r="I1118">
        <v>1387768953.8113699</v>
      </c>
      <c r="J1118">
        <v>1384292289.36466</v>
      </c>
      <c r="K1118" t="b">
        <v>0</v>
      </c>
      <c r="L1118">
        <v>161.04968857800699</v>
      </c>
      <c r="M1118" t="b">
        <v>1</v>
      </c>
      <c r="N1118" t="s">
        <v>5202</v>
      </c>
      <c r="O1118">
        <f t="shared" si="63"/>
        <v>-3</v>
      </c>
      <c r="P1118">
        <f t="shared" si="64"/>
        <v>100</v>
      </c>
      <c r="Q1118" t="s">
        <v>5227</v>
      </c>
      <c r="R1118" t="s">
        <v>5228</v>
      </c>
      <c r="S1118" s="10">
        <f t="shared" si="65"/>
        <v>41590.693163942822</v>
      </c>
      <c r="T1118" s="10">
        <f t="shared" si="66"/>
        <v>41630.93233577974</v>
      </c>
    </row>
    <row r="1119" spans="1:20" ht="58" x14ac:dyDescent="0.35">
      <c r="A1119">
        <v>1117</v>
      </c>
      <c r="B1119" s="3" t="s">
        <v>49</v>
      </c>
      <c r="C1119" s="3" t="s">
        <v>2627</v>
      </c>
      <c r="D1119">
        <v>-606636.68289357296</v>
      </c>
      <c r="E1119">
        <v>16147.985238331101</v>
      </c>
      <c r="F1119" t="s">
        <v>5156</v>
      </c>
      <c r="G1119" t="s">
        <v>5161</v>
      </c>
      <c r="H1119" t="s">
        <v>5183</v>
      </c>
      <c r="I1119">
        <v>1387751059.7983699</v>
      </c>
      <c r="J1119">
        <v>1384273890.87623</v>
      </c>
      <c r="K1119" t="b">
        <v>0</v>
      </c>
      <c r="L1119">
        <v>161.10900318318099</v>
      </c>
      <c r="M1119" t="b">
        <v>1</v>
      </c>
      <c r="N1119" t="s">
        <v>5202</v>
      </c>
      <c r="O1119">
        <f t="shared" si="63"/>
        <v>-3</v>
      </c>
      <c r="P1119">
        <f t="shared" si="64"/>
        <v>100</v>
      </c>
      <c r="Q1119" t="s">
        <v>5227</v>
      </c>
      <c r="R1119" t="s">
        <v>5228</v>
      </c>
      <c r="S1119" s="10">
        <f t="shared" si="65"/>
        <v>41590.480218474884</v>
      </c>
      <c r="T1119" s="10">
        <f t="shared" si="66"/>
        <v>41630.7252291478</v>
      </c>
    </row>
    <row r="1120" spans="1:20" ht="43.5" x14ac:dyDescent="0.35">
      <c r="A1120">
        <v>1118</v>
      </c>
      <c r="B1120" s="3" t="s">
        <v>50</v>
      </c>
      <c r="C1120" s="3" t="s">
        <v>2628</v>
      </c>
      <c r="D1120">
        <v>-607654.65914283297</v>
      </c>
      <c r="E1120">
        <v>16154.244404032001</v>
      </c>
      <c r="F1120" t="s">
        <v>5156</v>
      </c>
      <c r="G1120" t="s">
        <v>5162</v>
      </c>
      <c r="H1120" t="s">
        <v>5184</v>
      </c>
      <c r="I1120">
        <v>1387733165.7853701</v>
      </c>
      <c r="J1120">
        <v>1384255492.38781</v>
      </c>
      <c r="K1120" t="b">
        <v>0</v>
      </c>
      <c r="L1120">
        <v>161.16831778835501</v>
      </c>
      <c r="M1120" t="b">
        <v>1</v>
      </c>
      <c r="N1120" t="s">
        <v>5202</v>
      </c>
      <c r="O1120">
        <f t="shared" si="63"/>
        <v>-3</v>
      </c>
      <c r="P1120">
        <f t="shared" si="64"/>
        <v>100</v>
      </c>
      <c r="Q1120" t="s">
        <v>5227</v>
      </c>
      <c r="R1120" t="s">
        <v>5228</v>
      </c>
      <c r="S1120" s="10">
        <f t="shared" si="65"/>
        <v>41590.267273007055</v>
      </c>
      <c r="T1120" s="10">
        <f t="shared" si="66"/>
        <v>41630.518122515852</v>
      </c>
    </row>
    <row r="1121" spans="1:20" x14ac:dyDescent="0.35">
      <c r="A1121">
        <v>1119</v>
      </c>
      <c r="B1121" s="3" t="s">
        <v>51</v>
      </c>
      <c r="C1121" s="3" t="s">
        <v>2629</v>
      </c>
      <c r="D1121">
        <v>-608672.63539208297</v>
      </c>
      <c r="E1121">
        <v>16160.503569733</v>
      </c>
      <c r="F1121" t="s">
        <v>5156</v>
      </c>
      <c r="G1121" t="s">
        <v>5161</v>
      </c>
      <c r="H1121" t="s">
        <v>5183</v>
      </c>
      <c r="I1121">
        <v>1387715271.7723801</v>
      </c>
      <c r="J1121">
        <v>1384237093.89938</v>
      </c>
      <c r="K1121" t="b">
        <v>0</v>
      </c>
      <c r="L1121">
        <v>161.22763239353</v>
      </c>
      <c r="M1121" t="b">
        <v>1</v>
      </c>
      <c r="N1121" t="s">
        <v>5202</v>
      </c>
      <c r="O1121">
        <f t="shared" si="63"/>
        <v>-3</v>
      </c>
      <c r="P1121">
        <f t="shared" si="64"/>
        <v>100</v>
      </c>
      <c r="Q1121" t="s">
        <v>5227</v>
      </c>
      <c r="R1121" t="s">
        <v>5228</v>
      </c>
      <c r="S1121" s="10">
        <f t="shared" si="65"/>
        <v>41590.054327539117</v>
      </c>
      <c r="T1121" s="10">
        <f t="shared" si="66"/>
        <v>41630.311015884028</v>
      </c>
    </row>
    <row r="1122" spans="1:20" ht="43.5" x14ac:dyDescent="0.35">
      <c r="A1122">
        <v>1120</v>
      </c>
      <c r="B1122" s="3" t="s">
        <v>52</v>
      </c>
      <c r="C1122" s="3" t="s">
        <v>2630</v>
      </c>
      <c r="D1122">
        <v>-609690.61164133297</v>
      </c>
      <c r="E1122">
        <v>16166.762735434</v>
      </c>
      <c r="F1122" t="s">
        <v>5156</v>
      </c>
      <c r="G1122" t="s">
        <v>5162</v>
      </c>
      <c r="H1122" t="s">
        <v>5184</v>
      </c>
      <c r="I1122">
        <v>1387697377.7593801</v>
      </c>
      <c r="J1122">
        <v>1384218695.41096</v>
      </c>
      <c r="K1122" t="b">
        <v>0</v>
      </c>
      <c r="L1122">
        <v>161.286946998704</v>
      </c>
      <c r="M1122" t="b">
        <v>1</v>
      </c>
      <c r="N1122" t="s">
        <v>5202</v>
      </c>
      <c r="O1122">
        <f t="shared" si="63"/>
        <v>-3</v>
      </c>
      <c r="P1122">
        <f t="shared" si="64"/>
        <v>100</v>
      </c>
      <c r="Q1122" t="s">
        <v>5227</v>
      </c>
      <c r="R1122" t="s">
        <v>5228</v>
      </c>
      <c r="S1122" s="10">
        <f t="shared" si="65"/>
        <v>41589.841382071296</v>
      </c>
      <c r="T1122" s="10">
        <f t="shared" si="66"/>
        <v>41630.10390925208</v>
      </c>
    </row>
    <row r="1123" spans="1:20" ht="43.5" x14ac:dyDescent="0.35">
      <c r="A1123">
        <v>1121</v>
      </c>
      <c r="B1123" s="3" t="s">
        <v>53</v>
      </c>
      <c r="C1123" s="3" t="s">
        <v>2631</v>
      </c>
      <c r="D1123">
        <v>-610708.58789059299</v>
      </c>
      <c r="E1123">
        <v>16173.0219011349</v>
      </c>
      <c r="F1123" t="s">
        <v>5156</v>
      </c>
      <c r="G1123" t="s">
        <v>5161</v>
      </c>
      <c r="H1123" t="s">
        <v>5183</v>
      </c>
      <c r="I1123">
        <v>1387679483.7463801</v>
      </c>
      <c r="J1123">
        <v>1384200296.9225299</v>
      </c>
      <c r="K1123" t="b">
        <v>0</v>
      </c>
      <c r="L1123">
        <v>161.34626160387799</v>
      </c>
      <c r="M1123" t="b">
        <v>1</v>
      </c>
      <c r="N1123" t="s">
        <v>5202</v>
      </c>
      <c r="O1123">
        <f t="shared" si="63"/>
        <v>-3</v>
      </c>
      <c r="P1123">
        <f t="shared" si="64"/>
        <v>100</v>
      </c>
      <c r="Q1123" t="s">
        <v>5227</v>
      </c>
      <c r="R1123" t="s">
        <v>5228</v>
      </c>
      <c r="S1123" s="10">
        <f t="shared" si="65"/>
        <v>41589.628436603358</v>
      </c>
      <c r="T1123" s="10">
        <f t="shared" si="66"/>
        <v>41629.89680262014</v>
      </c>
    </row>
    <row r="1124" spans="1:20" ht="43.5" x14ac:dyDescent="0.35">
      <c r="A1124">
        <v>1122</v>
      </c>
      <c r="B1124" s="3" t="s">
        <v>54</v>
      </c>
      <c r="C1124" s="3" t="s">
        <v>2632</v>
      </c>
      <c r="D1124">
        <v>-611726.56413984299</v>
      </c>
      <c r="E1124">
        <v>16179.2810668359</v>
      </c>
      <c r="F1124" t="s">
        <v>5156</v>
      </c>
      <c r="G1124" t="s">
        <v>5161</v>
      </c>
      <c r="H1124" t="s">
        <v>5183</v>
      </c>
      <c r="I1124">
        <v>1387661589.7333801</v>
      </c>
      <c r="J1124">
        <v>1384181898.4341099</v>
      </c>
      <c r="K1124" t="b">
        <v>0</v>
      </c>
      <c r="L1124">
        <v>161.40557620905199</v>
      </c>
      <c r="M1124" t="b">
        <v>1</v>
      </c>
      <c r="N1124" t="s">
        <v>5202</v>
      </c>
      <c r="O1124">
        <f t="shared" si="63"/>
        <v>-3</v>
      </c>
      <c r="P1124">
        <f t="shared" si="64"/>
        <v>100</v>
      </c>
      <c r="Q1124" t="s">
        <v>5227</v>
      </c>
      <c r="R1124" t="s">
        <v>5228</v>
      </c>
      <c r="S1124" s="10">
        <f t="shared" si="65"/>
        <v>41589.415491135529</v>
      </c>
      <c r="T1124" s="10">
        <f t="shared" si="66"/>
        <v>41629.689695988192</v>
      </c>
    </row>
    <row r="1125" spans="1:20" ht="29" x14ac:dyDescent="0.35">
      <c r="A1125">
        <v>1123</v>
      </c>
      <c r="B1125" s="3" t="s">
        <v>5331</v>
      </c>
      <c r="C1125" s="3" t="s">
        <v>2633</v>
      </c>
      <c r="D1125">
        <v>-612744.54038909299</v>
      </c>
      <c r="E1125">
        <v>16185.5402325368</v>
      </c>
      <c r="F1125" t="s">
        <v>5156</v>
      </c>
      <c r="G1125" t="s">
        <v>5161</v>
      </c>
      <c r="H1125" t="s">
        <v>5183</v>
      </c>
      <c r="I1125">
        <v>1387643695.7203801</v>
      </c>
      <c r="J1125">
        <v>1384163499.9456799</v>
      </c>
      <c r="K1125" t="b">
        <v>0</v>
      </c>
      <c r="L1125">
        <v>161.464890814227</v>
      </c>
      <c r="M1125" t="b">
        <v>1</v>
      </c>
      <c r="N1125" t="s">
        <v>5202</v>
      </c>
      <c r="O1125">
        <f t="shared" si="63"/>
        <v>-3</v>
      </c>
      <c r="P1125">
        <f t="shared" si="64"/>
        <v>100</v>
      </c>
      <c r="Q1125" t="s">
        <v>5227</v>
      </c>
      <c r="R1125" t="s">
        <v>5228</v>
      </c>
      <c r="S1125" s="10">
        <f t="shared" si="65"/>
        <v>41589.202545667591</v>
      </c>
      <c r="T1125" s="10">
        <f t="shared" si="66"/>
        <v>41629.482589356245</v>
      </c>
    </row>
    <row r="1126" spans="1:20" ht="58" x14ac:dyDescent="0.35">
      <c r="A1126">
        <v>1124</v>
      </c>
      <c r="B1126" s="3" t="s">
        <v>56</v>
      </c>
      <c r="C1126" s="3" t="s">
        <v>2634</v>
      </c>
      <c r="D1126">
        <v>-613762.516638353</v>
      </c>
      <c r="E1126">
        <v>16191.799398237799</v>
      </c>
      <c r="F1126" t="s">
        <v>5156</v>
      </c>
      <c r="G1126" t="s">
        <v>5161</v>
      </c>
      <c r="H1126" t="s">
        <v>5183</v>
      </c>
      <c r="I1126">
        <v>1387625801.7073901</v>
      </c>
      <c r="J1126">
        <v>1384145101.4572599</v>
      </c>
      <c r="K1126" t="b">
        <v>0</v>
      </c>
      <c r="L1126">
        <v>161.524205419401</v>
      </c>
      <c r="M1126" t="b">
        <v>1</v>
      </c>
      <c r="N1126" t="s">
        <v>5202</v>
      </c>
      <c r="O1126">
        <f t="shared" si="63"/>
        <v>-3</v>
      </c>
      <c r="P1126">
        <f t="shared" si="64"/>
        <v>100</v>
      </c>
      <c r="Q1126" t="s">
        <v>5227</v>
      </c>
      <c r="R1126" t="s">
        <v>5228</v>
      </c>
      <c r="S1126" s="10">
        <f t="shared" si="65"/>
        <v>41588.989600199762</v>
      </c>
      <c r="T1126" s="10">
        <f t="shared" si="66"/>
        <v>41629.275482724421</v>
      </c>
    </row>
    <row r="1127" spans="1:20" ht="43.5" x14ac:dyDescent="0.35">
      <c r="A1127">
        <v>1125</v>
      </c>
      <c r="B1127" s="3" t="s">
        <v>57</v>
      </c>
      <c r="C1127" s="3" t="s">
        <v>2635</v>
      </c>
      <c r="D1127">
        <v>-614780.492887603</v>
      </c>
      <c r="E1127">
        <v>16198.058563938701</v>
      </c>
      <c r="F1127" t="s">
        <v>5156</v>
      </c>
      <c r="G1127" t="s">
        <v>5161</v>
      </c>
      <c r="H1127" t="s">
        <v>5183</v>
      </c>
      <c r="I1127">
        <v>1387607907.6943901</v>
      </c>
      <c r="J1127">
        <v>1384126702.9688301</v>
      </c>
      <c r="K1127" t="b">
        <v>0</v>
      </c>
      <c r="L1127">
        <v>161.58352002457499</v>
      </c>
      <c r="M1127" t="b">
        <v>1</v>
      </c>
      <c r="N1127" t="s">
        <v>5202</v>
      </c>
      <c r="O1127">
        <f t="shared" si="63"/>
        <v>-3</v>
      </c>
      <c r="P1127">
        <f t="shared" si="64"/>
        <v>100</v>
      </c>
      <c r="Q1127" t="s">
        <v>5227</v>
      </c>
      <c r="R1127" t="s">
        <v>5228</v>
      </c>
      <c r="S1127" s="10">
        <f t="shared" si="65"/>
        <v>41588.776654731824</v>
      </c>
      <c r="T1127" s="10">
        <f t="shared" si="66"/>
        <v>41629.068376092473</v>
      </c>
    </row>
    <row r="1128" spans="1:20" ht="29" x14ac:dyDescent="0.35">
      <c r="A1128">
        <v>1126</v>
      </c>
      <c r="B1128" s="3" t="s">
        <v>58</v>
      </c>
      <c r="C1128" s="3" t="s">
        <v>2636</v>
      </c>
      <c r="D1128">
        <v>-615798.469136853</v>
      </c>
      <c r="E1128">
        <v>16204.317729639701</v>
      </c>
      <c r="F1128" t="s">
        <v>5156</v>
      </c>
      <c r="G1128" t="s">
        <v>5162</v>
      </c>
      <c r="H1128" t="s">
        <v>5184</v>
      </c>
      <c r="I1128">
        <v>1387590013.68139</v>
      </c>
      <c r="J1128">
        <v>1384108304.4804101</v>
      </c>
      <c r="K1128" t="b">
        <v>0</v>
      </c>
      <c r="L1128">
        <v>161.64283462975001</v>
      </c>
      <c r="M1128" t="b">
        <v>1</v>
      </c>
      <c r="N1128" t="s">
        <v>5202</v>
      </c>
      <c r="O1128">
        <f t="shared" si="63"/>
        <v>-3</v>
      </c>
      <c r="P1128">
        <f t="shared" si="64"/>
        <v>100</v>
      </c>
      <c r="Q1128" t="s">
        <v>5227</v>
      </c>
      <c r="R1128" t="s">
        <v>5228</v>
      </c>
      <c r="S1128" s="10">
        <f t="shared" si="65"/>
        <v>41588.563709264003</v>
      </c>
      <c r="T1128" s="10">
        <f t="shared" si="66"/>
        <v>41628.861269460533</v>
      </c>
    </row>
    <row r="1129" spans="1:20" ht="43.5" x14ac:dyDescent="0.35">
      <c r="A1129">
        <v>1127</v>
      </c>
      <c r="B1129" s="3" t="s">
        <v>59</v>
      </c>
      <c r="C1129" s="3" t="s">
        <v>2637</v>
      </c>
      <c r="D1129">
        <v>-616816.44538611302</v>
      </c>
      <c r="E1129">
        <v>16210.5768953406</v>
      </c>
      <c r="F1129" t="s">
        <v>5156</v>
      </c>
      <c r="G1129" t="s">
        <v>5161</v>
      </c>
      <c r="H1129" t="s">
        <v>5183</v>
      </c>
      <c r="I1129">
        <v>1387572119.66839</v>
      </c>
      <c r="J1129">
        <v>1384089905.9919901</v>
      </c>
      <c r="K1129" t="b">
        <v>0</v>
      </c>
      <c r="L1129">
        <v>161.70214923492401</v>
      </c>
      <c r="M1129" t="b">
        <v>1</v>
      </c>
      <c r="N1129" t="s">
        <v>5202</v>
      </c>
      <c r="O1129">
        <f t="shared" si="63"/>
        <v>-3</v>
      </c>
      <c r="P1129">
        <f t="shared" si="64"/>
        <v>100</v>
      </c>
      <c r="Q1129" t="s">
        <v>5227</v>
      </c>
      <c r="R1129" t="s">
        <v>5228</v>
      </c>
      <c r="S1129" s="10">
        <f t="shared" si="65"/>
        <v>41588.350763796181</v>
      </c>
      <c r="T1129" s="10">
        <f t="shared" si="66"/>
        <v>41628.654162828585</v>
      </c>
    </row>
    <row r="1130" spans="1:20" ht="43.5" x14ac:dyDescent="0.35">
      <c r="A1130">
        <v>1128</v>
      </c>
      <c r="B1130" s="3" t="s">
        <v>60</v>
      </c>
      <c r="C1130" s="3" t="s">
        <v>2638</v>
      </c>
      <c r="D1130">
        <v>-617834.42163536302</v>
      </c>
      <c r="E1130">
        <v>16216.8360610416</v>
      </c>
      <c r="F1130" t="s">
        <v>5156</v>
      </c>
      <c r="G1130" t="s">
        <v>5161</v>
      </c>
      <c r="H1130" t="s">
        <v>5183</v>
      </c>
      <c r="I1130">
        <v>1387554225.65539</v>
      </c>
      <c r="J1130">
        <v>1384071507.5035601</v>
      </c>
      <c r="K1130" t="b">
        <v>0</v>
      </c>
      <c r="L1130">
        <v>161.761463840098</v>
      </c>
      <c r="M1130" t="b">
        <v>1</v>
      </c>
      <c r="N1130" t="s">
        <v>5202</v>
      </c>
      <c r="O1130">
        <f t="shared" si="63"/>
        <v>-3</v>
      </c>
      <c r="P1130">
        <f t="shared" si="64"/>
        <v>100</v>
      </c>
      <c r="Q1130" t="s">
        <v>5227</v>
      </c>
      <c r="R1130" t="s">
        <v>5228</v>
      </c>
      <c r="S1130" s="10">
        <f t="shared" si="65"/>
        <v>41588.137818328243</v>
      </c>
      <c r="T1130" s="10">
        <f t="shared" si="66"/>
        <v>41628.447056196637</v>
      </c>
    </row>
    <row r="1131" spans="1:20" ht="43.5" x14ac:dyDescent="0.35">
      <c r="A1131">
        <v>1129</v>
      </c>
      <c r="B1131" s="3" t="s">
        <v>61</v>
      </c>
      <c r="C1131" s="3" t="s">
        <v>2639</v>
      </c>
      <c r="D1131">
        <v>-618852.39788461302</v>
      </c>
      <c r="E1131">
        <v>16223.0952267425</v>
      </c>
      <c r="F1131" t="s">
        <v>5156</v>
      </c>
      <c r="G1131" t="s">
        <v>5161</v>
      </c>
      <c r="H1131" t="s">
        <v>5183</v>
      </c>
      <c r="I1131">
        <v>1387536331.64239</v>
      </c>
      <c r="J1131">
        <v>1384053109.0151401</v>
      </c>
      <c r="K1131" t="b">
        <v>0</v>
      </c>
      <c r="L1131">
        <v>161.820778445272</v>
      </c>
      <c r="M1131" t="b">
        <v>1</v>
      </c>
      <c r="N1131" t="s">
        <v>5202</v>
      </c>
      <c r="O1131">
        <f t="shared" si="63"/>
        <v>-3</v>
      </c>
      <c r="P1131">
        <f t="shared" si="64"/>
        <v>100</v>
      </c>
      <c r="Q1131" t="s">
        <v>5227</v>
      </c>
      <c r="R1131" t="s">
        <v>5228</v>
      </c>
      <c r="S1131" s="10">
        <f t="shared" si="65"/>
        <v>41587.924872860414</v>
      </c>
      <c r="T1131" s="10">
        <f t="shared" si="66"/>
        <v>41628.239949564697</v>
      </c>
    </row>
    <row r="1132" spans="1:20" ht="43.5" x14ac:dyDescent="0.35">
      <c r="A1132">
        <v>1130</v>
      </c>
      <c r="B1132" s="3" t="s">
        <v>62</v>
      </c>
      <c r="C1132" s="3" t="s">
        <v>2640</v>
      </c>
      <c r="D1132">
        <v>-619870.37413387303</v>
      </c>
      <c r="E1132">
        <v>16229.3543924435</v>
      </c>
      <c r="F1132" t="s">
        <v>5156</v>
      </c>
      <c r="G1132" t="s">
        <v>5162</v>
      </c>
      <c r="H1132" t="s">
        <v>5184</v>
      </c>
      <c r="I1132">
        <v>1387518437.6294</v>
      </c>
      <c r="J1132">
        <v>1384034710.52671</v>
      </c>
      <c r="K1132" t="b">
        <v>0</v>
      </c>
      <c r="L1132">
        <v>161.88009305044699</v>
      </c>
      <c r="M1132" t="b">
        <v>1</v>
      </c>
      <c r="N1132" t="s">
        <v>5203</v>
      </c>
      <c r="O1132">
        <f t="shared" si="63"/>
        <v>-3</v>
      </c>
      <c r="P1132">
        <f t="shared" si="64"/>
        <v>100</v>
      </c>
      <c r="Q1132" t="s">
        <v>5227</v>
      </c>
      <c r="R1132" t="s">
        <v>5229</v>
      </c>
      <c r="S1132" s="10">
        <f t="shared" si="65"/>
        <v>41587.711927392476</v>
      </c>
      <c r="T1132" s="10">
        <f t="shared" si="66"/>
        <v>41628.032842932866</v>
      </c>
    </row>
    <row r="1133" spans="1:20" ht="43.5" x14ac:dyDescent="0.35">
      <c r="A1133">
        <v>1131</v>
      </c>
      <c r="B1133" s="3" t="s">
        <v>63</v>
      </c>
      <c r="C1133" s="3" t="s">
        <v>2641</v>
      </c>
      <c r="D1133">
        <v>-620888.35038312303</v>
      </c>
      <c r="E1133">
        <v>16235.6135581444</v>
      </c>
      <c r="F1133" t="s">
        <v>5156</v>
      </c>
      <c r="G1133" t="s">
        <v>5161</v>
      </c>
      <c r="H1133" t="s">
        <v>5183</v>
      </c>
      <c r="I1133">
        <v>1387500543.6164</v>
      </c>
      <c r="J1133">
        <v>1384016312.03829</v>
      </c>
      <c r="K1133" t="b">
        <v>0</v>
      </c>
      <c r="L1133">
        <v>161.93940765562101</v>
      </c>
      <c r="M1133" t="b">
        <v>1</v>
      </c>
      <c r="N1133" t="s">
        <v>5203</v>
      </c>
      <c r="O1133">
        <f t="shared" si="63"/>
        <v>-3</v>
      </c>
      <c r="P1133">
        <f t="shared" si="64"/>
        <v>100</v>
      </c>
      <c r="Q1133" t="s">
        <v>5227</v>
      </c>
      <c r="R1133" t="s">
        <v>5229</v>
      </c>
      <c r="S1133" s="10">
        <f t="shared" si="65"/>
        <v>41587.498981924648</v>
      </c>
      <c r="T1133" s="10">
        <f t="shared" si="66"/>
        <v>41627.825736300925</v>
      </c>
    </row>
    <row r="1134" spans="1:20" ht="43.5" x14ac:dyDescent="0.35">
      <c r="A1134">
        <v>1132</v>
      </c>
      <c r="B1134" s="3" t="s">
        <v>64</v>
      </c>
      <c r="C1134" s="3" t="s">
        <v>2642</v>
      </c>
      <c r="D1134">
        <v>-621906.32663238305</v>
      </c>
      <c r="E1134">
        <v>16241.872723845399</v>
      </c>
      <c r="F1134" t="s">
        <v>5156</v>
      </c>
      <c r="G1134" t="s">
        <v>5161</v>
      </c>
      <c r="H1134" t="s">
        <v>5183</v>
      </c>
      <c r="I1134">
        <v>1387482649.6034</v>
      </c>
      <c r="J1134">
        <v>1383997913.54986</v>
      </c>
      <c r="K1134" t="b">
        <v>0</v>
      </c>
      <c r="L1134">
        <v>161.99872226079501</v>
      </c>
      <c r="M1134" t="b">
        <v>1</v>
      </c>
      <c r="N1134" t="s">
        <v>5203</v>
      </c>
      <c r="O1134">
        <f t="shared" si="63"/>
        <v>-3</v>
      </c>
      <c r="P1134">
        <f t="shared" si="64"/>
        <v>100</v>
      </c>
      <c r="Q1134" t="s">
        <v>5227</v>
      </c>
      <c r="R1134" t="s">
        <v>5229</v>
      </c>
      <c r="S1134" s="10">
        <f t="shared" si="65"/>
        <v>41587.28603645671</v>
      </c>
      <c r="T1134" s="10">
        <f t="shared" si="66"/>
        <v>41627.618629668978</v>
      </c>
    </row>
    <row r="1135" spans="1:20" ht="43.5" x14ac:dyDescent="0.35">
      <c r="A1135">
        <v>1133</v>
      </c>
      <c r="B1135" s="3" t="s">
        <v>65</v>
      </c>
      <c r="C1135" s="3" t="s">
        <v>2643</v>
      </c>
      <c r="D1135">
        <v>-622924.30288163305</v>
      </c>
      <c r="E1135">
        <v>16248.131889546299</v>
      </c>
      <c r="F1135" t="s">
        <v>5156</v>
      </c>
      <c r="G1135" t="s">
        <v>5161</v>
      </c>
      <c r="H1135" t="s">
        <v>5183</v>
      </c>
      <c r="I1135">
        <v>1387464755.5904</v>
      </c>
      <c r="J1135">
        <v>1383979515.06144</v>
      </c>
      <c r="K1135" t="b">
        <v>0</v>
      </c>
      <c r="L1135">
        <v>162.05803686597</v>
      </c>
      <c r="M1135" t="b">
        <v>1</v>
      </c>
      <c r="N1135" t="s">
        <v>5203</v>
      </c>
      <c r="O1135">
        <f t="shared" si="63"/>
        <v>-3</v>
      </c>
      <c r="P1135">
        <f t="shared" si="64"/>
        <v>100</v>
      </c>
      <c r="Q1135" t="s">
        <v>5227</v>
      </c>
      <c r="R1135" t="s">
        <v>5229</v>
      </c>
      <c r="S1135" s="10">
        <f t="shared" si="65"/>
        <v>41587.073090988888</v>
      </c>
      <c r="T1135" s="10">
        <f t="shared" si="66"/>
        <v>41627.411523037037</v>
      </c>
    </row>
    <row r="1136" spans="1:20" ht="58" x14ac:dyDescent="0.35">
      <c r="A1136">
        <v>1134</v>
      </c>
      <c r="B1136" s="3" t="s">
        <v>66</v>
      </c>
      <c r="C1136" s="3" t="s">
        <v>2644</v>
      </c>
      <c r="D1136">
        <v>-623942.27913088305</v>
      </c>
      <c r="E1136">
        <v>16254.391055247301</v>
      </c>
      <c r="F1136" t="s">
        <v>5156</v>
      </c>
      <c r="G1136" t="s">
        <v>5161</v>
      </c>
      <c r="H1136" t="s">
        <v>5183</v>
      </c>
      <c r="I1136">
        <v>1387446861.5774</v>
      </c>
      <c r="J1136">
        <v>1383961116.57301</v>
      </c>
      <c r="K1136" t="b">
        <v>0</v>
      </c>
      <c r="L1136">
        <v>162.11735147114399</v>
      </c>
      <c r="M1136" t="b">
        <v>1</v>
      </c>
      <c r="N1136" t="s">
        <v>5203</v>
      </c>
      <c r="O1136">
        <f t="shared" ref="O1136:O1199" si="67">ROUND((E1136/D1136)*100,0)</f>
        <v>-3</v>
      </c>
      <c r="P1136">
        <f t="shared" si="64"/>
        <v>100</v>
      </c>
      <c r="Q1136" t="s">
        <v>5227</v>
      </c>
      <c r="R1136" t="s">
        <v>5229</v>
      </c>
      <c r="S1136" s="10">
        <f t="shared" si="65"/>
        <v>41586.86014552095</v>
      </c>
      <c r="T1136" s="10">
        <f t="shared" si="66"/>
        <v>41627.204416405089</v>
      </c>
    </row>
    <row r="1137" spans="1:20" ht="43.5" x14ac:dyDescent="0.35">
      <c r="A1137">
        <v>1135</v>
      </c>
      <c r="B1137" s="3" t="s">
        <v>67</v>
      </c>
      <c r="C1137" s="3" t="s">
        <v>2645</v>
      </c>
      <c r="D1137">
        <v>-624960.25538014295</v>
      </c>
      <c r="E1137">
        <v>16260.650220948201</v>
      </c>
      <c r="F1137" t="s">
        <v>5156</v>
      </c>
      <c r="G1137" t="s">
        <v>5166</v>
      </c>
      <c r="H1137" t="s">
        <v>5188</v>
      </c>
      <c r="I1137">
        <v>1387428967.56441</v>
      </c>
      <c r="J1137">
        <v>1383942718.08459</v>
      </c>
      <c r="K1137" t="b">
        <v>0</v>
      </c>
      <c r="L1137">
        <v>162.17666607631801</v>
      </c>
      <c r="M1137" t="b">
        <v>1</v>
      </c>
      <c r="N1137" t="s">
        <v>5203</v>
      </c>
      <c r="O1137">
        <f t="shared" si="67"/>
        <v>-3</v>
      </c>
      <c r="P1137">
        <f t="shared" si="64"/>
        <v>100</v>
      </c>
      <c r="Q1137" t="s">
        <v>5227</v>
      </c>
      <c r="R1137" t="s">
        <v>5229</v>
      </c>
      <c r="S1137" s="10">
        <f t="shared" si="65"/>
        <v>41586.647200053121</v>
      </c>
      <c r="T1137" s="10">
        <f t="shared" si="66"/>
        <v>41626.997309773265</v>
      </c>
    </row>
    <row r="1138" spans="1:20" ht="29" x14ac:dyDescent="0.35">
      <c r="A1138">
        <v>1136</v>
      </c>
      <c r="B1138" s="3" t="s">
        <v>68</v>
      </c>
      <c r="C1138" s="3" t="s">
        <v>2646</v>
      </c>
      <c r="D1138">
        <v>-625978.23162939295</v>
      </c>
      <c r="E1138">
        <v>16266.9093866492</v>
      </c>
      <c r="F1138" t="s">
        <v>5156</v>
      </c>
      <c r="G1138" t="s">
        <v>5161</v>
      </c>
      <c r="H1138" t="s">
        <v>5183</v>
      </c>
      <c r="I1138">
        <v>1387411073.55141</v>
      </c>
      <c r="J1138">
        <v>1383924319.5961599</v>
      </c>
      <c r="K1138" t="b">
        <v>0</v>
      </c>
      <c r="L1138">
        <v>162.23598068149201</v>
      </c>
      <c r="M1138" t="b">
        <v>1</v>
      </c>
      <c r="N1138" t="s">
        <v>5203</v>
      </c>
      <c r="O1138">
        <f t="shared" si="67"/>
        <v>-3</v>
      </c>
      <c r="P1138">
        <f t="shared" si="64"/>
        <v>100</v>
      </c>
      <c r="Q1138" t="s">
        <v>5227</v>
      </c>
      <c r="R1138" t="s">
        <v>5229</v>
      </c>
      <c r="S1138" s="10">
        <f t="shared" si="65"/>
        <v>41586.434254585183</v>
      </c>
      <c r="T1138" s="10">
        <f t="shared" si="66"/>
        <v>41626.790203141318</v>
      </c>
    </row>
    <row r="1139" spans="1:20" ht="43.5" x14ac:dyDescent="0.35">
      <c r="A1139">
        <v>1137</v>
      </c>
      <c r="B1139" s="3" t="s">
        <v>69</v>
      </c>
      <c r="C1139" s="3" t="s">
        <v>2647</v>
      </c>
      <c r="D1139">
        <v>-626996.20787864295</v>
      </c>
      <c r="E1139">
        <v>16273.1685523501</v>
      </c>
      <c r="F1139" t="s">
        <v>5156</v>
      </c>
      <c r="G1139" t="s">
        <v>5161</v>
      </c>
      <c r="H1139" t="s">
        <v>5183</v>
      </c>
      <c r="I1139">
        <v>1387393179.5384099</v>
      </c>
      <c r="J1139">
        <v>1383905921.1077399</v>
      </c>
      <c r="K1139" t="b">
        <v>0</v>
      </c>
      <c r="L1139">
        <v>162.295295286667</v>
      </c>
      <c r="M1139" t="b">
        <v>1</v>
      </c>
      <c r="N1139" t="s">
        <v>5203</v>
      </c>
      <c r="O1139">
        <f t="shared" si="67"/>
        <v>-3</v>
      </c>
      <c r="P1139">
        <f t="shared" si="64"/>
        <v>100</v>
      </c>
      <c r="Q1139" t="s">
        <v>5227</v>
      </c>
      <c r="R1139" t="s">
        <v>5229</v>
      </c>
      <c r="S1139" s="10">
        <f t="shared" si="65"/>
        <v>41586.221309117354</v>
      </c>
      <c r="T1139" s="10">
        <f t="shared" si="66"/>
        <v>41626.58309650937</v>
      </c>
    </row>
    <row r="1140" spans="1:20" ht="58" x14ac:dyDescent="0.35">
      <c r="A1140">
        <v>1138</v>
      </c>
      <c r="B1140" s="3" t="s">
        <v>70</v>
      </c>
      <c r="C1140" s="3" t="s">
        <v>2648</v>
      </c>
      <c r="D1140">
        <v>-628014.18412790296</v>
      </c>
      <c r="E1140">
        <v>16279.4277180511</v>
      </c>
      <c r="F1140" t="s">
        <v>5156</v>
      </c>
      <c r="G1140" t="s">
        <v>5162</v>
      </c>
      <c r="H1140" t="s">
        <v>5184</v>
      </c>
      <c r="I1140">
        <v>1387375285.5254099</v>
      </c>
      <c r="J1140">
        <v>1383887522.6193099</v>
      </c>
      <c r="K1140" t="b">
        <v>0</v>
      </c>
      <c r="L1140">
        <v>162.35460989184099</v>
      </c>
      <c r="M1140" t="b">
        <v>1</v>
      </c>
      <c r="N1140" t="s">
        <v>5203</v>
      </c>
      <c r="O1140">
        <f t="shared" si="67"/>
        <v>-3</v>
      </c>
      <c r="P1140">
        <f t="shared" si="64"/>
        <v>100</v>
      </c>
      <c r="Q1140" t="s">
        <v>5227</v>
      </c>
      <c r="R1140" t="s">
        <v>5229</v>
      </c>
      <c r="S1140" s="10">
        <f t="shared" si="65"/>
        <v>41586.008363649416</v>
      </c>
      <c r="T1140" s="10">
        <f t="shared" si="66"/>
        <v>41626.37598987743</v>
      </c>
    </row>
    <row r="1141" spans="1:20" ht="43.5" x14ac:dyDescent="0.35">
      <c r="A1141">
        <v>1139</v>
      </c>
      <c r="B1141" s="3" t="s">
        <v>71</v>
      </c>
      <c r="C1141" s="3" t="s">
        <v>2649</v>
      </c>
      <c r="D1141">
        <v>-629032.16037715296</v>
      </c>
      <c r="E1141">
        <v>16285.686883752</v>
      </c>
      <c r="F1141" t="s">
        <v>5156</v>
      </c>
      <c r="G1141" t="s">
        <v>5161</v>
      </c>
      <c r="H1141" t="s">
        <v>5183</v>
      </c>
      <c r="I1141">
        <v>1387357391.5124099</v>
      </c>
      <c r="J1141">
        <v>1383869124.1308899</v>
      </c>
      <c r="K1141" t="b">
        <v>0</v>
      </c>
      <c r="L1141">
        <v>162.41392449701499</v>
      </c>
      <c r="M1141" t="b">
        <v>1</v>
      </c>
      <c r="N1141" t="s">
        <v>5203</v>
      </c>
      <c r="O1141">
        <f t="shared" si="67"/>
        <v>-3</v>
      </c>
      <c r="P1141">
        <f t="shared" si="64"/>
        <v>100</v>
      </c>
      <c r="Q1141" t="s">
        <v>5227</v>
      </c>
      <c r="R1141" t="s">
        <v>5229</v>
      </c>
      <c r="S1141" s="10">
        <f t="shared" si="65"/>
        <v>41585.795418181595</v>
      </c>
      <c r="T1141" s="10">
        <f t="shared" si="66"/>
        <v>41626.168883245482</v>
      </c>
    </row>
    <row r="1142" spans="1:20" ht="43.5" x14ac:dyDescent="0.35">
      <c r="A1142">
        <v>1140</v>
      </c>
      <c r="B1142" s="3" t="s">
        <v>72</v>
      </c>
      <c r="C1142" s="3" t="s">
        <v>2650</v>
      </c>
      <c r="D1142">
        <v>-630050.13662640296</v>
      </c>
      <c r="E1142">
        <v>16291.946049452999</v>
      </c>
      <c r="F1142" t="s">
        <v>5156</v>
      </c>
      <c r="G1142" t="s">
        <v>5161</v>
      </c>
      <c r="H1142" t="s">
        <v>5183</v>
      </c>
      <c r="I1142">
        <v>1387339497.4994199</v>
      </c>
      <c r="J1142">
        <v>1383850725.6424601</v>
      </c>
      <c r="K1142" t="b">
        <v>0</v>
      </c>
      <c r="L1142">
        <v>162.47323910218901</v>
      </c>
      <c r="M1142" t="b">
        <v>1</v>
      </c>
      <c r="N1142" t="s">
        <v>5203</v>
      </c>
      <c r="O1142">
        <f t="shared" si="67"/>
        <v>-3</v>
      </c>
      <c r="P1142">
        <f t="shared" si="64"/>
        <v>100</v>
      </c>
      <c r="Q1142" t="s">
        <v>5227</v>
      </c>
      <c r="R1142" t="s">
        <v>5229</v>
      </c>
      <c r="S1142" s="10">
        <f t="shared" si="65"/>
        <v>41585.582472713657</v>
      </c>
      <c r="T1142" s="10">
        <f t="shared" si="66"/>
        <v>41625.961776613658</v>
      </c>
    </row>
    <row r="1143" spans="1:20" ht="43.5" x14ac:dyDescent="0.35">
      <c r="A1143">
        <v>1141</v>
      </c>
      <c r="B1143" s="3" t="s">
        <v>73</v>
      </c>
      <c r="C1143" s="3" t="s">
        <v>2651</v>
      </c>
      <c r="D1143">
        <v>-631068.11287566298</v>
      </c>
      <c r="E1143">
        <v>16298.205215153899</v>
      </c>
      <c r="F1143" t="s">
        <v>5156</v>
      </c>
      <c r="G1143" t="s">
        <v>5161</v>
      </c>
      <c r="H1143" t="s">
        <v>5183</v>
      </c>
      <c r="I1143">
        <v>1387321603.4864199</v>
      </c>
      <c r="J1143">
        <v>1383832327.1540401</v>
      </c>
      <c r="K1143" t="b">
        <v>0</v>
      </c>
      <c r="L1143">
        <v>162.532553707364</v>
      </c>
      <c r="M1143" t="b">
        <v>1</v>
      </c>
      <c r="N1143" t="s">
        <v>5203</v>
      </c>
      <c r="O1143">
        <f t="shared" si="67"/>
        <v>-3</v>
      </c>
      <c r="P1143">
        <f t="shared" si="64"/>
        <v>100</v>
      </c>
      <c r="Q1143" t="s">
        <v>5227</v>
      </c>
      <c r="R1143" t="s">
        <v>5229</v>
      </c>
      <c r="S1143" s="10">
        <f t="shared" si="65"/>
        <v>41585.369527245835</v>
      </c>
      <c r="T1143" s="10">
        <f t="shared" si="66"/>
        <v>41625.75466998171</v>
      </c>
    </row>
    <row r="1144" spans="1:20" ht="43.5" x14ac:dyDescent="0.35">
      <c r="A1144">
        <v>1142</v>
      </c>
      <c r="B1144" s="3" t="s">
        <v>74</v>
      </c>
      <c r="C1144" s="3" t="s">
        <v>2652</v>
      </c>
      <c r="D1144">
        <v>-632086.08912491298</v>
      </c>
      <c r="E1144">
        <v>16304.464380854901</v>
      </c>
      <c r="F1144" t="s">
        <v>5156</v>
      </c>
      <c r="G1144" t="s">
        <v>5161</v>
      </c>
      <c r="H1144" t="s">
        <v>5183</v>
      </c>
      <c r="I1144">
        <v>1387303709.4734199</v>
      </c>
      <c r="J1144">
        <v>1383813928.6656101</v>
      </c>
      <c r="K1144" t="b">
        <v>0</v>
      </c>
      <c r="L1144">
        <v>162.591868312538</v>
      </c>
      <c r="M1144" t="b">
        <v>1</v>
      </c>
      <c r="N1144" t="s">
        <v>5203</v>
      </c>
      <c r="O1144">
        <f t="shared" si="67"/>
        <v>-3</v>
      </c>
      <c r="P1144">
        <f t="shared" si="64"/>
        <v>100</v>
      </c>
      <c r="Q1144" t="s">
        <v>5227</v>
      </c>
      <c r="R1144" t="s">
        <v>5229</v>
      </c>
      <c r="S1144" s="10">
        <f t="shared" si="65"/>
        <v>41585.15658177789</v>
      </c>
      <c r="T1144" s="10">
        <f t="shared" si="66"/>
        <v>41625.547563349763</v>
      </c>
    </row>
    <row r="1145" spans="1:20" ht="43.5" x14ac:dyDescent="0.35">
      <c r="A1145">
        <v>1143</v>
      </c>
      <c r="B1145" s="3" t="s">
        <v>75</v>
      </c>
      <c r="C1145" s="3" t="s">
        <v>2653</v>
      </c>
      <c r="D1145">
        <v>-633104.06537416298</v>
      </c>
      <c r="E1145">
        <v>16310.723546555801</v>
      </c>
      <c r="F1145" t="s">
        <v>5156</v>
      </c>
      <c r="G1145" t="s">
        <v>5161</v>
      </c>
      <c r="H1145" t="s">
        <v>5183</v>
      </c>
      <c r="I1145">
        <v>1387285815.4604199</v>
      </c>
      <c r="J1145">
        <v>1383795530.1771901</v>
      </c>
      <c r="K1145" t="b">
        <v>0</v>
      </c>
      <c r="L1145">
        <v>162.65118291771199</v>
      </c>
      <c r="M1145" t="b">
        <v>1</v>
      </c>
      <c r="N1145" t="s">
        <v>5203</v>
      </c>
      <c r="O1145">
        <f t="shared" si="67"/>
        <v>-3</v>
      </c>
      <c r="P1145">
        <f t="shared" si="64"/>
        <v>100</v>
      </c>
      <c r="Q1145" t="s">
        <v>5227</v>
      </c>
      <c r="R1145" t="s">
        <v>5229</v>
      </c>
      <c r="S1145" s="10">
        <f t="shared" si="65"/>
        <v>41584.943636310069</v>
      </c>
      <c r="T1145" s="10">
        <f t="shared" si="66"/>
        <v>41625.340456717822</v>
      </c>
    </row>
    <row r="1146" spans="1:20" ht="43.5" x14ac:dyDescent="0.35">
      <c r="A1146">
        <v>1144</v>
      </c>
      <c r="B1146" s="3" t="s">
        <v>76</v>
      </c>
      <c r="C1146" s="3" t="s">
        <v>2654</v>
      </c>
      <c r="D1146">
        <v>-634122.04162342299</v>
      </c>
      <c r="E1146">
        <v>16316.9827122568</v>
      </c>
      <c r="F1146" t="s">
        <v>5156</v>
      </c>
      <c r="G1146" t="s">
        <v>5167</v>
      </c>
      <c r="H1146" t="s">
        <v>5186</v>
      </c>
      <c r="I1146">
        <v>1387267921.4474199</v>
      </c>
      <c r="J1146">
        <v>1383777131.68876</v>
      </c>
      <c r="K1146" t="b">
        <v>0</v>
      </c>
      <c r="L1146">
        <v>162.71049752288701</v>
      </c>
      <c r="M1146" t="b">
        <v>1</v>
      </c>
      <c r="N1146" t="s">
        <v>5203</v>
      </c>
      <c r="O1146">
        <f t="shared" si="67"/>
        <v>-3</v>
      </c>
      <c r="P1146">
        <f t="shared" si="64"/>
        <v>100</v>
      </c>
      <c r="Q1146" t="s">
        <v>5227</v>
      </c>
      <c r="R1146" t="s">
        <v>5229</v>
      </c>
      <c r="S1146" s="10">
        <f t="shared" si="65"/>
        <v>41584.730690842123</v>
      </c>
      <c r="T1146" s="10">
        <f t="shared" si="66"/>
        <v>41625.133350085875</v>
      </c>
    </row>
    <row r="1147" spans="1:20" ht="43.5" x14ac:dyDescent="0.35">
      <c r="A1147">
        <v>1145</v>
      </c>
      <c r="B1147" s="3" t="s">
        <v>77</v>
      </c>
      <c r="C1147" s="3" t="s">
        <v>2655</v>
      </c>
      <c r="D1147">
        <v>-635140.01787267299</v>
      </c>
      <c r="E1147">
        <v>16323.2418779577</v>
      </c>
      <c r="F1147" t="s">
        <v>5156</v>
      </c>
      <c r="G1147" t="s">
        <v>5161</v>
      </c>
      <c r="H1147" t="s">
        <v>5183</v>
      </c>
      <c r="I1147">
        <v>1387250027.4344299</v>
      </c>
      <c r="J1147">
        <v>1383758733.20034</v>
      </c>
      <c r="K1147" t="b">
        <v>0</v>
      </c>
      <c r="L1147">
        <v>162.76981212806101</v>
      </c>
      <c r="M1147" t="b">
        <v>1</v>
      </c>
      <c r="N1147" t="s">
        <v>5203</v>
      </c>
      <c r="O1147">
        <f t="shared" si="67"/>
        <v>-3</v>
      </c>
      <c r="P1147">
        <f t="shared" si="64"/>
        <v>100</v>
      </c>
      <c r="Q1147" t="s">
        <v>5227</v>
      </c>
      <c r="R1147" t="s">
        <v>5229</v>
      </c>
      <c r="S1147" s="10">
        <f t="shared" si="65"/>
        <v>41584.517745374302</v>
      </c>
      <c r="T1147" s="10">
        <f t="shared" si="66"/>
        <v>41624.926243454051</v>
      </c>
    </row>
    <row r="1148" spans="1:20" ht="43.5" x14ac:dyDescent="0.35">
      <c r="A1148">
        <v>1146</v>
      </c>
      <c r="B1148" s="3" t="s">
        <v>78</v>
      </c>
      <c r="C1148" s="3" t="s">
        <v>2656</v>
      </c>
      <c r="D1148">
        <v>-636157.99412193301</v>
      </c>
      <c r="E1148">
        <v>16329.5010436587</v>
      </c>
      <c r="F1148" t="s">
        <v>5156</v>
      </c>
      <c r="G1148" t="s">
        <v>5161</v>
      </c>
      <c r="H1148" t="s">
        <v>5183</v>
      </c>
      <c r="I1148">
        <v>1387232133.4214301</v>
      </c>
      <c r="J1148">
        <v>1383740334.71191</v>
      </c>
      <c r="K1148" t="b">
        <v>0</v>
      </c>
      <c r="L1148">
        <v>162.829126733235</v>
      </c>
      <c r="M1148" t="b">
        <v>1</v>
      </c>
      <c r="N1148" t="s">
        <v>5203</v>
      </c>
      <c r="O1148">
        <f t="shared" si="67"/>
        <v>-3</v>
      </c>
      <c r="P1148">
        <f t="shared" si="64"/>
        <v>100</v>
      </c>
      <c r="Q1148" t="s">
        <v>5227</v>
      </c>
      <c r="R1148" t="s">
        <v>5229</v>
      </c>
      <c r="S1148" s="10">
        <f t="shared" si="65"/>
        <v>41584.304799906364</v>
      </c>
      <c r="T1148" s="10">
        <f t="shared" si="66"/>
        <v>41624.719136822103</v>
      </c>
    </row>
    <row r="1149" spans="1:20" ht="43.5" x14ac:dyDescent="0.35">
      <c r="A1149">
        <v>1147</v>
      </c>
      <c r="B1149" s="3" t="s">
        <v>79</v>
      </c>
      <c r="C1149" s="3" t="s">
        <v>2657</v>
      </c>
      <c r="D1149">
        <v>-637175.97037118301</v>
      </c>
      <c r="E1149">
        <v>16335.7602093596</v>
      </c>
      <c r="F1149" t="s">
        <v>5156</v>
      </c>
      <c r="G1149" t="s">
        <v>5161</v>
      </c>
      <c r="H1149" t="s">
        <v>5183</v>
      </c>
      <c r="I1149">
        <v>1387214239.4084301</v>
      </c>
      <c r="J1149">
        <v>1383721936.22349</v>
      </c>
      <c r="K1149" t="b">
        <v>0</v>
      </c>
      <c r="L1149">
        <v>162.888441338409</v>
      </c>
      <c r="M1149" t="b">
        <v>1</v>
      </c>
      <c r="N1149" t="s">
        <v>5203</v>
      </c>
      <c r="O1149">
        <f t="shared" si="67"/>
        <v>-3</v>
      </c>
      <c r="P1149">
        <f t="shared" si="64"/>
        <v>100</v>
      </c>
      <c r="Q1149" t="s">
        <v>5227</v>
      </c>
      <c r="R1149" t="s">
        <v>5229</v>
      </c>
      <c r="S1149" s="10">
        <f t="shared" si="65"/>
        <v>41584.091854438542</v>
      </c>
      <c r="T1149" s="10">
        <f t="shared" si="66"/>
        <v>41624.512030190162</v>
      </c>
    </row>
    <row r="1150" spans="1:20" ht="87" x14ac:dyDescent="0.35">
      <c r="A1150">
        <v>1148</v>
      </c>
      <c r="B1150" s="3" t="s">
        <v>80</v>
      </c>
      <c r="C1150" s="3" t="s">
        <v>2658</v>
      </c>
      <c r="D1150">
        <v>-638193.94662043301</v>
      </c>
      <c r="E1150">
        <v>16342.019375060599</v>
      </c>
      <c r="F1150" t="s">
        <v>5156</v>
      </c>
      <c r="G1150" t="s">
        <v>5167</v>
      </c>
      <c r="H1150" t="s">
        <v>5186</v>
      </c>
      <c r="I1150">
        <v>1387196345.3954301</v>
      </c>
      <c r="J1150">
        <v>1383703537.73506</v>
      </c>
      <c r="K1150" t="b">
        <v>0</v>
      </c>
      <c r="L1150">
        <v>162.94775594358401</v>
      </c>
      <c r="M1150" t="b">
        <v>1</v>
      </c>
      <c r="N1150" t="s">
        <v>5203</v>
      </c>
      <c r="O1150">
        <f t="shared" si="67"/>
        <v>-3</v>
      </c>
      <c r="P1150">
        <f t="shared" si="64"/>
        <v>100</v>
      </c>
      <c r="Q1150" t="s">
        <v>5227</v>
      </c>
      <c r="R1150" t="s">
        <v>5229</v>
      </c>
      <c r="S1150" s="10">
        <f t="shared" si="65"/>
        <v>41583.878908970597</v>
      </c>
      <c r="T1150" s="10">
        <f t="shared" si="66"/>
        <v>41624.304923558215</v>
      </c>
    </row>
    <row r="1151" spans="1:20" ht="43.5" x14ac:dyDescent="0.35">
      <c r="A1151">
        <v>1149</v>
      </c>
      <c r="B1151" s="3" t="s">
        <v>81</v>
      </c>
      <c r="C1151" s="3" t="s">
        <v>2659</v>
      </c>
      <c r="D1151">
        <v>-639211.92286969302</v>
      </c>
      <c r="E1151">
        <v>16348.278540761499</v>
      </c>
      <c r="F1151" t="s">
        <v>5156</v>
      </c>
      <c r="G1151" t="s">
        <v>5162</v>
      </c>
      <c r="H1151" t="s">
        <v>5184</v>
      </c>
      <c r="I1151">
        <v>1387178451.3824301</v>
      </c>
      <c r="J1151">
        <v>1383685139.24664</v>
      </c>
      <c r="K1151" t="b">
        <v>0</v>
      </c>
      <c r="L1151">
        <v>163.00707054875801</v>
      </c>
      <c r="M1151" t="b">
        <v>1</v>
      </c>
      <c r="N1151" t="s">
        <v>5203</v>
      </c>
      <c r="O1151">
        <f t="shared" si="67"/>
        <v>-3</v>
      </c>
      <c r="P1151">
        <f t="shared" si="64"/>
        <v>100</v>
      </c>
      <c r="Q1151" t="s">
        <v>5227</v>
      </c>
      <c r="R1151" t="s">
        <v>5229</v>
      </c>
      <c r="S1151" s="10">
        <f t="shared" si="65"/>
        <v>41583.665963502775</v>
      </c>
      <c r="T1151" s="10">
        <f t="shared" si="66"/>
        <v>41624.097816926274</v>
      </c>
    </row>
    <row r="1152" spans="1:20" ht="43.5" x14ac:dyDescent="0.35">
      <c r="A1152">
        <v>1150</v>
      </c>
      <c r="B1152" s="3" t="s">
        <v>82</v>
      </c>
      <c r="C1152" s="3" t="s">
        <v>2660</v>
      </c>
      <c r="D1152">
        <v>-640229.89911894302</v>
      </c>
      <c r="E1152">
        <v>16354.537706462501</v>
      </c>
      <c r="F1152" t="s">
        <v>5156</v>
      </c>
      <c r="G1152" t="s">
        <v>5161</v>
      </c>
      <c r="H1152" t="s">
        <v>5183</v>
      </c>
      <c r="I1152">
        <v>1387160557.3694401</v>
      </c>
      <c r="J1152">
        <v>1383666740.7582099</v>
      </c>
      <c r="K1152" t="b">
        <v>0</v>
      </c>
      <c r="L1152">
        <v>163.066385153932</v>
      </c>
      <c r="M1152" t="b">
        <v>1</v>
      </c>
      <c r="N1152" t="s">
        <v>5203</v>
      </c>
      <c r="O1152">
        <f t="shared" si="67"/>
        <v>-3</v>
      </c>
      <c r="P1152">
        <f t="shared" si="64"/>
        <v>100</v>
      </c>
      <c r="Q1152" t="s">
        <v>5227</v>
      </c>
      <c r="R1152" t="s">
        <v>5229</v>
      </c>
      <c r="S1152" s="10">
        <f t="shared" si="65"/>
        <v>41583.453018034837</v>
      </c>
      <c r="T1152" s="10">
        <f t="shared" si="66"/>
        <v>41623.890710294443</v>
      </c>
    </row>
    <row r="1153" spans="1:20" ht="43.5" x14ac:dyDescent="0.35">
      <c r="A1153">
        <v>1151</v>
      </c>
      <c r="B1153" s="3" t="s">
        <v>83</v>
      </c>
      <c r="C1153" s="3" t="s">
        <v>2661</v>
      </c>
      <c r="D1153">
        <v>-641247.87536819302</v>
      </c>
      <c r="E1153">
        <v>16360.796872163401</v>
      </c>
      <c r="F1153" t="s">
        <v>5156</v>
      </c>
      <c r="G1153" t="s">
        <v>5161</v>
      </c>
      <c r="H1153" t="s">
        <v>5183</v>
      </c>
      <c r="I1153">
        <v>1387142663.3564401</v>
      </c>
      <c r="J1153">
        <v>1383648342.2697899</v>
      </c>
      <c r="K1153" t="b">
        <v>0</v>
      </c>
      <c r="L1153">
        <v>163.125699759106</v>
      </c>
      <c r="M1153" t="b">
        <v>1</v>
      </c>
      <c r="N1153" t="s">
        <v>5203</v>
      </c>
      <c r="O1153">
        <f t="shared" si="67"/>
        <v>-3</v>
      </c>
      <c r="P1153">
        <f t="shared" si="64"/>
        <v>100</v>
      </c>
      <c r="Q1153" t="s">
        <v>5227</v>
      </c>
      <c r="R1153" t="s">
        <v>5229</v>
      </c>
      <c r="S1153" s="10">
        <f t="shared" si="65"/>
        <v>41583.240072567009</v>
      </c>
      <c r="T1153" s="10">
        <f t="shared" si="66"/>
        <v>41623.683603662495</v>
      </c>
    </row>
    <row r="1154" spans="1:20" ht="43.5" x14ac:dyDescent="0.35">
      <c r="A1154">
        <v>1152</v>
      </c>
      <c r="B1154" s="3" t="s">
        <v>84</v>
      </c>
      <c r="C1154" s="3" t="s">
        <v>2662</v>
      </c>
      <c r="D1154">
        <v>-642265.85161745304</v>
      </c>
      <c r="E1154">
        <v>16367.0560378644</v>
      </c>
      <c r="F1154" t="s">
        <v>5156</v>
      </c>
      <c r="G1154" t="s">
        <v>5161</v>
      </c>
      <c r="H1154" t="s">
        <v>5183</v>
      </c>
      <c r="I1154">
        <v>1387124769.3434401</v>
      </c>
      <c r="J1154">
        <v>1383629943.7813599</v>
      </c>
      <c r="K1154" t="b">
        <v>0</v>
      </c>
      <c r="L1154">
        <v>163.18501436428099</v>
      </c>
      <c r="M1154" t="b">
        <v>1</v>
      </c>
      <c r="N1154" t="s">
        <v>5203</v>
      </c>
      <c r="O1154">
        <f t="shared" si="67"/>
        <v>-3</v>
      </c>
      <c r="P1154">
        <f t="shared" si="64"/>
        <v>100</v>
      </c>
      <c r="Q1154" t="s">
        <v>5227</v>
      </c>
      <c r="R1154" t="s">
        <v>5229</v>
      </c>
      <c r="S1154" s="10">
        <f t="shared" si="65"/>
        <v>41583.027127099071</v>
      </c>
      <c r="T1154" s="10">
        <f t="shared" si="66"/>
        <v>41623.476497030555</v>
      </c>
    </row>
    <row r="1155" spans="1:20" ht="43.5" x14ac:dyDescent="0.35">
      <c r="A1155">
        <v>1153</v>
      </c>
      <c r="B1155" s="3" t="s">
        <v>85</v>
      </c>
      <c r="C1155" s="3" t="s">
        <v>2663</v>
      </c>
      <c r="D1155">
        <v>-643283.82786670304</v>
      </c>
      <c r="E1155">
        <v>16373.3152035653</v>
      </c>
      <c r="F1155" t="s">
        <v>5156</v>
      </c>
      <c r="G1155" t="s">
        <v>5162</v>
      </c>
      <c r="H1155" t="s">
        <v>5184</v>
      </c>
      <c r="I1155">
        <v>1387106875.33044</v>
      </c>
      <c r="J1155">
        <v>1383611545.2929399</v>
      </c>
      <c r="K1155" t="b">
        <v>0</v>
      </c>
      <c r="L1155">
        <v>163.24432896945501</v>
      </c>
      <c r="M1155" t="b">
        <v>1</v>
      </c>
      <c r="N1155" t="s">
        <v>5203</v>
      </c>
      <c r="O1155">
        <f t="shared" si="67"/>
        <v>-3</v>
      </c>
      <c r="P1155">
        <f t="shared" ref="P1155:P1218" si="68">ROUND(E1155/L1155,0)</f>
        <v>100</v>
      </c>
      <c r="Q1155" t="s">
        <v>5227</v>
      </c>
      <c r="R1155" t="s">
        <v>5229</v>
      </c>
      <c r="S1155" s="10">
        <f t="shared" ref="S1155:S1218" si="69">(J1155/86400)+25569+(-5/24)</f>
        <v>41582.814181631249</v>
      </c>
      <c r="T1155" s="10">
        <f t="shared" ref="T1155:T1218" si="70">(I1155/86400)+25569+(-5/24)</f>
        <v>41623.269390398607</v>
      </c>
    </row>
    <row r="1156" spans="1:20" ht="43.5" x14ac:dyDescent="0.35">
      <c r="A1156">
        <v>1154</v>
      </c>
      <c r="B1156" s="3" t="s">
        <v>86</v>
      </c>
      <c r="C1156" s="3" t="s">
        <v>2664</v>
      </c>
      <c r="D1156">
        <v>-644301.80411595304</v>
      </c>
      <c r="E1156">
        <v>16379.5743692663</v>
      </c>
      <c r="F1156" t="s">
        <v>5156</v>
      </c>
      <c r="G1156" t="s">
        <v>5161</v>
      </c>
      <c r="H1156" t="s">
        <v>5183</v>
      </c>
      <c r="I1156">
        <v>1387088981.31744</v>
      </c>
      <c r="J1156">
        <v>1383593146.8045101</v>
      </c>
      <c r="K1156" t="b">
        <v>0</v>
      </c>
      <c r="L1156">
        <v>163.30364357462901</v>
      </c>
      <c r="M1156" t="b">
        <v>1</v>
      </c>
      <c r="N1156" t="s">
        <v>5203</v>
      </c>
      <c r="O1156">
        <f t="shared" si="67"/>
        <v>-3</v>
      </c>
      <c r="P1156">
        <f t="shared" si="68"/>
        <v>100</v>
      </c>
      <c r="Q1156" t="s">
        <v>5227</v>
      </c>
      <c r="R1156" t="s">
        <v>5229</v>
      </c>
      <c r="S1156" s="10">
        <f t="shared" si="69"/>
        <v>41582.601236163311</v>
      </c>
      <c r="T1156" s="10">
        <f t="shared" si="70"/>
        <v>41623.062283766667</v>
      </c>
    </row>
    <row r="1157" spans="1:20" ht="43.5" x14ac:dyDescent="0.35">
      <c r="A1157">
        <v>1155</v>
      </c>
      <c r="B1157" s="3" t="s">
        <v>87</v>
      </c>
      <c r="C1157" s="3" t="s">
        <v>2665</v>
      </c>
      <c r="D1157">
        <v>-645319.78036521305</v>
      </c>
      <c r="E1157">
        <v>16385.833534967202</v>
      </c>
      <c r="F1157" t="s">
        <v>5156</v>
      </c>
      <c r="G1157" t="s">
        <v>5161</v>
      </c>
      <c r="H1157" t="s">
        <v>5183</v>
      </c>
      <c r="I1157">
        <v>1387071087.30445</v>
      </c>
      <c r="J1157">
        <v>1383574748.3160901</v>
      </c>
      <c r="K1157" t="b">
        <v>0</v>
      </c>
      <c r="L1157">
        <v>163.362958179804</v>
      </c>
      <c r="M1157" t="b">
        <v>1</v>
      </c>
      <c r="N1157" t="s">
        <v>5203</v>
      </c>
      <c r="O1157">
        <f t="shared" si="67"/>
        <v>-3</v>
      </c>
      <c r="P1157">
        <f t="shared" si="68"/>
        <v>100</v>
      </c>
      <c r="Q1157" t="s">
        <v>5227</v>
      </c>
      <c r="R1157" t="s">
        <v>5229</v>
      </c>
      <c r="S1157" s="10">
        <f t="shared" si="69"/>
        <v>41582.388290695482</v>
      </c>
      <c r="T1157" s="10">
        <f t="shared" si="70"/>
        <v>41622.855177134836</v>
      </c>
    </row>
    <row r="1158" spans="1:20" ht="58" x14ac:dyDescent="0.35">
      <c r="A1158">
        <v>1156</v>
      </c>
      <c r="B1158" s="3" t="s">
        <v>88</v>
      </c>
      <c r="C1158" s="3" t="s">
        <v>2666</v>
      </c>
      <c r="D1158">
        <v>-646337.75661446305</v>
      </c>
      <c r="E1158">
        <v>16392.0927006682</v>
      </c>
      <c r="F1158" t="s">
        <v>5156</v>
      </c>
      <c r="G1158" t="s">
        <v>5167</v>
      </c>
      <c r="H1158" t="s">
        <v>5186</v>
      </c>
      <c r="I1158">
        <v>1387053193.29145</v>
      </c>
      <c r="J1158">
        <v>1383556349.8276601</v>
      </c>
      <c r="K1158" t="b">
        <v>0</v>
      </c>
      <c r="L1158">
        <v>163.42227278497799</v>
      </c>
      <c r="M1158" t="b">
        <v>1</v>
      </c>
      <c r="N1158" t="s">
        <v>5203</v>
      </c>
      <c r="O1158">
        <f t="shared" si="67"/>
        <v>-3</v>
      </c>
      <c r="P1158">
        <f t="shared" si="68"/>
        <v>100</v>
      </c>
      <c r="Q1158" t="s">
        <v>5227</v>
      </c>
      <c r="R1158" t="s">
        <v>5229</v>
      </c>
      <c r="S1158" s="10">
        <f t="shared" si="69"/>
        <v>41582.175345227544</v>
      </c>
      <c r="T1158" s="10">
        <f t="shared" si="70"/>
        <v>41622.648070502888</v>
      </c>
    </row>
    <row r="1159" spans="1:20" ht="43.5" x14ac:dyDescent="0.35">
      <c r="A1159">
        <v>1157</v>
      </c>
      <c r="B1159" s="3" t="s">
        <v>89</v>
      </c>
      <c r="C1159" s="3" t="s">
        <v>2667</v>
      </c>
      <c r="D1159">
        <v>-647355.73286371306</v>
      </c>
      <c r="E1159">
        <v>16398.351866369099</v>
      </c>
      <c r="F1159" t="s">
        <v>5156</v>
      </c>
      <c r="G1159" t="s">
        <v>5161</v>
      </c>
      <c r="H1159" t="s">
        <v>5183</v>
      </c>
      <c r="I1159">
        <v>1387035299.27845</v>
      </c>
      <c r="J1159">
        <v>1383537951.3392401</v>
      </c>
      <c r="K1159" t="b">
        <v>0</v>
      </c>
      <c r="L1159">
        <v>163.48158739015199</v>
      </c>
      <c r="M1159" t="b">
        <v>1</v>
      </c>
      <c r="N1159" t="s">
        <v>5203</v>
      </c>
      <c r="O1159">
        <f t="shared" si="67"/>
        <v>-3</v>
      </c>
      <c r="P1159">
        <f t="shared" si="68"/>
        <v>100</v>
      </c>
      <c r="Q1159" t="s">
        <v>5227</v>
      </c>
      <c r="R1159" t="s">
        <v>5229</v>
      </c>
      <c r="S1159" s="10">
        <f t="shared" si="69"/>
        <v>41581.962399759723</v>
      </c>
      <c r="T1159" s="10">
        <f t="shared" si="70"/>
        <v>41622.440963870948</v>
      </c>
    </row>
    <row r="1160" spans="1:20" ht="58" x14ac:dyDescent="0.35">
      <c r="A1160">
        <v>1158</v>
      </c>
      <c r="B1160" s="3" t="s">
        <v>90</v>
      </c>
      <c r="C1160" s="3" t="s">
        <v>2668</v>
      </c>
      <c r="D1160">
        <v>-648373.70911297295</v>
      </c>
      <c r="E1160">
        <v>16404.611032070101</v>
      </c>
      <c r="F1160" t="s">
        <v>5156</v>
      </c>
      <c r="G1160" t="s">
        <v>5161</v>
      </c>
      <c r="H1160" t="s">
        <v>5183</v>
      </c>
      <c r="I1160">
        <v>1387017405.26545</v>
      </c>
      <c r="J1160">
        <v>1383519552.8508101</v>
      </c>
      <c r="K1160" t="b">
        <v>0</v>
      </c>
      <c r="L1160">
        <v>163.54090199532601</v>
      </c>
      <c r="M1160" t="b">
        <v>1</v>
      </c>
      <c r="N1160" t="s">
        <v>5203</v>
      </c>
      <c r="O1160">
        <f t="shared" si="67"/>
        <v>-3</v>
      </c>
      <c r="P1160">
        <f t="shared" si="68"/>
        <v>100</v>
      </c>
      <c r="Q1160" t="s">
        <v>5227</v>
      </c>
      <c r="R1160" t="s">
        <v>5229</v>
      </c>
      <c r="S1160" s="10">
        <f t="shared" si="69"/>
        <v>41581.749454291778</v>
      </c>
      <c r="T1160" s="10">
        <f t="shared" si="70"/>
        <v>41622.233857239</v>
      </c>
    </row>
    <row r="1161" spans="1:20" ht="43.5" x14ac:dyDescent="0.35">
      <c r="A1161">
        <v>1159</v>
      </c>
      <c r="B1161" s="3" t="s">
        <v>91</v>
      </c>
      <c r="C1161" s="3" t="s">
        <v>2669</v>
      </c>
      <c r="D1161">
        <v>-649391.68536222295</v>
      </c>
      <c r="E1161">
        <v>16410.870197771001</v>
      </c>
      <c r="F1161" t="s">
        <v>5156</v>
      </c>
      <c r="G1161" t="s">
        <v>5161</v>
      </c>
      <c r="H1161" t="s">
        <v>5183</v>
      </c>
      <c r="I1161">
        <v>1386999511.25245</v>
      </c>
      <c r="J1161">
        <v>1383501154.36239</v>
      </c>
      <c r="K1161" t="b">
        <v>0</v>
      </c>
      <c r="L1161">
        <v>163.600216600501</v>
      </c>
      <c r="M1161" t="b">
        <v>1</v>
      </c>
      <c r="N1161" t="s">
        <v>5203</v>
      </c>
      <c r="O1161">
        <f t="shared" si="67"/>
        <v>-3</v>
      </c>
      <c r="P1161">
        <f t="shared" si="68"/>
        <v>100</v>
      </c>
      <c r="Q1161" t="s">
        <v>5227</v>
      </c>
      <c r="R1161" t="s">
        <v>5229</v>
      </c>
      <c r="S1161" s="10">
        <f t="shared" si="69"/>
        <v>41581.536508823956</v>
      </c>
      <c r="T1161" s="10">
        <f t="shared" si="70"/>
        <v>41622.02675060706</v>
      </c>
    </row>
    <row r="1162" spans="1:20" ht="29" x14ac:dyDescent="0.35">
      <c r="A1162">
        <v>1160</v>
      </c>
      <c r="B1162" s="3" t="s">
        <v>92</v>
      </c>
      <c r="C1162" s="3" t="s">
        <v>2670</v>
      </c>
      <c r="D1162">
        <v>-650409.66161148297</v>
      </c>
      <c r="E1162">
        <v>16417.129363471999</v>
      </c>
      <c r="F1162" t="s">
        <v>5156</v>
      </c>
      <c r="G1162" t="s">
        <v>5161</v>
      </c>
      <c r="H1162" t="s">
        <v>5183</v>
      </c>
      <c r="I1162">
        <v>1386981617.23945</v>
      </c>
      <c r="J1162">
        <v>1383482755.87396</v>
      </c>
      <c r="K1162" t="b">
        <v>0</v>
      </c>
      <c r="L1162">
        <v>163.65953120567499</v>
      </c>
      <c r="M1162" t="b">
        <v>1</v>
      </c>
      <c r="N1162" t="s">
        <v>5203</v>
      </c>
      <c r="O1162">
        <f t="shared" si="67"/>
        <v>-3</v>
      </c>
      <c r="P1162">
        <f t="shared" si="68"/>
        <v>100</v>
      </c>
      <c r="Q1162" t="s">
        <v>5227</v>
      </c>
      <c r="R1162" t="s">
        <v>5229</v>
      </c>
      <c r="S1162" s="10">
        <f t="shared" si="69"/>
        <v>41581.323563356018</v>
      </c>
      <c r="T1162" s="10">
        <f t="shared" si="70"/>
        <v>41621.819643975112</v>
      </c>
    </row>
    <row r="1163" spans="1:20" ht="43.5" x14ac:dyDescent="0.35">
      <c r="A1163">
        <v>1161</v>
      </c>
      <c r="B1163" s="3" t="s">
        <v>93</v>
      </c>
      <c r="C1163" s="3" t="s">
        <v>2671</v>
      </c>
      <c r="D1163">
        <v>-651427.63786073297</v>
      </c>
      <c r="E1163">
        <v>16423.388529172898</v>
      </c>
      <c r="F1163" t="s">
        <v>5156</v>
      </c>
      <c r="G1163" t="s">
        <v>5161</v>
      </c>
      <c r="H1163" t="s">
        <v>5183</v>
      </c>
      <c r="I1163">
        <v>1386963723.22646</v>
      </c>
      <c r="J1163">
        <v>1383464357.38554</v>
      </c>
      <c r="K1163" t="b">
        <v>0</v>
      </c>
      <c r="L1163">
        <v>163.71884581084899</v>
      </c>
      <c r="M1163" t="b">
        <v>1</v>
      </c>
      <c r="N1163" t="s">
        <v>5203</v>
      </c>
      <c r="O1163">
        <f t="shared" si="67"/>
        <v>-3</v>
      </c>
      <c r="P1163">
        <f t="shared" si="68"/>
        <v>100</v>
      </c>
      <c r="Q1163" t="s">
        <v>5227</v>
      </c>
      <c r="R1163" t="s">
        <v>5229</v>
      </c>
      <c r="S1163" s="10">
        <f t="shared" si="69"/>
        <v>41581.110617888196</v>
      </c>
      <c r="T1163" s="10">
        <f t="shared" si="70"/>
        <v>41621.612537343281</v>
      </c>
    </row>
    <row r="1164" spans="1:20" ht="43.5" x14ac:dyDescent="0.35">
      <c r="A1164">
        <v>1162</v>
      </c>
      <c r="B1164" s="3" t="s">
        <v>94</v>
      </c>
      <c r="C1164" s="3" t="s">
        <v>2672</v>
      </c>
      <c r="D1164">
        <v>-652445.61410998297</v>
      </c>
      <c r="E1164">
        <v>16429.6476948739</v>
      </c>
      <c r="F1164" t="s">
        <v>5156</v>
      </c>
      <c r="G1164" t="s">
        <v>5166</v>
      </c>
      <c r="H1164" t="s">
        <v>5188</v>
      </c>
      <c r="I1164">
        <v>1386945829.21346</v>
      </c>
      <c r="J1164">
        <v>1383445958.89711</v>
      </c>
      <c r="K1164" t="b">
        <v>0</v>
      </c>
      <c r="L1164">
        <v>163.77816041602401</v>
      </c>
      <c r="M1164" t="b">
        <v>1</v>
      </c>
      <c r="N1164" t="s">
        <v>5203</v>
      </c>
      <c r="O1164">
        <f t="shared" si="67"/>
        <v>-3</v>
      </c>
      <c r="P1164">
        <f t="shared" si="68"/>
        <v>100</v>
      </c>
      <c r="Q1164" t="s">
        <v>5227</v>
      </c>
      <c r="R1164" t="s">
        <v>5229</v>
      </c>
      <c r="S1164" s="10">
        <f t="shared" si="69"/>
        <v>41580.897672420251</v>
      </c>
      <c r="T1164" s="10">
        <f t="shared" si="70"/>
        <v>41621.40543071134</v>
      </c>
    </row>
    <row r="1165" spans="1:20" ht="58" x14ac:dyDescent="0.35">
      <c r="A1165">
        <v>1163</v>
      </c>
      <c r="B1165" s="3" t="s">
        <v>95</v>
      </c>
      <c r="C1165" s="3" t="s">
        <v>2673</v>
      </c>
      <c r="D1165">
        <v>-653463.59035924298</v>
      </c>
      <c r="E1165">
        <v>16435.9068605748</v>
      </c>
      <c r="F1165" t="s">
        <v>5156</v>
      </c>
      <c r="G1165" t="s">
        <v>5161</v>
      </c>
      <c r="H1165" t="s">
        <v>5183</v>
      </c>
      <c r="I1165">
        <v>1386927935.20046</v>
      </c>
      <c r="J1165">
        <v>1383427560.40869</v>
      </c>
      <c r="K1165" t="b">
        <v>0</v>
      </c>
      <c r="L1165">
        <v>163.837475021198</v>
      </c>
      <c r="M1165" t="b">
        <v>1</v>
      </c>
      <c r="N1165" t="s">
        <v>5203</v>
      </c>
      <c r="O1165">
        <f t="shared" si="67"/>
        <v>-3</v>
      </c>
      <c r="P1165">
        <f t="shared" si="68"/>
        <v>100</v>
      </c>
      <c r="Q1165" t="s">
        <v>5227</v>
      </c>
      <c r="R1165" t="s">
        <v>5229</v>
      </c>
      <c r="S1165" s="10">
        <f t="shared" si="69"/>
        <v>41580.68472695243</v>
      </c>
      <c r="T1165" s="10">
        <f t="shared" si="70"/>
        <v>41621.1983240794</v>
      </c>
    </row>
    <row r="1166" spans="1:20" ht="43.5" x14ac:dyDescent="0.35">
      <c r="A1166">
        <v>1164</v>
      </c>
      <c r="B1166" s="3" t="s">
        <v>96</v>
      </c>
      <c r="C1166" s="3" t="s">
        <v>2674</v>
      </c>
      <c r="D1166">
        <v>-654481.56660849298</v>
      </c>
      <c r="E1166">
        <v>16442.166026275801</v>
      </c>
      <c r="F1166" t="s">
        <v>5156</v>
      </c>
      <c r="G1166" t="s">
        <v>5162</v>
      </c>
      <c r="H1166" t="s">
        <v>5184</v>
      </c>
      <c r="I1166">
        <v>1386910041.1874599</v>
      </c>
      <c r="J1166">
        <v>1383409161.92026</v>
      </c>
      <c r="K1166" t="b">
        <v>0</v>
      </c>
      <c r="L1166">
        <v>163.896789626372</v>
      </c>
      <c r="M1166" t="b">
        <v>1</v>
      </c>
      <c r="N1166" t="s">
        <v>5203</v>
      </c>
      <c r="O1166">
        <f t="shared" si="67"/>
        <v>-3</v>
      </c>
      <c r="P1166">
        <f t="shared" si="68"/>
        <v>100</v>
      </c>
      <c r="Q1166" t="s">
        <v>5227</v>
      </c>
      <c r="R1166" t="s">
        <v>5229</v>
      </c>
      <c r="S1166" s="10">
        <f t="shared" si="69"/>
        <v>41580.471781484484</v>
      </c>
      <c r="T1166" s="10">
        <f t="shared" si="70"/>
        <v>41620.991217447452</v>
      </c>
    </row>
    <row r="1167" spans="1:20" ht="43.5" x14ac:dyDescent="0.35">
      <c r="A1167">
        <v>1165</v>
      </c>
      <c r="B1167" s="3" t="s">
        <v>97</v>
      </c>
      <c r="C1167" s="3" t="s">
        <v>2675</v>
      </c>
      <c r="D1167">
        <v>-655499.54285774298</v>
      </c>
      <c r="E1167">
        <v>16448.425191976701</v>
      </c>
      <c r="F1167" t="s">
        <v>5156</v>
      </c>
      <c r="G1167" t="s">
        <v>5161</v>
      </c>
      <c r="H1167" t="s">
        <v>5183</v>
      </c>
      <c r="I1167">
        <v>1386892147.1744599</v>
      </c>
      <c r="J1167">
        <v>1383390763.4318399</v>
      </c>
      <c r="K1167" t="b">
        <v>0</v>
      </c>
      <c r="L1167">
        <v>163.95610423154599</v>
      </c>
      <c r="M1167" t="b">
        <v>1</v>
      </c>
      <c r="N1167" t="s">
        <v>5203</v>
      </c>
      <c r="O1167">
        <f t="shared" si="67"/>
        <v>-3</v>
      </c>
      <c r="P1167">
        <f t="shared" si="68"/>
        <v>100</v>
      </c>
      <c r="Q1167" t="s">
        <v>5227</v>
      </c>
      <c r="R1167" t="s">
        <v>5229</v>
      </c>
      <c r="S1167" s="10">
        <f t="shared" si="69"/>
        <v>41580.258836016663</v>
      </c>
      <c r="T1167" s="10">
        <f t="shared" si="70"/>
        <v>41620.784110815504</v>
      </c>
    </row>
    <row r="1168" spans="1:20" ht="58" x14ac:dyDescent="0.35">
      <c r="A1168">
        <v>1166</v>
      </c>
      <c r="B1168" s="3" t="s">
        <v>98</v>
      </c>
      <c r="C1168" s="3" t="s">
        <v>2676</v>
      </c>
      <c r="D1168">
        <v>-656517.519107003</v>
      </c>
      <c r="E1168">
        <v>16454.684357677699</v>
      </c>
      <c r="F1168" t="s">
        <v>5156</v>
      </c>
      <c r="G1168" t="s">
        <v>5161</v>
      </c>
      <c r="H1168" t="s">
        <v>5183</v>
      </c>
      <c r="I1168">
        <v>1386874253.1614699</v>
      </c>
      <c r="J1168">
        <v>1383372364.9434099</v>
      </c>
      <c r="K1168" t="b">
        <v>0</v>
      </c>
      <c r="L1168">
        <v>164.01541883672101</v>
      </c>
      <c r="M1168" t="b">
        <v>1</v>
      </c>
      <c r="N1168" t="s">
        <v>5203</v>
      </c>
      <c r="O1168">
        <f t="shared" si="67"/>
        <v>-3</v>
      </c>
      <c r="P1168">
        <f t="shared" si="68"/>
        <v>100</v>
      </c>
      <c r="Q1168" t="s">
        <v>5227</v>
      </c>
      <c r="R1168" t="s">
        <v>5229</v>
      </c>
      <c r="S1168" s="10">
        <f t="shared" si="69"/>
        <v>41580.045890548725</v>
      </c>
      <c r="T1168" s="10">
        <f t="shared" si="70"/>
        <v>41620.577004183673</v>
      </c>
    </row>
    <row r="1169" spans="1:20" ht="43.5" x14ac:dyDescent="0.35">
      <c r="A1169">
        <v>1167</v>
      </c>
      <c r="B1169" s="3" t="s">
        <v>99</v>
      </c>
      <c r="C1169" s="3" t="s">
        <v>2677</v>
      </c>
      <c r="D1169">
        <v>-657535.495356253</v>
      </c>
      <c r="E1169">
        <v>16460.943523378599</v>
      </c>
      <c r="F1169" t="s">
        <v>5156</v>
      </c>
      <c r="G1169" t="s">
        <v>5161</v>
      </c>
      <c r="H1169" t="s">
        <v>5183</v>
      </c>
      <c r="I1169">
        <v>1386856359.1484699</v>
      </c>
      <c r="J1169">
        <v>1383353966.4549899</v>
      </c>
      <c r="K1169" t="b">
        <v>0</v>
      </c>
      <c r="L1169">
        <v>164.07473344189501</v>
      </c>
      <c r="M1169" t="b">
        <v>1</v>
      </c>
      <c r="N1169" t="s">
        <v>5203</v>
      </c>
      <c r="O1169">
        <f t="shared" si="67"/>
        <v>-3</v>
      </c>
      <c r="P1169">
        <f t="shared" si="68"/>
        <v>100</v>
      </c>
      <c r="Q1169" t="s">
        <v>5227</v>
      </c>
      <c r="R1169" t="s">
        <v>5229</v>
      </c>
      <c r="S1169" s="10">
        <f t="shared" si="69"/>
        <v>41579.832945080903</v>
      </c>
      <c r="T1169" s="10">
        <f t="shared" si="70"/>
        <v>41620.369897551733</v>
      </c>
    </row>
    <row r="1170" spans="1:20" ht="43.5" x14ac:dyDescent="0.35">
      <c r="A1170">
        <v>1168</v>
      </c>
      <c r="B1170" s="3" t="s">
        <v>100</v>
      </c>
      <c r="C1170" s="3" t="s">
        <v>2678</v>
      </c>
      <c r="D1170">
        <v>-658553.471605503</v>
      </c>
      <c r="E1170">
        <v>16467.202689079601</v>
      </c>
      <c r="F1170" t="s">
        <v>5156</v>
      </c>
      <c r="G1170" t="s">
        <v>5161</v>
      </c>
      <c r="H1170" t="s">
        <v>5183</v>
      </c>
      <c r="I1170">
        <v>1386838465.1354699</v>
      </c>
      <c r="J1170">
        <v>1383335567.9665599</v>
      </c>
      <c r="K1170" t="b">
        <v>0</v>
      </c>
      <c r="L1170">
        <v>164.134048047069</v>
      </c>
      <c r="M1170" t="b">
        <v>1</v>
      </c>
      <c r="N1170" t="s">
        <v>5203</v>
      </c>
      <c r="O1170">
        <f t="shared" si="67"/>
        <v>-3</v>
      </c>
      <c r="P1170">
        <f t="shared" si="68"/>
        <v>100</v>
      </c>
      <c r="Q1170" t="s">
        <v>5227</v>
      </c>
      <c r="R1170" t="s">
        <v>5229</v>
      </c>
      <c r="S1170" s="10">
        <f t="shared" si="69"/>
        <v>41579.619999612958</v>
      </c>
      <c r="T1170" s="10">
        <f t="shared" si="70"/>
        <v>41620.162790919792</v>
      </c>
    </row>
    <row r="1171" spans="1:20" ht="29" x14ac:dyDescent="0.35">
      <c r="A1171">
        <v>1169</v>
      </c>
      <c r="B1171" s="3" t="s">
        <v>101</v>
      </c>
      <c r="C1171" s="3" t="s">
        <v>2679</v>
      </c>
      <c r="D1171">
        <v>-659571.44785476301</v>
      </c>
      <c r="E1171">
        <v>16473.4618547805</v>
      </c>
      <c r="F1171" t="s">
        <v>5156</v>
      </c>
      <c r="G1171" t="s">
        <v>5161</v>
      </c>
      <c r="H1171" t="s">
        <v>5183</v>
      </c>
      <c r="I1171">
        <v>1386820571.1224699</v>
      </c>
      <c r="J1171">
        <v>1383317169.4781401</v>
      </c>
      <c r="K1171" t="b">
        <v>0</v>
      </c>
      <c r="L1171">
        <v>164.193362652243</v>
      </c>
      <c r="M1171" t="b">
        <v>1</v>
      </c>
      <c r="N1171" t="s">
        <v>5203</v>
      </c>
      <c r="O1171">
        <f t="shared" si="67"/>
        <v>-2</v>
      </c>
      <c r="P1171">
        <f t="shared" si="68"/>
        <v>100</v>
      </c>
      <c r="Q1171" t="s">
        <v>5227</v>
      </c>
      <c r="R1171" t="s">
        <v>5229</v>
      </c>
      <c r="S1171" s="10">
        <f t="shared" si="69"/>
        <v>41579.407054145136</v>
      </c>
      <c r="T1171" s="10">
        <f t="shared" si="70"/>
        <v>41619.955684287845</v>
      </c>
    </row>
    <row r="1172" spans="1:20" ht="43.5" x14ac:dyDescent="0.35">
      <c r="A1172">
        <v>1170</v>
      </c>
      <c r="B1172" s="3" t="s">
        <v>102</v>
      </c>
      <c r="C1172" s="3" t="s">
        <v>2680</v>
      </c>
      <c r="D1172">
        <v>-660589.42410401301</v>
      </c>
      <c r="E1172">
        <v>16479.721020481498</v>
      </c>
      <c r="F1172" t="s">
        <v>5156</v>
      </c>
      <c r="G1172" t="s">
        <v>5161</v>
      </c>
      <c r="H1172" t="s">
        <v>5183</v>
      </c>
      <c r="I1172">
        <v>1386802677.1094699</v>
      </c>
      <c r="J1172">
        <v>1383298770.9897201</v>
      </c>
      <c r="K1172" t="b">
        <v>0</v>
      </c>
      <c r="L1172">
        <v>164.25267725741799</v>
      </c>
      <c r="M1172" t="b">
        <v>1</v>
      </c>
      <c r="N1172" t="s">
        <v>5203</v>
      </c>
      <c r="O1172">
        <f t="shared" si="67"/>
        <v>-2</v>
      </c>
      <c r="P1172">
        <f t="shared" si="68"/>
        <v>100</v>
      </c>
      <c r="Q1172" t="s">
        <v>5227</v>
      </c>
      <c r="R1172" t="s">
        <v>5229</v>
      </c>
      <c r="S1172" s="10">
        <f t="shared" si="69"/>
        <v>41579.194108677315</v>
      </c>
      <c r="T1172" s="10">
        <f t="shared" si="70"/>
        <v>41619.748577655897</v>
      </c>
    </row>
    <row r="1173" spans="1:20" ht="43.5" x14ac:dyDescent="0.35">
      <c r="A1173">
        <v>1171</v>
      </c>
      <c r="B1173" s="3" t="s">
        <v>103</v>
      </c>
      <c r="C1173" s="3" t="s">
        <v>2681</v>
      </c>
      <c r="D1173">
        <v>-661607.40035326302</v>
      </c>
      <c r="E1173">
        <v>16485.980186182402</v>
      </c>
      <c r="F1173" t="s">
        <v>5156</v>
      </c>
      <c r="G1173" t="s">
        <v>5161</v>
      </c>
      <c r="H1173" t="s">
        <v>5183</v>
      </c>
      <c r="I1173">
        <v>1386784783.0964799</v>
      </c>
      <c r="J1173">
        <v>1383280372.5012901</v>
      </c>
      <c r="K1173" t="b">
        <v>0</v>
      </c>
      <c r="L1173">
        <v>164.31199186259201</v>
      </c>
      <c r="M1173" t="b">
        <v>1</v>
      </c>
      <c r="N1173" t="s">
        <v>5203</v>
      </c>
      <c r="O1173">
        <f t="shared" si="67"/>
        <v>-2</v>
      </c>
      <c r="P1173">
        <f t="shared" si="68"/>
        <v>100</v>
      </c>
      <c r="Q1173" t="s">
        <v>5227</v>
      </c>
      <c r="R1173" t="s">
        <v>5229</v>
      </c>
      <c r="S1173" s="10">
        <f t="shared" si="69"/>
        <v>41578.98116320937</v>
      </c>
      <c r="T1173" s="10">
        <f t="shared" si="70"/>
        <v>41619.541471024073</v>
      </c>
    </row>
    <row r="1174" spans="1:20" ht="43.5" x14ac:dyDescent="0.35">
      <c r="A1174">
        <v>1172</v>
      </c>
      <c r="B1174" s="3" t="s">
        <v>104</v>
      </c>
      <c r="C1174" s="3" t="s">
        <v>2682</v>
      </c>
      <c r="D1174">
        <v>-662625.37660252303</v>
      </c>
      <c r="E1174">
        <v>16492.2393518834</v>
      </c>
      <c r="F1174" t="s">
        <v>5156</v>
      </c>
      <c r="G1174" t="s">
        <v>5161</v>
      </c>
      <c r="H1174" t="s">
        <v>5183</v>
      </c>
      <c r="I1174">
        <v>1386766889.0834799</v>
      </c>
      <c r="J1174">
        <v>1383261974.0128701</v>
      </c>
      <c r="K1174" t="b">
        <v>0</v>
      </c>
      <c r="L1174">
        <v>164.371306467766</v>
      </c>
      <c r="M1174" t="b">
        <v>1</v>
      </c>
      <c r="N1174" t="s">
        <v>5203</v>
      </c>
      <c r="O1174">
        <f t="shared" si="67"/>
        <v>-2</v>
      </c>
      <c r="P1174">
        <f t="shared" si="68"/>
        <v>100</v>
      </c>
      <c r="Q1174" t="s">
        <v>5227</v>
      </c>
      <c r="R1174" t="s">
        <v>5229</v>
      </c>
      <c r="S1174" s="10">
        <f t="shared" si="69"/>
        <v>41578.768217741548</v>
      </c>
      <c r="T1174" s="10">
        <f t="shared" si="70"/>
        <v>41619.334364392125</v>
      </c>
    </row>
    <row r="1175" spans="1:20" ht="43.5" x14ac:dyDescent="0.35">
      <c r="A1175">
        <v>1173</v>
      </c>
      <c r="B1175" s="3" t="s">
        <v>105</v>
      </c>
      <c r="C1175" s="3" t="s">
        <v>2683</v>
      </c>
      <c r="D1175">
        <v>-663643.35285177303</v>
      </c>
      <c r="E1175">
        <v>16498.498517584299</v>
      </c>
      <c r="F1175" t="s">
        <v>5156</v>
      </c>
      <c r="G1175" t="s">
        <v>5162</v>
      </c>
      <c r="H1175" t="s">
        <v>5184</v>
      </c>
      <c r="I1175">
        <v>1386748995.0704801</v>
      </c>
      <c r="J1175">
        <v>1383243575.5244401</v>
      </c>
      <c r="K1175" t="b">
        <v>0</v>
      </c>
      <c r="L1175">
        <v>164.43062107294099</v>
      </c>
      <c r="M1175" t="b">
        <v>1</v>
      </c>
      <c r="N1175" t="s">
        <v>5203</v>
      </c>
      <c r="O1175">
        <f t="shared" si="67"/>
        <v>-2</v>
      </c>
      <c r="P1175">
        <f t="shared" si="68"/>
        <v>100</v>
      </c>
      <c r="Q1175" t="s">
        <v>5227</v>
      </c>
      <c r="R1175" t="s">
        <v>5229</v>
      </c>
      <c r="S1175" s="10">
        <f t="shared" si="69"/>
        <v>41578.55527227361</v>
      </c>
      <c r="T1175" s="10">
        <f t="shared" si="70"/>
        <v>41619.127257760185</v>
      </c>
    </row>
    <row r="1176" spans="1:20" ht="29" x14ac:dyDescent="0.35">
      <c r="A1176">
        <v>1174</v>
      </c>
      <c r="B1176" s="3" t="s">
        <v>106</v>
      </c>
      <c r="C1176" s="3" t="s">
        <v>2684</v>
      </c>
      <c r="D1176">
        <v>-664661.32910103304</v>
      </c>
      <c r="E1176">
        <v>16504.757683285301</v>
      </c>
      <c r="F1176" t="s">
        <v>5156</v>
      </c>
      <c r="G1176" t="s">
        <v>5161</v>
      </c>
      <c r="H1176" t="s">
        <v>5183</v>
      </c>
      <c r="I1176">
        <v>1386731101.0574801</v>
      </c>
      <c r="J1176">
        <v>1383225177.03602</v>
      </c>
      <c r="K1176" t="b">
        <v>0</v>
      </c>
      <c r="L1176">
        <v>164.48993567811499</v>
      </c>
      <c r="M1176" t="b">
        <v>1</v>
      </c>
      <c r="N1176" t="s">
        <v>5203</v>
      </c>
      <c r="O1176">
        <f t="shared" si="67"/>
        <v>-2</v>
      </c>
      <c r="P1176">
        <f t="shared" si="68"/>
        <v>100</v>
      </c>
      <c r="Q1176" t="s">
        <v>5227</v>
      </c>
      <c r="R1176" t="s">
        <v>5229</v>
      </c>
      <c r="S1176" s="10">
        <f t="shared" si="69"/>
        <v>41578.342326805789</v>
      </c>
      <c r="T1176" s="10">
        <f t="shared" si="70"/>
        <v>41618.920151128237</v>
      </c>
    </row>
    <row r="1177" spans="1:20" ht="43.5" x14ac:dyDescent="0.35">
      <c r="A1177">
        <v>1175</v>
      </c>
      <c r="B1177" s="3" t="s">
        <v>107</v>
      </c>
      <c r="C1177" s="3" t="s">
        <v>2685</v>
      </c>
      <c r="D1177">
        <v>-665679.30535028304</v>
      </c>
      <c r="E1177">
        <v>16511.016848986201</v>
      </c>
      <c r="F1177" t="s">
        <v>5156</v>
      </c>
      <c r="G1177" t="s">
        <v>5161</v>
      </c>
      <c r="H1177" t="s">
        <v>5183</v>
      </c>
      <c r="I1177">
        <v>1386713207.0444801</v>
      </c>
      <c r="J1177">
        <v>1383206778.54759</v>
      </c>
      <c r="K1177" t="b">
        <v>0</v>
      </c>
      <c r="L1177">
        <v>164.54925028328901</v>
      </c>
      <c r="M1177" t="b">
        <v>1</v>
      </c>
      <c r="N1177" t="s">
        <v>5203</v>
      </c>
      <c r="O1177">
        <f t="shared" si="67"/>
        <v>-2</v>
      </c>
      <c r="P1177">
        <f t="shared" si="68"/>
        <v>100</v>
      </c>
      <c r="Q1177" t="s">
        <v>5227</v>
      </c>
      <c r="R1177" t="s">
        <v>5229</v>
      </c>
      <c r="S1177" s="10">
        <f t="shared" si="69"/>
        <v>41578.129381337843</v>
      </c>
      <c r="T1177" s="10">
        <f t="shared" si="70"/>
        <v>41618.713044496297</v>
      </c>
    </row>
    <row r="1178" spans="1:20" x14ac:dyDescent="0.35">
      <c r="A1178">
        <v>1176</v>
      </c>
      <c r="B1178" s="3" t="s">
        <v>108</v>
      </c>
      <c r="C1178" s="3" t="s">
        <v>2686</v>
      </c>
      <c r="D1178">
        <v>-666697.28159953305</v>
      </c>
      <c r="E1178">
        <v>16517.276014687199</v>
      </c>
      <c r="F1178" t="s">
        <v>5156</v>
      </c>
      <c r="G1178" t="s">
        <v>5161</v>
      </c>
      <c r="H1178" t="s">
        <v>5183</v>
      </c>
      <c r="I1178">
        <v>1386695313.0314901</v>
      </c>
      <c r="J1178">
        <v>1383188380.05917</v>
      </c>
      <c r="K1178" t="b">
        <v>0</v>
      </c>
      <c r="L1178">
        <v>164.60856488846301</v>
      </c>
      <c r="M1178" t="b">
        <v>1</v>
      </c>
      <c r="N1178" t="s">
        <v>5203</v>
      </c>
      <c r="O1178">
        <f t="shared" si="67"/>
        <v>-2</v>
      </c>
      <c r="P1178">
        <f t="shared" si="68"/>
        <v>100</v>
      </c>
      <c r="Q1178" t="s">
        <v>5227</v>
      </c>
      <c r="R1178" t="s">
        <v>5229</v>
      </c>
      <c r="S1178" s="10">
        <f t="shared" si="69"/>
        <v>41577.916435870022</v>
      </c>
      <c r="T1178" s="10">
        <f t="shared" si="70"/>
        <v>41618.505937864466</v>
      </c>
    </row>
    <row r="1179" spans="1:20" ht="43.5" x14ac:dyDescent="0.35">
      <c r="A1179">
        <v>1177</v>
      </c>
      <c r="B1179" s="3" t="s">
        <v>109</v>
      </c>
      <c r="C1179" s="3" t="s">
        <v>2687</v>
      </c>
      <c r="D1179">
        <v>-667715.25784879294</v>
      </c>
      <c r="E1179">
        <v>16523.535180388099</v>
      </c>
      <c r="F1179" t="s">
        <v>5156</v>
      </c>
      <c r="G1179" t="s">
        <v>5161</v>
      </c>
      <c r="H1179" t="s">
        <v>5183</v>
      </c>
      <c r="I1179">
        <v>1386677419.0184901</v>
      </c>
      <c r="J1179">
        <v>1383169981.57074</v>
      </c>
      <c r="K1179" t="b">
        <v>0</v>
      </c>
      <c r="L1179">
        <v>164.667879493638</v>
      </c>
      <c r="M1179" t="b">
        <v>1</v>
      </c>
      <c r="N1179" t="s">
        <v>5203</v>
      </c>
      <c r="O1179">
        <f t="shared" si="67"/>
        <v>-2</v>
      </c>
      <c r="P1179">
        <f t="shared" si="68"/>
        <v>100</v>
      </c>
      <c r="Q1179" t="s">
        <v>5227</v>
      </c>
      <c r="R1179" t="s">
        <v>5229</v>
      </c>
      <c r="S1179" s="10">
        <f t="shared" si="69"/>
        <v>41577.703490402077</v>
      </c>
      <c r="T1179" s="10">
        <f t="shared" si="70"/>
        <v>41618.298831232525</v>
      </c>
    </row>
    <row r="1180" spans="1:20" ht="43.5" x14ac:dyDescent="0.35">
      <c r="A1180">
        <v>1178</v>
      </c>
      <c r="B1180" s="3" t="s">
        <v>110</v>
      </c>
      <c r="C1180" s="3" t="s">
        <v>2688</v>
      </c>
      <c r="D1180">
        <v>-668733.23409804294</v>
      </c>
      <c r="E1180">
        <v>16529.7943460891</v>
      </c>
      <c r="F1180" t="s">
        <v>5156</v>
      </c>
      <c r="G1180" t="s">
        <v>5161</v>
      </c>
      <c r="H1180" t="s">
        <v>5183</v>
      </c>
      <c r="I1180">
        <v>1386659525.0054901</v>
      </c>
      <c r="J1180">
        <v>1383151583.08232</v>
      </c>
      <c r="K1180" t="b">
        <v>0</v>
      </c>
      <c r="L1180">
        <v>164.72719409881199</v>
      </c>
      <c r="M1180" t="b">
        <v>1</v>
      </c>
      <c r="N1180" t="s">
        <v>5203</v>
      </c>
      <c r="O1180">
        <f t="shared" si="67"/>
        <v>-2</v>
      </c>
      <c r="P1180">
        <f t="shared" si="68"/>
        <v>100</v>
      </c>
      <c r="Q1180" t="s">
        <v>5227</v>
      </c>
      <c r="R1180" t="s">
        <v>5229</v>
      </c>
      <c r="S1180" s="10">
        <f t="shared" si="69"/>
        <v>41577.490544934255</v>
      </c>
      <c r="T1180" s="10">
        <f t="shared" si="70"/>
        <v>41618.091724600577</v>
      </c>
    </row>
    <row r="1181" spans="1:20" ht="43.5" x14ac:dyDescent="0.35">
      <c r="A1181">
        <v>1179</v>
      </c>
      <c r="B1181" s="3" t="s">
        <v>111</v>
      </c>
      <c r="C1181" s="3" t="s">
        <v>2689</v>
      </c>
      <c r="D1181">
        <v>-669751.21034729294</v>
      </c>
      <c r="E1181">
        <v>16536.05351179</v>
      </c>
      <c r="F1181" t="s">
        <v>5156</v>
      </c>
      <c r="G1181" t="s">
        <v>5161</v>
      </c>
      <c r="H1181" t="s">
        <v>5183</v>
      </c>
      <c r="I1181">
        <v>1386641630.9924901</v>
      </c>
      <c r="J1181">
        <v>1383133184.59389</v>
      </c>
      <c r="K1181" t="b">
        <v>0</v>
      </c>
      <c r="L1181">
        <v>164.78650870398599</v>
      </c>
      <c r="M1181" t="b">
        <v>1</v>
      </c>
      <c r="N1181" t="s">
        <v>5203</v>
      </c>
      <c r="O1181">
        <f t="shared" si="67"/>
        <v>-2</v>
      </c>
      <c r="P1181">
        <f t="shared" si="68"/>
        <v>100</v>
      </c>
      <c r="Q1181" t="s">
        <v>5227</v>
      </c>
      <c r="R1181" t="s">
        <v>5229</v>
      </c>
      <c r="S1181" s="10">
        <f t="shared" si="69"/>
        <v>41577.277599466317</v>
      </c>
      <c r="T1181" s="10">
        <f t="shared" si="70"/>
        <v>41617.88461796863</v>
      </c>
    </row>
    <row r="1182" spans="1:20" ht="43.5" x14ac:dyDescent="0.35">
      <c r="A1182">
        <v>1180</v>
      </c>
      <c r="B1182" s="3" t="s">
        <v>112</v>
      </c>
      <c r="C1182" s="3" t="s">
        <v>2690</v>
      </c>
      <c r="D1182">
        <v>-670769.18659655296</v>
      </c>
      <c r="E1182">
        <v>16542.312677491002</v>
      </c>
      <c r="F1182" t="s">
        <v>5156</v>
      </c>
      <c r="G1182" t="s">
        <v>5161</v>
      </c>
      <c r="H1182" t="s">
        <v>5183</v>
      </c>
      <c r="I1182">
        <v>1386623736.97949</v>
      </c>
      <c r="J1182">
        <v>1383114786.1054699</v>
      </c>
      <c r="K1182" t="b">
        <v>0</v>
      </c>
      <c r="L1182">
        <v>164.84582330916001</v>
      </c>
      <c r="M1182" t="b">
        <v>1</v>
      </c>
      <c r="N1182" t="s">
        <v>5203</v>
      </c>
      <c r="O1182">
        <f t="shared" si="67"/>
        <v>-2</v>
      </c>
      <c r="P1182">
        <f t="shared" si="68"/>
        <v>100</v>
      </c>
      <c r="Q1182" t="s">
        <v>5227</v>
      </c>
      <c r="R1182" t="s">
        <v>5229</v>
      </c>
      <c r="S1182" s="10">
        <f t="shared" si="69"/>
        <v>41577.064653998495</v>
      </c>
      <c r="T1182" s="10">
        <f t="shared" si="70"/>
        <v>41617.677511336689</v>
      </c>
    </row>
    <row r="1183" spans="1:20" ht="43.5" x14ac:dyDescent="0.35">
      <c r="A1183">
        <v>1181</v>
      </c>
      <c r="B1183" s="3" t="s">
        <v>113</v>
      </c>
      <c r="C1183" s="3" t="s">
        <v>2691</v>
      </c>
      <c r="D1183">
        <v>-671787.16284580296</v>
      </c>
      <c r="E1183">
        <v>16548.571843191901</v>
      </c>
      <c r="F1183" t="s">
        <v>5156</v>
      </c>
      <c r="G1183" t="s">
        <v>5163</v>
      </c>
      <c r="H1183" t="s">
        <v>5185</v>
      </c>
      <c r="I1183">
        <v>1386605842.9665</v>
      </c>
      <c r="J1183">
        <v>1383096387.6170399</v>
      </c>
      <c r="K1183" t="b">
        <v>0</v>
      </c>
      <c r="L1183">
        <v>164.905137914335</v>
      </c>
      <c r="M1183" t="b">
        <v>1</v>
      </c>
      <c r="N1183" t="s">
        <v>5203</v>
      </c>
      <c r="O1183">
        <f t="shared" si="67"/>
        <v>-2</v>
      </c>
      <c r="P1183">
        <f t="shared" si="68"/>
        <v>100</v>
      </c>
      <c r="Q1183" t="s">
        <v>5227</v>
      </c>
      <c r="R1183" t="s">
        <v>5229</v>
      </c>
      <c r="S1183" s="10">
        <f t="shared" si="69"/>
        <v>41576.85170853055</v>
      </c>
      <c r="T1183" s="10">
        <f t="shared" si="70"/>
        <v>41617.470404704858</v>
      </c>
    </row>
    <row r="1184" spans="1:20" ht="43.5" x14ac:dyDescent="0.35">
      <c r="A1184">
        <v>1182</v>
      </c>
      <c r="B1184" s="3" t="s">
        <v>114</v>
      </c>
      <c r="C1184" s="3" t="s">
        <v>2692</v>
      </c>
      <c r="D1184">
        <v>-672805.13909505296</v>
      </c>
      <c r="E1184">
        <v>16554.831008892899</v>
      </c>
      <c r="F1184" t="s">
        <v>5156</v>
      </c>
      <c r="G1184" t="s">
        <v>5161</v>
      </c>
      <c r="H1184" t="s">
        <v>5183</v>
      </c>
      <c r="I1184">
        <v>1386587948.9535</v>
      </c>
      <c r="J1184">
        <v>1383077989.1286199</v>
      </c>
      <c r="K1184" t="b">
        <v>0</v>
      </c>
      <c r="L1184">
        <v>164.964452519509</v>
      </c>
      <c r="M1184" t="b">
        <v>1</v>
      </c>
      <c r="N1184" t="s">
        <v>5203</v>
      </c>
      <c r="O1184">
        <f t="shared" si="67"/>
        <v>-2</v>
      </c>
      <c r="P1184">
        <f t="shared" si="68"/>
        <v>100</v>
      </c>
      <c r="Q1184" t="s">
        <v>5227</v>
      </c>
      <c r="R1184" t="s">
        <v>5229</v>
      </c>
      <c r="S1184" s="10">
        <f t="shared" si="69"/>
        <v>41576.638763062729</v>
      </c>
      <c r="T1184" s="10">
        <f t="shared" si="70"/>
        <v>41617.263298072918</v>
      </c>
    </row>
    <row r="1185" spans="1:20" ht="29" x14ac:dyDescent="0.35">
      <c r="A1185">
        <v>1183</v>
      </c>
      <c r="B1185" s="3" t="s">
        <v>115</v>
      </c>
      <c r="C1185" s="3" t="s">
        <v>2693</v>
      </c>
      <c r="D1185">
        <v>-673823.11534431297</v>
      </c>
      <c r="E1185">
        <v>16561.090174593799</v>
      </c>
      <c r="F1185" t="s">
        <v>5156</v>
      </c>
      <c r="G1185" t="s">
        <v>5161</v>
      </c>
      <c r="H1185" t="s">
        <v>5183</v>
      </c>
      <c r="I1185">
        <v>1386570054.9405</v>
      </c>
      <c r="J1185">
        <v>1383059590.6401899</v>
      </c>
      <c r="K1185" t="b">
        <v>0</v>
      </c>
      <c r="L1185">
        <v>165.02376712468299</v>
      </c>
      <c r="M1185" t="b">
        <v>1</v>
      </c>
      <c r="N1185" t="s">
        <v>5203</v>
      </c>
      <c r="O1185">
        <f t="shared" si="67"/>
        <v>-2</v>
      </c>
      <c r="P1185">
        <f t="shared" si="68"/>
        <v>100</v>
      </c>
      <c r="Q1185" t="s">
        <v>5227</v>
      </c>
      <c r="R1185" t="s">
        <v>5229</v>
      </c>
      <c r="S1185" s="10">
        <f t="shared" si="69"/>
        <v>41576.425817594783</v>
      </c>
      <c r="T1185" s="10">
        <f t="shared" si="70"/>
        <v>41617.05619144097</v>
      </c>
    </row>
    <row r="1186" spans="1:20" ht="43.5" x14ac:dyDescent="0.35">
      <c r="A1186">
        <v>1184</v>
      </c>
      <c r="B1186" s="3" t="s">
        <v>116</v>
      </c>
      <c r="C1186" s="3" t="s">
        <v>2694</v>
      </c>
      <c r="D1186">
        <v>-674841.09159356297</v>
      </c>
      <c r="E1186">
        <v>16567.349340294801</v>
      </c>
      <c r="F1186" t="s">
        <v>5156</v>
      </c>
      <c r="G1186" t="s">
        <v>5161</v>
      </c>
      <c r="H1186" t="s">
        <v>5183</v>
      </c>
      <c r="I1186">
        <v>1386552160.9275</v>
      </c>
      <c r="J1186">
        <v>1383041192.1517701</v>
      </c>
      <c r="K1186" t="b">
        <v>0</v>
      </c>
      <c r="L1186">
        <v>165.08308172985801</v>
      </c>
      <c r="M1186" t="b">
        <v>1</v>
      </c>
      <c r="N1186" t="s">
        <v>5203</v>
      </c>
      <c r="O1186">
        <f t="shared" si="67"/>
        <v>-2</v>
      </c>
      <c r="P1186">
        <f t="shared" si="68"/>
        <v>100</v>
      </c>
      <c r="Q1186" t="s">
        <v>5227</v>
      </c>
      <c r="R1186" t="s">
        <v>5229</v>
      </c>
      <c r="S1186" s="10">
        <f t="shared" si="69"/>
        <v>41576.212872126969</v>
      </c>
      <c r="T1186" s="10">
        <f t="shared" si="70"/>
        <v>41616.849084809022</v>
      </c>
    </row>
    <row r="1187" spans="1:20" x14ac:dyDescent="0.35">
      <c r="A1187">
        <v>1185</v>
      </c>
      <c r="B1187" s="3" t="s">
        <v>117</v>
      </c>
      <c r="C1187" s="3" t="s">
        <v>2695</v>
      </c>
      <c r="D1187">
        <v>-675859.06784281298</v>
      </c>
      <c r="E1187">
        <v>16573.6085059957</v>
      </c>
      <c r="F1187" t="s">
        <v>5156</v>
      </c>
      <c r="G1187" t="s">
        <v>5161</v>
      </c>
      <c r="H1187" t="s">
        <v>5183</v>
      </c>
      <c r="I1187">
        <v>1386534266.9145</v>
      </c>
      <c r="J1187">
        <v>1383022793.6633401</v>
      </c>
      <c r="K1187" t="b">
        <v>0</v>
      </c>
      <c r="L1187">
        <v>165.142396335032</v>
      </c>
      <c r="M1187" t="b">
        <v>1</v>
      </c>
      <c r="N1187" t="s">
        <v>5203</v>
      </c>
      <c r="O1187">
        <f t="shared" si="67"/>
        <v>-2</v>
      </c>
      <c r="P1187">
        <f t="shared" si="68"/>
        <v>100</v>
      </c>
      <c r="Q1187" t="s">
        <v>5227</v>
      </c>
      <c r="R1187" t="s">
        <v>5229</v>
      </c>
      <c r="S1187" s="10">
        <f t="shared" si="69"/>
        <v>41575.999926659024</v>
      </c>
      <c r="T1187" s="10">
        <f t="shared" si="70"/>
        <v>41616.641978177082</v>
      </c>
    </row>
    <row r="1188" spans="1:20" ht="43.5" x14ac:dyDescent="0.35">
      <c r="A1188">
        <v>1186</v>
      </c>
      <c r="B1188" s="3" t="s">
        <v>118</v>
      </c>
      <c r="C1188" s="3" t="s">
        <v>2696</v>
      </c>
      <c r="D1188">
        <v>-676877.04409207299</v>
      </c>
      <c r="E1188">
        <v>16579.867671696698</v>
      </c>
      <c r="F1188" t="s">
        <v>5156</v>
      </c>
      <c r="G1188" t="s">
        <v>5161</v>
      </c>
      <c r="H1188" t="s">
        <v>5183</v>
      </c>
      <c r="I1188">
        <v>1386516372.9015</v>
      </c>
      <c r="J1188">
        <v>1383004395.1749201</v>
      </c>
      <c r="K1188" t="b">
        <v>0</v>
      </c>
      <c r="L1188">
        <v>165.201710940206</v>
      </c>
      <c r="M1188" t="b">
        <v>1</v>
      </c>
      <c r="N1188" t="s">
        <v>5203</v>
      </c>
      <c r="O1188">
        <f t="shared" si="67"/>
        <v>-2</v>
      </c>
      <c r="P1188">
        <f t="shared" si="68"/>
        <v>100</v>
      </c>
      <c r="Q1188" t="s">
        <v>5227</v>
      </c>
      <c r="R1188" t="s">
        <v>5229</v>
      </c>
      <c r="S1188" s="10">
        <f t="shared" si="69"/>
        <v>41575.786981191202</v>
      </c>
      <c r="T1188" s="10">
        <f t="shared" si="70"/>
        <v>41616.434871545134</v>
      </c>
    </row>
    <row r="1189" spans="1:20" ht="58" x14ac:dyDescent="0.35">
      <c r="A1189">
        <v>1187</v>
      </c>
      <c r="B1189" s="3" t="s">
        <v>119</v>
      </c>
      <c r="C1189" s="3" t="s">
        <v>2697</v>
      </c>
      <c r="D1189">
        <v>-677895.02034132299</v>
      </c>
      <c r="E1189">
        <v>16586.126837397602</v>
      </c>
      <c r="F1189" t="s">
        <v>5156</v>
      </c>
      <c r="G1189" t="s">
        <v>5161</v>
      </c>
      <c r="H1189" t="s">
        <v>5183</v>
      </c>
      <c r="I1189">
        <v>1386498478.88851</v>
      </c>
      <c r="J1189">
        <v>1382985996.6864901</v>
      </c>
      <c r="K1189" t="b">
        <v>0</v>
      </c>
      <c r="L1189">
        <v>165.26102554537999</v>
      </c>
      <c r="M1189" t="b">
        <v>1</v>
      </c>
      <c r="N1189" t="s">
        <v>5203</v>
      </c>
      <c r="O1189">
        <f t="shared" si="67"/>
        <v>-2</v>
      </c>
      <c r="P1189">
        <f t="shared" si="68"/>
        <v>100</v>
      </c>
      <c r="Q1189" t="s">
        <v>5227</v>
      </c>
      <c r="R1189" t="s">
        <v>5229</v>
      </c>
      <c r="S1189" s="10">
        <f t="shared" si="69"/>
        <v>41575.574035723264</v>
      </c>
      <c r="T1189" s="10">
        <f t="shared" si="70"/>
        <v>41616.22776491331</v>
      </c>
    </row>
    <row r="1190" spans="1:20" ht="29" x14ac:dyDescent="0.35">
      <c r="A1190">
        <v>1188</v>
      </c>
      <c r="B1190" s="3" t="s">
        <v>120</v>
      </c>
      <c r="C1190" s="3" t="s">
        <v>2698</v>
      </c>
      <c r="D1190">
        <v>-678912.996590583</v>
      </c>
      <c r="E1190">
        <v>16592.3860030986</v>
      </c>
      <c r="F1190" t="s">
        <v>5156</v>
      </c>
      <c r="G1190" t="s">
        <v>5161</v>
      </c>
      <c r="H1190" t="s">
        <v>5183</v>
      </c>
      <c r="I1190">
        <v>1386480584.87551</v>
      </c>
      <c r="J1190">
        <v>1382967598.19807</v>
      </c>
      <c r="K1190" t="b">
        <v>0</v>
      </c>
      <c r="L1190">
        <v>165.32034015055501</v>
      </c>
      <c r="M1190" t="b">
        <v>1</v>
      </c>
      <c r="N1190" t="s">
        <v>5203</v>
      </c>
      <c r="O1190">
        <f t="shared" si="67"/>
        <v>-2</v>
      </c>
      <c r="P1190">
        <f t="shared" si="68"/>
        <v>100</v>
      </c>
      <c r="Q1190" t="s">
        <v>5227</v>
      </c>
      <c r="R1190" t="s">
        <v>5229</v>
      </c>
      <c r="S1190" s="10">
        <f t="shared" si="69"/>
        <v>41575.361090255436</v>
      </c>
      <c r="T1190" s="10">
        <f t="shared" si="70"/>
        <v>41616.020658281363</v>
      </c>
    </row>
    <row r="1191" spans="1:20" ht="43.5" x14ac:dyDescent="0.35">
      <c r="A1191">
        <v>1189</v>
      </c>
      <c r="B1191" s="3" t="s">
        <v>121</v>
      </c>
      <c r="C1191" s="3" t="s">
        <v>2699</v>
      </c>
      <c r="D1191">
        <v>-679930.972839833</v>
      </c>
      <c r="E1191">
        <v>16598.6451687995</v>
      </c>
      <c r="F1191" t="s">
        <v>5156</v>
      </c>
      <c r="G1191" t="s">
        <v>5161</v>
      </c>
      <c r="H1191" t="s">
        <v>5183</v>
      </c>
      <c r="I1191">
        <v>1386462690.86251</v>
      </c>
      <c r="J1191">
        <v>1382949199.70964</v>
      </c>
      <c r="K1191" t="b">
        <v>0</v>
      </c>
      <c r="L1191">
        <v>165.37965475572901</v>
      </c>
      <c r="M1191" t="b">
        <v>1</v>
      </c>
      <c r="N1191" t="s">
        <v>5203</v>
      </c>
      <c r="O1191">
        <f t="shared" si="67"/>
        <v>-2</v>
      </c>
      <c r="P1191">
        <f t="shared" si="68"/>
        <v>100</v>
      </c>
      <c r="Q1191" t="s">
        <v>5227</v>
      </c>
      <c r="R1191" t="s">
        <v>5229</v>
      </c>
      <c r="S1191" s="10">
        <f t="shared" si="69"/>
        <v>41575.148144787498</v>
      </c>
      <c r="T1191" s="10">
        <f t="shared" si="70"/>
        <v>41615.813551649415</v>
      </c>
    </row>
    <row r="1192" spans="1:20" ht="58" x14ac:dyDescent="0.35">
      <c r="A1192">
        <v>1190</v>
      </c>
      <c r="B1192" s="3" t="s">
        <v>122</v>
      </c>
      <c r="C1192" s="3" t="s">
        <v>2700</v>
      </c>
      <c r="D1192">
        <v>-680948.94908908301</v>
      </c>
      <c r="E1192">
        <v>16604.904334500501</v>
      </c>
      <c r="F1192" t="s">
        <v>5157</v>
      </c>
      <c r="G1192" t="s">
        <v>5168</v>
      </c>
      <c r="H1192" t="s">
        <v>5189</v>
      </c>
      <c r="I1192">
        <v>1386444796.84951</v>
      </c>
      <c r="J1192">
        <v>1382930801.22122</v>
      </c>
      <c r="K1192" t="b">
        <v>0</v>
      </c>
      <c r="L1192">
        <v>165.438969360903</v>
      </c>
      <c r="M1192" t="b">
        <v>0</v>
      </c>
      <c r="N1192" t="s">
        <v>5204</v>
      </c>
      <c r="O1192">
        <f t="shared" si="67"/>
        <v>-2</v>
      </c>
      <c r="P1192">
        <f t="shared" si="68"/>
        <v>100</v>
      </c>
      <c r="Q1192" t="s">
        <v>5227</v>
      </c>
      <c r="R1192" t="s">
        <v>5230</v>
      </c>
      <c r="S1192" s="10">
        <f t="shared" si="69"/>
        <v>41574.935199319676</v>
      </c>
      <c r="T1192" s="10">
        <f t="shared" si="70"/>
        <v>41615.606445017474</v>
      </c>
    </row>
    <row r="1193" spans="1:20" ht="58" x14ac:dyDescent="0.35">
      <c r="A1193">
        <v>1191</v>
      </c>
      <c r="B1193" s="3" t="s">
        <v>123</v>
      </c>
      <c r="C1193" s="3" t="s">
        <v>2701</v>
      </c>
      <c r="D1193">
        <v>-681966.92533834302</v>
      </c>
      <c r="E1193">
        <v>16611.163500201401</v>
      </c>
      <c r="F1193" t="s">
        <v>5157</v>
      </c>
      <c r="G1193" t="s">
        <v>5161</v>
      </c>
      <c r="H1193" t="s">
        <v>5183</v>
      </c>
      <c r="I1193">
        <v>1386426902.8365099</v>
      </c>
      <c r="J1193">
        <v>1382912402.73279</v>
      </c>
      <c r="K1193" t="b">
        <v>0</v>
      </c>
      <c r="L1193">
        <v>165.49828396607799</v>
      </c>
      <c r="M1193" t="b">
        <v>0</v>
      </c>
      <c r="N1193" t="s">
        <v>5204</v>
      </c>
      <c r="O1193">
        <f t="shared" si="67"/>
        <v>-2</v>
      </c>
      <c r="P1193">
        <f t="shared" si="68"/>
        <v>100</v>
      </c>
      <c r="Q1193" t="s">
        <v>5227</v>
      </c>
      <c r="R1193" t="s">
        <v>5230</v>
      </c>
      <c r="S1193" s="10">
        <f t="shared" si="69"/>
        <v>41574.722253851731</v>
      </c>
      <c r="T1193" s="10">
        <f t="shared" si="70"/>
        <v>41615.399338385527</v>
      </c>
    </row>
    <row r="1194" spans="1:20" ht="43.5" x14ac:dyDescent="0.35">
      <c r="A1194">
        <v>1192</v>
      </c>
      <c r="B1194" s="3" t="s">
        <v>124</v>
      </c>
      <c r="C1194" s="3" t="s">
        <v>2702</v>
      </c>
      <c r="D1194">
        <v>-682984.90158759302</v>
      </c>
      <c r="E1194">
        <v>16617.422665902399</v>
      </c>
      <c r="F1194" t="s">
        <v>5157</v>
      </c>
      <c r="G1194" t="s">
        <v>5161</v>
      </c>
      <c r="H1194" t="s">
        <v>5183</v>
      </c>
      <c r="I1194">
        <v>1386409008.8235199</v>
      </c>
      <c r="J1194">
        <v>1382894004.24437</v>
      </c>
      <c r="K1194" t="b">
        <v>0</v>
      </c>
      <c r="L1194">
        <v>165.55759857125199</v>
      </c>
      <c r="M1194" t="b">
        <v>0</v>
      </c>
      <c r="N1194" t="s">
        <v>5204</v>
      </c>
      <c r="O1194">
        <f t="shared" si="67"/>
        <v>-2</v>
      </c>
      <c r="P1194">
        <f t="shared" si="68"/>
        <v>100</v>
      </c>
      <c r="Q1194" t="s">
        <v>5227</v>
      </c>
      <c r="R1194" t="s">
        <v>5230</v>
      </c>
      <c r="S1194" s="10">
        <f t="shared" si="69"/>
        <v>41574.509308383909</v>
      </c>
      <c r="T1194" s="10">
        <f t="shared" si="70"/>
        <v>41615.192231753703</v>
      </c>
    </row>
    <row r="1195" spans="1:20" ht="58" x14ac:dyDescent="0.35">
      <c r="A1195">
        <v>1193</v>
      </c>
      <c r="B1195" s="3" t="s">
        <v>125</v>
      </c>
      <c r="C1195" s="3" t="s">
        <v>2703</v>
      </c>
      <c r="D1195">
        <v>-684002.87783684302</v>
      </c>
      <c r="E1195">
        <v>16623.681831603299</v>
      </c>
      <c r="F1195" t="s">
        <v>5157</v>
      </c>
      <c r="G1195" t="s">
        <v>5161</v>
      </c>
      <c r="H1195" t="s">
        <v>5183</v>
      </c>
      <c r="I1195">
        <v>1386391114.8105199</v>
      </c>
      <c r="J1195">
        <v>1382875605.75594</v>
      </c>
      <c r="K1195" t="b">
        <v>0</v>
      </c>
      <c r="L1195">
        <v>165.61691317642601</v>
      </c>
      <c r="M1195" t="b">
        <v>0</v>
      </c>
      <c r="N1195" t="s">
        <v>5204</v>
      </c>
      <c r="O1195">
        <f t="shared" si="67"/>
        <v>-2</v>
      </c>
      <c r="P1195">
        <f t="shared" si="68"/>
        <v>100</v>
      </c>
      <c r="Q1195" t="s">
        <v>5227</v>
      </c>
      <c r="R1195" t="s">
        <v>5230</v>
      </c>
      <c r="S1195" s="10">
        <f t="shared" si="69"/>
        <v>41574.296362915971</v>
      </c>
      <c r="T1195" s="10">
        <f t="shared" si="70"/>
        <v>41614.985125121755</v>
      </c>
    </row>
    <row r="1196" spans="1:20" ht="43.5" x14ac:dyDescent="0.35">
      <c r="A1196">
        <v>1194</v>
      </c>
      <c r="B1196" s="3" t="s">
        <v>126</v>
      </c>
      <c r="C1196" s="3" t="s">
        <v>2704</v>
      </c>
      <c r="D1196">
        <v>-685020.85408610303</v>
      </c>
      <c r="E1196">
        <v>16629.9409973043</v>
      </c>
      <c r="F1196" t="s">
        <v>5157</v>
      </c>
      <c r="G1196" t="s">
        <v>5161</v>
      </c>
      <c r="H1196" t="s">
        <v>5183</v>
      </c>
      <c r="I1196">
        <v>1386373220.7975199</v>
      </c>
      <c r="J1196">
        <v>1382857207.26752</v>
      </c>
      <c r="K1196" t="b">
        <v>0</v>
      </c>
      <c r="L1196">
        <v>165.67622778160001</v>
      </c>
      <c r="M1196" t="b">
        <v>0</v>
      </c>
      <c r="N1196" t="s">
        <v>5204</v>
      </c>
      <c r="O1196">
        <f t="shared" si="67"/>
        <v>-2</v>
      </c>
      <c r="P1196">
        <f t="shared" si="68"/>
        <v>100</v>
      </c>
      <c r="Q1196" t="s">
        <v>5227</v>
      </c>
      <c r="R1196" t="s">
        <v>5230</v>
      </c>
      <c r="S1196" s="10">
        <f t="shared" si="69"/>
        <v>41574.083417448142</v>
      </c>
      <c r="T1196" s="10">
        <f t="shared" si="70"/>
        <v>41614.778018489807</v>
      </c>
    </row>
    <row r="1197" spans="1:20" ht="43.5" x14ac:dyDescent="0.35">
      <c r="A1197">
        <v>1195</v>
      </c>
      <c r="B1197" s="3" t="s">
        <v>127</v>
      </c>
      <c r="C1197" s="3" t="s">
        <v>2705</v>
      </c>
      <c r="D1197">
        <v>-686038.83033535304</v>
      </c>
      <c r="E1197">
        <v>16636.2001630052</v>
      </c>
      <c r="F1197" t="s">
        <v>5157</v>
      </c>
      <c r="G1197" t="s">
        <v>5166</v>
      </c>
      <c r="H1197" t="s">
        <v>5188</v>
      </c>
      <c r="I1197">
        <v>1386355326.7845199</v>
      </c>
      <c r="J1197">
        <v>1382838808.7790899</v>
      </c>
      <c r="K1197" t="b">
        <v>0</v>
      </c>
      <c r="L1197">
        <v>165.73554238677499</v>
      </c>
      <c r="M1197" t="b">
        <v>0</v>
      </c>
      <c r="N1197" t="s">
        <v>5204</v>
      </c>
      <c r="O1197">
        <f t="shared" si="67"/>
        <v>-2</v>
      </c>
      <c r="P1197">
        <f t="shared" si="68"/>
        <v>100</v>
      </c>
      <c r="Q1197" t="s">
        <v>5227</v>
      </c>
      <c r="R1197" t="s">
        <v>5230</v>
      </c>
      <c r="S1197" s="10">
        <f t="shared" si="69"/>
        <v>41573.870471980204</v>
      </c>
      <c r="T1197" s="10">
        <f t="shared" si="70"/>
        <v>41614.570911857867</v>
      </c>
    </row>
    <row r="1198" spans="1:20" ht="43.5" x14ac:dyDescent="0.35">
      <c r="A1198">
        <v>1196</v>
      </c>
      <c r="B1198" s="3" t="s">
        <v>128</v>
      </c>
      <c r="C1198" s="3" t="s">
        <v>2706</v>
      </c>
      <c r="D1198">
        <v>-687056.80658460304</v>
      </c>
      <c r="E1198">
        <v>16642.459328706202</v>
      </c>
      <c r="F1198" t="s">
        <v>5157</v>
      </c>
      <c r="G1198" t="s">
        <v>5161</v>
      </c>
      <c r="H1198" t="s">
        <v>5183</v>
      </c>
      <c r="I1198">
        <v>1386337432.7715199</v>
      </c>
      <c r="J1198">
        <v>1382820410.2906699</v>
      </c>
      <c r="K1198" t="b">
        <v>0</v>
      </c>
      <c r="L1198">
        <v>165.79485699194899</v>
      </c>
      <c r="M1198" t="b">
        <v>0</v>
      </c>
      <c r="N1198" t="s">
        <v>5204</v>
      </c>
      <c r="O1198">
        <f t="shared" si="67"/>
        <v>-2</v>
      </c>
      <c r="P1198">
        <f t="shared" si="68"/>
        <v>100</v>
      </c>
      <c r="Q1198" t="s">
        <v>5227</v>
      </c>
      <c r="R1198" t="s">
        <v>5230</v>
      </c>
      <c r="S1198" s="10">
        <f t="shared" si="69"/>
        <v>41573.657526512383</v>
      </c>
      <c r="T1198" s="10">
        <f t="shared" si="70"/>
        <v>41614.363805225927</v>
      </c>
    </row>
    <row r="1199" spans="1:20" ht="43.5" x14ac:dyDescent="0.35">
      <c r="A1199">
        <v>1197</v>
      </c>
      <c r="B1199" s="3" t="s">
        <v>129</v>
      </c>
      <c r="C1199" s="3" t="s">
        <v>2707</v>
      </c>
      <c r="D1199">
        <v>-688074.78283386305</v>
      </c>
      <c r="E1199">
        <v>16648.718494407101</v>
      </c>
      <c r="F1199" t="s">
        <v>5157</v>
      </c>
      <c r="G1199" t="s">
        <v>5161</v>
      </c>
      <c r="H1199" t="s">
        <v>5183</v>
      </c>
      <c r="I1199">
        <v>1386319538.7585299</v>
      </c>
      <c r="J1199">
        <v>1382802011.8022399</v>
      </c>
      <c r="K1199" t="b">
        <v>0</v>
      </c>
      <c r="L1199">
        <v>165.85417159712301</v>
      </c>
      <c r="M1199" t="b">
        <v>0</v>
      </c>
      <c r="N1199" t="s">
        <v>5204</v>
      </c>
      <c r="O1199">
        <f t="shared" si="67"/>
        <v>-2</v>
      </c>
      <c r="P1199">
        <f t="shared" si="68"/>
        <v>100</v>
      </c>
      <c r="Q1199" t="s">
        <v>5227</v>
      </c>
      <c r="R1199" t="s">
        <v>5230</v>
      </c>
      <c r="S1199" s="10">
        <f t="shared" si="69"/>
        <v>41573.444581044438</v>
      </c>
      <c r="T1199" s="10">
        <f t="shared" si="70"/>
        <v>41614.156698594095</v>
      </c>
    </row>
    <row r="1200" spans="1:20" ht="29" x14ac:dyDescent="0.35">
      <c r="A1200">
        <v>1198</v>
      </c>
      <c r="B1200" s="3" t="s">
        <v>130</v>
      </c>
      <c r="C1200" s="3" t="s">
        <v>2708</v>
      </c>
      <c r="D1200">
        <v>-689092.75908311305</v>
      </c>
      <c r="E1200">
        <v>16654.977660108099</v>
      </c>
      <c r="F1200" t="s">
        <v>5157</v>
      </c>
      <c r="G1200" t="s">
        <v>5161</v>
      </c>
      <c r="H1200" t="s">
        <v>5183</v>
      </c>
      <c r="I1200">
        <v>1386301644.7455299</v>
      </c>
      <c r="J1200">
        <v>1382783613.3138199</v>
      </c>
      <c r="K1200" t="b">
        <v>0</v>
      </c>
      <c r="L1200">
        <v>165.91348620229701</v>
      </c>
      <c r="M1200" t="b">
        <v>0</v>
      </c>
      <c r="N1200" t="s">
        <v>5204</v>
      </c>
      <c r="O1200">
        <f t="shared" ref="O1200:O1263" si="71">ROUND((E1200/D1200)*100,0)</f>
        <v>-2</v>
      </c>
      <c r="P1200">
        <f t="shared" si="68"/>
        <v>100</v>
      </c>
      <c r="Q1200" t="s">
        <v>5227</v>
      </c>
      <c r="R1200" t="s">
        <v>5230</v>
      </c>
      <c r="S1200" s="10">
        <f t="shared" si="69"/>
        <v>41573.231635576616</v>
      </c>
      <c r="T1200" s="10">
        <f t="shared" si="70"/>
        <v>41613.949591962148</v>
      </c>
    </row>
    <row r="1201" spans="1:20" ht="58" x14ac:dyDescent="0.35">
      <c r="A1201">
        <v>1199</v>
      </c>
      <c r="B1201" s="3" t="s">
        <v>131</v>
      </c>
      <c r="C1201" s="3" t="s">
        <v>2709</v>
      </c>
      <c r="D1201">
        <v>-690110.73533236305</v>
      </c>
      <c r="E1201">
        <v>16661.236825808999</v>
      </c>
      <c r="F1201" t="s">
        <v>5157</v>
      </c>
      <c r="G1201" t="s">
        <v>5161</v>
      </c>
      <c r="H1201" t="s">
        <v>5183</v>
      </c>
      <c r="I1201">
        <v>1386283750.7325301</v>
      </c>
      <c r="J1201">
        <v>1382765214.8253901</v>
      </c>
      <c r="K1201" t="b">
        <v>0</v>
      </c>
      <c r="L1201">
        <v>165.972800807472</v>
      </c>
      <c r="M1201" t="b">
        <v>0</v>
      </c>
      <c r="N1201" t="s">
        <v>5204</v>
      </c>
      <c r="O1201">
        <f t="shared" si="71"/>
        <v>-2</v>
      </c>
      <c r="P1201">
        <f t="shared" si="68"/>
        <v>100</v>
      </c>
      <c r="Q1201" t="s">
        <v>5227</v>
      </c>
      <c r="R1201" t="s">
        <v>5230</v>
      </c>
      <c r="S1201" s="10">
        <f t="shared" si="69"/>
        <v>41573.018690108678</v>
      </c>
      <c r="T1201" s="10">
        <f t="shared" si="70"/>
        <v>41613.742485330207</v>
      </c>
    </row>
    <row r="1202" spans="1:20" ht="43.5" x14ac:dyDescent="0.35">
      <c r="A1202">
        <v>1200</v>
      </c>
      <c r="B1202" s="3" t="s">
        <v>132</v>
      </c>
      <c r="C1202" s="3" t="s">
        <v>2710</v>
      </c>
      <c r="D1202">
        <v>-691128.71158162295</v>
      </c>
      <c r="E1202">
        <v>16667.495991510001</v>
      </c>
      <c r="F1202" t="s">
        <v>5157</v>
      </c>
      <c r="G1202" t="s">
        <v>5162</v>
      </c>
      <c r="H1202" t="s">
        <v>5184</v>
      </c>
      <c r="I1202">
        <v>1386265856.7195301</v>
      </c>
      <c r="J1202">
        <v>1382746816.3369701</v>
      </c>
      <c r="K1202" t="b">
        <v>0</v>
      </c>
      <c r="L1202">
        <v>166.03211541264599</v>
      </c>
      <c r="M1202" t="b">
        <v>0</v>
      </c>
      <c r="N1202" t="s">
        <v>5204</v>
      </c>
      <c r="O1202">
        <f t="shared" si="71"/>
        <v>-2</v>
      </c>
      <c r="P1202">
        <f t="shared" si="68"/>
        <v>100</v>
      </c>
      <c r="Q1202" t="s">
        <v>5227</v>
      </c>
      <c r="R1202" t="s">
        <v>5230</v>
      </c>
      <c r="S1202" s="10">
        <f t="shared" si="69"/>
        <v>41572.805744640857</v>
      </c>
      <c r="T1202" s="10">
        <f t="shared" si="70"/>
        <v>41613.535378698267</v>
      </c>
    </row>
    <row r="1203" spans="1:20" x14ac:dyDescent="0.35">
      <c r="A1203">
        <v>1201</v>
      </c>
      <c r="B1203" s="3" t="s">
        <v>133</v>
      </c>
      <c r="C1203" s="3" t="s">
        <v>2711</v>
      </c>
      <c r="D1203">
        <v>-692146.68783087295</v>
      </c>
      <c r="E1203">
        <v>16673.755157210901</v>
      </c>
      <c r="F1203" t="s">
        <v>5157</v>
      </c>
      <c r="G1203" t="s">
        <v>5161</v>
      </c>
      <c r="H1203" t="s">
        <v>5183</v>
      </c>
      <c r="I1203">
        <v>1386247962.7065301</v>
      </c>
      <c r="J1203">
        <v>1382728417.8485401</v>
      </c>
      <c r="K1203" t="b">
        <v>0</v>
      </c>
      <c r="L1203">
        <v>166.09143001781999</v>
      </c>
      <c r="M1203" t="b">
        <v>0</v>
      </c>
      <c r="N1203" t="s">
        <v>5204</v>
      </c>
      <c r="O1203">
        <f t="shared" si="71"/>
        <v>-2</v>
      </c>
      <c r="P1203">
        <f t="shared" si="68"/>
        <v>100</v>
      </c>
      <c r="Q1203" t="s">
        <v>5227</v>
      </c>
      <c r="R1203" t="s">
        <v>5230</v>
      </c>
      <c r="S1203" s="10">
        <f t="shared" si="69"/>
        <v>41572.592799172919</v>
      </c>
      <c r="T1203" s="10">
        <f t="shared" si="70"/>
        <v>41613.328272066319</v>
      </c>
    </row>
    <row r="1204" spans="1:20" ht="58" x14ac:dyDescent="0.35">
      <c r="A1204">
        <v>1202</v>
      </c>
      <c r="B1204" s="3" t="s">
        <v>134</v>
      </c>
      <c r="C1204" s="3" t="s">
        <v>2712</v>
      </c>
      <c r="D1204">
        <v>-693164.66408013296</v>
      </c>
      <c r="E1204">
        <v>16680.014322911898</v>
      </c>
      <c r="F1204" t="s">
        <v>5157</v>
      </c>
      <c r="G1204" t="s">
        <v>5161</v>
      </c>
      <c r="H1204" t="s">
        <v>5183</v>
      </c>
      <c r="I1204">
        <v>1386230068.6935401</v>
      </c>
      <c r="J1204">
        <v>1382710019.3601201</v>
      </c>
      <c r="K1204" t="b">
        <v>0</v>
      </c>
      <c r="L1204">
        <v>166.15074462299501</v>
      </c>
      <c r="M1204" t="b">
        <v>0</v>
      </c>
      <c r="N1204" t="s">
        <v>5204</v>
      </c>
      <c r="O1204">
        <f t="shared" si="71"/>
        <v>-2</v>
      </c>
      <c r="P1204">
        <f t="shared" si="68"/>
        <v>100</v>
      </c>
      <c r="Q1204" t="s">
        <v>5227</v>
      </c>
      <c r="R1204" t="s">
        <v>5230</v>
      </c>
      <c r="S1204" s="10">
        <f t="shared" si="69"/>
        <v>41572.37985370509</v>
      </c>
      <c r="T1204" s="10">
        <f t="shared" si="70"/>
        <v>41613.121165434488</v>
      </c>
    </row>
    <row r="1205" spans="1:20" ht="29" x14ac:dyDescent="0.35">
      <c r="A1205">
        <v>1203</v>
      </c>
      <c r="B1205" s="3" t="s">
        <v>135</v>
      </c>
      <c r="C1205" s="3" t="s">
        <v>2713</v>
      </c>
      <c r="D1205">
        <v>-694182.64032938296</v>
      </c>
      <c r="E1205">
        <v>16686.273488612798</v>
      </c>
      <c r="F1205" t="s">
        <v>5157</v>
      </c>
      <c r="G1205" t="s">
        <v>5161</v>
      </c>
      <c r="H1205" t="s">
        <v>5183</v>
      </c>
      <c r="I1205">
        <v>1386212174.6805401</v>
      </c>
      <c r="J1205">
        <v>1382691620.87169</v>
      </c>
      <c r="K1205" t="b">
        <v>0</v>
      </c>
      <c r="L1205">
        <v>166.210059228169</v>
      </c>
      <c r="M1205" t="b">
        <v>0</v>
      </c>
      <c r="N1205" t="s">
        <v>5204</v>
      </c>
      <c r="O1205">
        <f t="shared" si="71"/>
        <v>-2</v>
      </c>
      <c r="P1205">
        <f t="shared" si="68"/>
        <v>100</v>
      </c>
      <c r="Q1205" t="s">
        <v>5227</v>
      </c>
      <c r="R1205" t="s">
        <v>5230</v>
      </c>
      <c r="S1205" s="10">
        <f t="shared" si="69"/>
        <v>41572.166908237152</v>
      </c>
      <c r="T1205" s="10">
        <f t="shared" si="70"/>
        <v>41612.914058802548</v>
      </c>
    </row>
    <row r="1206" spans="1:20" ht="29" x14ac:dyDescent="0.35">
      <c r="A1206">
        <v>1204</v>
      </c>
      <c r="B1206" s="3" t="s">
        <v>136</v>
      </c>
      <c r="C1206" s="3" t="s">
        <v>2714</v>
      </c>
      <c r="D1206">
        <v>-695200.61657863297</v>
      </c>
      <c r="E1206">
        <v>16692.5326543138</v>
      </c>
      <c r="F1206" t="s">
        <v>5157</v>
      </c>
      <c r="G1206" t="s">
        <v>5161</v>
      </c>
      <c r="H1206" t="s">
        <v>5183</v>
      </c>
      <c r="I1206">
        <v>1386194280.6675401</v>
      </c>
      <c r="J1206">
        <v>1382673222.38327</v>
      </c>
      <c r="K1206" t="b">
        <v>0</v>
      </c>
      <c r="L1206">
        <v>166.269373833343</v>
      </c>
      <c r="M1206" t="b">
        <v>0</v>
      </c>
      <c r="N1206" t="s">
        <v>5204</v>
      </c>
      <c r="O1206">
        <f t="shared" si="71"/>
        <v>-2</v>
      </c>
      <c r="P1206">
        <f t="shared" si="68"/>
        <v>100</v>
      </c>
      <c r="Q1206" t="s">
        <v>5227</v>
      </c>
      <c r="R1206" t="s">
        <v>5230</v>
      </c>
      <c r="S1206" s="10">
        <f t="shared" si="69"/>
        <v>41571.953962769323</v>
      </c>
      <c r="T1206" s="10">
        <f t="shared" si="70"/>
        <v>41612.7069521706</v>
      </c>
    </row>
    <row r="1207" spans="1:20" ht="43.5" x14ac:dyDescent="0.35">
      <c r="A1207">
        <v>1205</v>
      </c>
      <c r="B1207" s="3" t="s">
        <v>137</v>
      </c>
      <c r="C1207" s="3" t="s">
        <v>2715</v>
      </c>
      <c r="D1207">
        <v>-696218.59282789298</v>
      </c>
      <c r="E1207">
        <v>16698.7918200147</v>
      </c>
      <c r="F1207" t="s">
        <v>5157</v>
      </c>
      <c r="G1207" t="s">
        <v>5161</v>
      </c>
      <c r="H1207" t="s">
        <v>5183</v>
      </c>
      <c r="I1207">
        <v>1386176386.6545401</v>
      </c>
      <c r="J1207">
        <v>1382654823.89484</v>
      </c>
      <c r="K1207" t="b">
        <v>0</v>
      </c>
      <c r="L1207">
        <v>166.32868843851699</v>
      </c>
      <c r="M1207" t="b">
        <v>0</v>
      </c>
      <c r="N1207" t="s">
        <v>5204</v>
      </c>
      <c r="O1207">
        <f t="shared" si="71"/>
        <v>-2</v>
      </c>
      <c r="P1207">
        <f t="shared" si="68"/>
        <v>100</v>
      </c>
      <c r="Q1207" t="s">
        <v>5227</v>
      </c>
      <c r="R1207" t="s">
        <v>5230</v>
      </c>
      <c r="S1207" s="10">
        <f t="shared" si="69"/>
        <v>41571.741017301385</v>
      </c>
      <c r="T1207" s="10">
        <f t="shared" si="70"/>
        <v>41612.499845538659</v>
      </c>
    </row>
    <row r="1208" spans="1:20" ht="58" x14ac:dyDescent="0.35">
      <c r="A1208">
        <v>1206</v>
      </c>
      <c r="B1208" s="3" t="s">
        <v>138</v>
      </c>
      <c r="C1208" s="3" t="s">
        <v>2701</v>
      </c>
      <c r="D1208">
        <v>-697236.56907714298</v>
      </c>
      <c r="E1208">
        <v>16705.050985715701</v>
      </c>
      <c r="F1208" t="s">
        <v>5157</v>
      </c>
      <c r="G1208" t="s">
        <v>5161</v>
      </c>
      <c r="H1208" t="s">
        <v>5183</v>
      </c>
      <c r="I1208">
        <v>1386158492.6415401</v>
      </c>
      <c r="J1208">
        <v>1382636425.40642</v>
      </c>
      <c r="K1208" t="b">
        <v>0</v>
      </c>
      <c r="L1208">
        <v>166.38800304369201</v>
      </c>
      <c r="M1208" t="b">
        <v>0</v>
      </c>
      <c r="N1208" t="s">
        <v>5204</v>
      </c>
      <c r="O1208">
        <f t="shared" si="71"/>
        <v>-2</v>
      </c>
      <c r="P1208">
        <f t="shared" si="68"/>
        <v>100</v>
      </c>
      <c r="Q1208" t="s">
        <v>5227</v>
      </c>
      <c r="R1208" t="s">
        <v>5230</v>
      </c>
      <c r="S1208" s="10">
        <f t="shared" si="69"/>
        <v>41571.528071833563</v>
      </c>
      <c r="T1208" s="10">
        <f t="shared" si="70"/>
        <v>41612.292738906712</v>
      </c>
    </row>
    <row r="1209" spans="1:20" ht="43.5" x14ac:dyDescent="0.35">
      <c r="A1209">
        <v>1207</v>
      </c>
      <c r="B1209" s="3" t="s">
        <v>139</v>
      </c>
      <c r="C1209" s="3" t="s">
        <v>2716</v>
      </c>
      <c r="D1209">
        <v>-698254.54532639298</v>
      </c>
      <c r="E1209">
        <v>16711.310151416601</v>
      </c>
      <c r="F1209" t="s">
        <v>5157</v>
      </c>
      <c r="G1209" t="s">
        <v>5169</v>
      </c>
      <c r="H1209" t="s">
        <v>5190</v>
      </c>
      <c r="I1209">
        <v>1386140598.6285501</v>
      </c>
      <c r="J1209">
        <v>1382618026.91799</v>
      </c>
      <c r="K1209" t="b">
        <v>0</v>
      </c>
      <c r="L1209">
        <v>166.447317648866</v>
      </c>
      <c r="M1209" t="b">
        <v>0</v>
      </c>
      <c r="N1209" t="s">
        <v>5204</v>
      </c>
      <c r="O1209">
        <f t="shared" si="71"/>
        <v>-2</v>
      </c>
      <c r="P1209">
        <f t="shared" si="68"/>
        <v>100</v>
      </c>
      <c r="Q1209" t="s">
        <v>5227</v>
      </c>
      <c r="R1209" t="s">
        <v>5230</v>
      </c>
      <c r="S1209" s="10">
        <f t="shared" si="69"/>
        <v>41571.315126365625</v>
      </c>
      <c r="T1209" s="10">
        <f t="shared" si="70"/>
        <v>41612.08563227488</v>
      </c>
    </row>
    <row r="1210" spans="1:20" ht="43.5" x14ac:dyDescent="0.35">
      <c r="A1210">
        <v>1208</v>
      </c>
      <c r="B1210" s="3" t="s">
        <v>140</v>
      </c>
      <c r="C1210" s="3" t="s">
        <v>2717</v>
      </c>
      <c r="D1210">
        <v>-699272.52157565299</v>
      </c>
      <c r="E1210">
        <v>16717.569317117599</v>
      </c>
      <c r="F1210" t="s">
        <v>5157</v>
      </c>
      <c r="G1210" t="s">
        <v>5161</v>
      </c>
      <c r="H1210" t="s">
        <v>5183</v>
      </c>
      <c r="I1210">
        <v>1386122704.61555</v>
      </c>
      <c r="J1210">
        <v>1382599628.42957</v>
      </c>
      <c r="K1210" t="b">
        <v>0</v>
      </c>
      <c r="L1210">
        <v>166.50663225404</v>
      </c>
      <c r="M1210" t="b">
        <v>0</v>
      </c>
      <c r="N1210" t="s">
        <v>5204</v>
      </c>
      <c r="O1210">
        <f t="shared" si="71"/>
        <v>-2</v>
      </c>
      <c r="P1210">
        <f t="shared" si="68"/>
        <v>100</v>
      </c>
      <c r="Q1210" t="s">
        <v>5227</v>
      </c>
      <c r="R1210" t="s">
        <v>5230</v>
      </c>
      <c r="S1210" s="10">
        <f t="shared" si="69"/>
        <v>41571.102180897797</v>
      </c>
      <c r="T1210" s="10">
        <f t="shared" si="70"/>
        <v>41611.87852564294</v>
      </c>
    </row>
    <row r="1211" spans="1:20" ht="43.5" x14ac:dyDescent="0.35">
      <c r="A1211">
        <v>1209</v>
      </c>
      <c r="B1211" s="3" t="s">
        <v>141</v>
      </c>
      <c r="C1211" s="3" t="s">
        <v>2718</v>
      </c>
      <c r="D1211">
        <v>-700290.497824903</v>
      </c>
      <c r="E1211">
        <v>16723.828482818499</v>
      </c>
      <c r="F1211" t="s">
        <v>5157</v>
      </c>
      <c r="G1211" t="s">
        <v>5161</v>
      </c>
      <c r="H1211" t="s">
        <v>5183</v>
      </c>
      <c r="I1211">
        <v>1386104810.60255</v>
      </c>
      <c r="J1211">
        <v>1382581229.9411399</v>
      </c>
      <c r="K1211" t="b">
        <v>0</v>
      </c>
      <c r="L1211">
        <v>166.56594685921399</v>
      </c>
      <c r="M1211" t="b">
        <v>0</v>
      </c>
      <c r="N1211" t="s">
        <v>5204</v>
      </c>
      <c r="O1211">
        <f t="shared" si="71"/>
        <v>-2</v>
      </c>
      <c r="P1211">
        <f t="shared" si="68"/>
        <v>100</v>
      </c>
      <c r="Q1211" t="s">
        <v>5227</v>
      </c>
      <c r="R1211" t="s">
        <v>5230</v>
      </c>
      <c r="S1211" s="10">
        <f t="shared" si="69"/>
        <v>41570.889235429859</v>
      </c>
      <c r="T1211" s="10">
        <f t="shared" si="70"/>
        <v>41611.671419010992</v>
      </c>
    </row>
    <row r="1212" spans="1:20" ht="43.5" x14ac:dyDescent="0.35">
      <c r="A1212">
        <v>1210</v>
      </c>
      <c r="B1212" s="3" t="s">
        <v>142</v>
      </c>
      <c r="C1212" s="3" t="s">
        <v>2719</v>
      </c>
      <c r="D1212">
        <v>-701308.474074153</v>
      </c>
      <c r="E1212">
        <v>16730.0876485195</v>
      </c>
      <c r="F1212" t="s">
        <v>5157</v>
      </c>
      <c r="G1212" t="s">
        <v>5161</v>
      </c>
      <c r="H1212" t="s">
        <v>5183</v>
      </c>
      <c r="I1212">
        <v>1386086916.58955</v>
      </c>
      <c r="J1212">
        <v>1382562831.4527199</v>
      </c>
      <c r="K1212" t="b">
        <v>0</v>
      </c>
      <c r="L1212">
        <v>166.62526146438901</v>
      </c>
      <c r="M1212" t="b">
        <v>0</v>
      </c>
      <c r="N1212" t="s">
        <v>5204</v>
      </c>
      <c r="O1212">
        <f t="shared" si="71"/>
        <v>-2</v>
      </c>
      <c r="P1212">
        <f t="shared" si="68"/>
        <v>100</v>
      </c>
      <c r="Q1212" t="s">
        <v>5227</v>
      </c>
      <c r="R1212" t="s">
        <v>5230</v>
      </c>
      <c r="S1212" s="10">
        <f t="shared" si="69"/>
        <v>41570.67628996203</v>
      </c>
      <c r="T1212" s="10">
        <f t="shared" si="70"/>
        <v>41611.464312379052</v>
      </c>
    </row>
    <row r="1213" spans="1:20" ht="43.5" x14ac:dyDescent="0.35">
      <c r="A1213">
        <v>1211</v>
      </c>
      <c r="B1213" s="3" t="s">
        <v>143</v>
      </c>
      <c r="C1213" s="3" t="s">
        <v>2720</v>
      </c>
      <c r="D1213">
        <v>-702326.45032341301</v>
      </c>
      <c r="E1213">
        <v>16736.3468142204</v>
      </c>
      <c r="F1213" t="s">
        <v>5157</v>
      </c>
      <c r="G1213" t="s">
        <v>5161</v>
      </c>
      <c r="H1213" t="s">
        <v>5183</v>
      </c>
      <c r="I1213">
        <v>1386069022.57655</v>
      </c>
      <c r="J1213">
        <v>1382544432.9642899</v>
      </c>
      <c r="K1213" t="b">
        <v>0</v>
      </c>
      <c r="L1213">
        <v>166.68457606956301</v>
      </c>
      <c r="M1213" t="b">
        <v>0</v>
      </c>
      <c r="N1213" t="s">
        <v>5204</v>
      </c>
      <c r="O1213">
        <f t="shared" si="71"/>
        <v>-2</v>
      </c>
      <c r="P1213">
        <f t="shared" si="68"/>
        <v>100</v>
      </c>
      <c r="Q1213" t="s">
        <v>5227</v>
      </c>
      <c r="R1213" t="s">
        <v>5230</v>
      </c>
      <c r="S1213" s="10">
        <f t="shared" si="69"/>
        <v>41570.463344494092</v>
      </c>
      <c r="T1213" s="10">
        <f t="shared" si="70"/>
        <v>41611.257205747104</v>
      </c>
    </row>
    <row r="1214" spans="1:20" ht="43.5" x14ac:dyDescent="0.35">
      <c r="A1214">
        <v>1212</v>
      </c>
      <c r="B1214" s="3" t="s">
        <v>144</v>
      </c>
      <c r="C1214" s="3" t="s">
        <v>2721</v>
      </c>
      <c r="D1214">
        <v>-703344.42657266301</v>
      </c>
      <c r="E1214">
        <v>16742.605979921402</v>
      </c>
      <c r="F1214" t="s">
        <v>5157</v>
      </c>
      <c r="G1214" t="s">
        <v>5161</v>
      </c>
      <c r="H1214" t="s">
        <v>5183</v>
      </c>
      <c r="I1214">
        <v>1386051128.56356</v>
      </c>
      <c r="J1214">
        <v>1382526034.4758699</v>
      </c>
      <c r="K1214" t="b">
        <v>0</v>
      </c>
      <c r="L1214">
        <v>166.743890674737</v>
      </c>
      <c r="M1214" t="b">
        <v>0</v>
      </c>
      <c r="N1214" t="s">
        <v>5204</v>
      </c>
      <c r="O1214">
        <f t="shared" si="71"/>
        <v>-2</v>
      </c>
      <c r="P1214">
        <f t="shared" si="68"/>
        <v>100</v>
      </c>
      <c r="Q1214" t="s">
        <v>5227</v>
      </c>
      <c r="R1214" t="s">
        <v>5230</v>
      </c>
      <c r="S1214" s="10">
        <f t="shared" si="69"/>
        <v>41570.25039902627</v>
      </c>
      <c r="T1214" s="10">
        <f t="shared" si="70"/>
        <v>41611.050099115273</v>
      </c>
    </row>
    <row r="1215" spans="1:20" ht="43.5" x14ac:dyDescent="0.35">
      <c r="A1215">
        <v>1213</v>
      </c>
      <c r="B1215" s="3" t="s">
        <v>145</v>
      </c>
      <c r="C1215" s="3" t="s">
        <v>2722</v>
      </c>
      <c r="D1215">
        <v>-704362.40282191301</v>
      </c>
      <c r="E1215">
        <v>16748.865145622301</v>
      </c>
      <c r="F1215" t="s">
        <v>5157</v>
      </c>
      <c r="G1215" t="s">
        <v>5163</v>
      </c>
      <c r="H1215" t="s">
        <v>5185</v>
      </c>
      <c r="I1215">
        <v>1386033234.55056</v>
      </c>
      <c r="J1215">
        <v>1382507635.9874499</v>
      </c>
      <c r="K1215" t="b">
        <v>0</v>
      </c>
      <c r="L1215">
        <v>166.80320527991199</v>
      </c>
      <c r="M1215" t="b">
        <v>0</v>
      </c>
      <c r="N1215" t="s">
        <v>5204</v>
      </c>
      <c r="O1215">
        <f t="shared" si="71"/>
        <v>-2</v>
      </c>
      <c r="P1215">
        <f t="shared" si="68"/>
        <v>100</v>
      </c>
      <c r="Q1215" t="s">
        <v>5227</v>
      </c>
      <c r="R1215" t="s">
        <v>5230</v>
      </c>
      <c r="S1215" s="10">
        <f t="shared" si="69"/>
        <v>41570.037453558449</v>
      </c>
      <c r="T1215" s="10">
        <f t="shared" si="70"/>
        <v>41610.842992483333</v>
      </c>
    </row>
    <row r="1216" spans="1:20" ht="43.5" x14ac:dyDescent="0.35">
      <c r="A1216">
        <v>1214</v>
      </c>
      <c r="B1216" s="3" t="s">
        <v>146</v>
      </c>
      <c r="C1216" s="3" t="s">
        <v>2723</v>
      </c>
      <c r="D1216">
        <v>-705380.37907117303</v>
      </c>
      <c r="E1216">
        <v>16755.124311323299</v>
      </c>
      <c r="F1216" t="s">
        <v>5157</v>
      </c>
      <c r="G1216" t="s">
        <v>5166</v>
      </c>
      <c r="H1216" t="s">
        <v>5188</v>
      </c>
      <c r="I1216">
        <v>1386015340.53756</v>
      </c>
      <c r="J1216">
        <v>1382489237.4990201</v>
      </c>
      <c r="K1216" t="b">
        <v>0</v>
      </c>
      <c r="L1216">
        <v>166.86251988508599</v>
      </c>
      <c r="M1216" t="b">
        <v>0</v>
      </c>
      <c r="N1216" t="s">
        <v>5204</v>
      </c>
      <c r="O1216">
        <f t="shared" si="71"/>
        <v>-2</v>
      </c>
      <c r="P1216">
        <f t="shared" si="68"/>
        <v>100</v>
      </c>
      <c r="Q1216" t="s">
        <v>5227</v>
      </c>
      <c r="R1216" t="s">
        <v>5230</v>
      </c>
      <c r="S1216" s="10">
        <f t="shared" si="69"/>
        <v>41569.824508090511</v>
      </c>
      <c r="T1216" s="10">
        <f t="shared" si="70"/>
        <v>41610.635885851385</v>
      </c>
    </row>
    <row r="1217" spans="1:20" ht="43.5" x14ac:dyDescent="0.35">
      <c r="A1217">
        <v>1215</v>
      </c>
      <c r="B1217" s="3" t="s">
        <v>147</v>
      </c>
      <c r="C1217" s="3" t="s">
        <v>2724</v>
      </c>
      <c r="D1217">
        <v>-706398.35532042303</v>
      </c>
      <c r="E1217">
        <v>16761.383477024199</v>
      </c>
      <c r="F1217" t="s">
        <v>5157</v>
      </c>
      <c r="G1217" t="s">
        <v>5161</v>
      </c>
      <c r="H1217" t="s">
        <v>5183</v>
      </c>
      <c r="I1217">
        <v>1385997446.52456</v>
      </c>
      <c r="J1217">
        <v>1382470839.0106001</v>
      </c>
      <c r="K1217" t="b">
        <v>0</v>
      </c>
      <c r="L1217">
        <v>166.92183449026001</v>
      </c>
      <c r="M1217" t="b">
        <v>0</v>
      </c>
      <c r="N1217" t="s">
        <v>5204</v>
      </c>
      <c r="O1217">
        <f t="shared" si="71"/>
        <v>-2</v>
      </c>
      <c r="P1217">
        <f t="shared" si="68"/>
        <v>100</v>
      </c>
      <c r="Q1217" t="s">
        <v>5227</v>
      </c>
      <c r="R1217" t="s">
        <v>5230</v>
      </c>
      <c r="S1217" s="10">
        <f t="shared" si="69"/>
        <v>41569.611562622682</v>
      </c>
      <c r="T1217" s="10">
        <f t="shared" si="70"/>
        <v>41610.428779219445</v>
      </c>
    </row>
    <row r="1218" spans="1:20" ht="43.5" x14ac:dyDescent="0.35">
      <c r="A1218">
        <v>1216</v>
      </c>
      <c r="B1218" s="3" t="s">
        <v>148</v>
      </c>
      <c r="C1218" s="3" t="s">
        <v>2725</v>
      </c>
      <c r="D1218">
        <v>-707416.33156968304</v>
      </c>
      <c r="E1218">
        <v>16767.642642725201</v>
      </c>
      <c r="F1218" t="s">
        <v>5157</v>
      </c>
      <c r="G1218" t="s">
        <v>5161</v>
      </c>
      <c r="H1218" t="s">
        <v>5183</v>
      </c>
      <c r="I1218">
        <v>1385979552.51156</v>
      </c>
      <c r="J1218">
        <v>1382452440.5221701</v>
      </c>
      <c r="K1218" t="b">
        <v>0</v>
      </c>
      <c r="L1218">
        <v>166.98114909543401</v>
      </c>
      <c r="M1218" t="b">
        <v>0</v>
      </c>
      <c r="N1218" t="s">
        <v>5204</v>
      </c>
      <c r="O1218">
        <f t="shared" si="71"/>
        <v>-2</v>
      </c>
      <c r="P1218">
        <f t="shared" si="68"/>
        <v>100</v>
      </c>
      <c r="Q1218" t="s">
        <v>5227</v>
      </c>
      <c r="R1218" t="s">
        <v>5230</v>
      </c>
      <c r="S1218" s="10">
        <f t="shared" si="69"/>
        <v>41569.398617154744</v>
      </c>
      <c r="T1218" s="10">
        <f t="shared" si="70"/>
        <v>41610.221672587497</v>
      </c>
    </row>
    <row r="1219" spans="1:20" ht="29" x14ac:dyDescent="0.35">
      <c r="A1219">
        <v>1217</v>
      </c>
      <c r="B1219" s="3" t="s">
        <v>149</v>
      </c>
      <c r="C1219" s="3" t="s">
        <v>2726</v>
      </c>
      <c r="D1219">
        <v>-708434.30781893304</v>
      </c>
      <c r="E1219">
        <v>16773.901808426101</v>
      </c>
      <c r="F1219" t="s">
        <v>5157</v>
      </c>
      <c r="G1219" t="s">
        <v>5162</v>
      </c>
      <c r="H1219" t="s">
        <v>5184</v>
      </c>
      <c r="I1219">
        <v>1385961658.49856</v>
      </c>
      <c r="J1219">
        <v>1382434042.0337501</v>
      </c>
      <c r="K1219" t="b">
        <v>0</v>
      </c>
      <c r="L1219">
        <v>167.040463700609</v>
      </c>
      <c r="M1219" t="b">
        <v>0</v>
      </c>
      <c r="N1219" t="s">
        <v>5204</v>
      </c>
      <c r="O1219">
        <f t="shared" si="71"/>
        <v>-2</v>
      </c>
      <c r="P1219">
        <f t="shared" ref="P1219:P1282" si="72">ROUND(E1219/L1219,0)</f>
        <v>100</v>
      </c>
      <c r="Q1219" t="s">
        <v>5227</v>
      </c>
      <c r="R1219" t="s">
        <v>5230</v>
      </c>
      <c r="S1219" s="10">
        <f t="shared" ref="S1219:S1282" si="73">(J1219/86400)+25569+(-5/24)</f>
        <v>41569.185671686915</v>
      </c>
      <c r="T1219" s="10">
        <f t="shared" ref="T1219:T1282" si="74">(I1219/86400)+25569+(-5/24)</f>
        <v>41610.014565955549</v>
      </c>
    </row>
    <row r="1220" spans="1:20" ht="43.5" x14ac:dyDescent="0.35">
      <c r="A1220">
        <v>1218</v>
      </c>
      <c r="B1220" s="3" t="s">
        <v>150</v>
      </c>
      <c r="C1220" s="3" t="s">
        <v>2727</v>
      </c>
      <c r="D1220">
        <v>-709452.28406818304</v>
      </c>
      <c r="E1220">
        <v>16780.160974127099</v>
      </c>
      <c r="F1220" t="s">
        <v>5157</v>
      </c>
      <c r="G1220" t="s">
        <v>5161</v>
      </c>
      <c r="H1220" t="s">
        <v>5183</v>
      </c>
      <c r="I1220">
        <v>1385943764.48557</v>
      </c>
      <c r="J1220">
        <v>1382415643.54532</v>
      </c>
      <c r="K1220" t="b">
        <v>0</v>
      </c>
      <c r="L1220">
        <v>167.09977830578299</v>
      </c>
      <c r="M1220" t="b">
        <v>0</v>
      </c>
      <c r="N1220" t="s">
        <v>5204</v>
      </c>
      <c r="O1220">
        <f t="shared" si="71"/>
        <v>-2</v>
      </c>
      <c r="P1220">
        <f t="shared" si="72"/>
        <v>100</v>
      </c>
      <c r="Q1220" t="s">
        <v>5227</v>
      </c>
      <c r="R1220" t="s">
        <v>5230</v>
      </c>
      <c r="S1220" s="10">
        <f t="shared" si="73"/>
        <v>41568.972726218977</v>
      </c>
      <c r="T1220" s="10">
        <f t="shared" si="74"/>
        <v>41609.807459323725</v>
      </c>
    </row>
    <row r="1221" spans="1:20" ht="43.5" x14ac:dyDescent="0.35">
      <c r="A1221">
        <v>1219</v>
      </c>
      <c r="B1221" s="3" t="s">
        <v>151</v>
      </c>
      <c r="C1221" s="3" t="s">
        <v>2728</v>
      </c>
      <c r="D1221">
        <v>-710470.26031744306</v>
      </c>
      <c r="E1221">
        <v>16786.420139827998</v>
      </c>
      <c r="F1221" t="s">
        <v>5157</v>
      </c>
      <c r="G1221" t="s">
        <v>5161</v>
      </c>
      <c r="H1221" t="s">
        <v>5183</v>
      </c>
      <c r="I1221">
        <v>1385925870.4725699</v>
      </c>
      <c r="J1221">
        <v>1382397245.0569</v>
      </c>
      <c r="K1221" t="b">
        <v>0</v>
      </c>
      <c r="L1221">
        <v>167.15909291095701</v>
      </c>
      <c r="M1221" t="b">
        <v>0</v>
      </c>
      <c r="N1221" t="s">
        <v>5204</v>
      </c>
      <c r="O1221">
        <f t="shared" si="71"/>
        <v>-2</v>
      </c>
      <c r="P1221">
        <f t="shared" si="72"/>
        <v>100</v>
      </c>
      <c r="Q1221" t="s">
        <v>5227</v>
      </c>
      <c r="R1221" t="s">
        <v>5230</v>
      </c>
      <c r="S1221" s="10">
        <f t="shared" si="73"/>
        <v>41568.759780751156</v>
      </c>
      <c r="T1221" s="10">
        <f t="shared" si="74"/>
        <v>41609.600352691778</v>
      </c>
    </row>
    <row r="1222" spans="1:20" ht="43.5" x14ac:dyDescent="0.35">
      <c r="A1222">
        <v>1220</v>
      </c>
      <c r="B1222" s="3" t="s">
        <v>152</v>
      </c>
      <c r="C1222" s="3" t="s">
        <v>5332</v>
      </c>
      <c r="D1222">
        <v>-711488.23656669306</v>
      </c>
      <c r="E1222">
        <v>16792.679305529</v>
      </c>
      <c r="F1222" t="s">
        <v>5157</v>
      </c>
      <c r="G1222" t="s">
        <v>5161</v>
      </c>
      <c r="H1222" t="s">
        <v>5183</v>
      </c>
      <c r="I1222">
        <v>1385907976.4595699</v>
      </c>
      <c r="J1222">
        <v>1382378846.56847</v>
      </c>
      <c r="K1222" t="b">
        <v>0</v>
      </c>
      <c r="L1222">
        <v>167.21840751613101</v>
      </c>
      <c r="M1222" t="b">
        <v>0</v>
      </c>
      <c r="N1222" t="s">
        <v>5204</v>
      </c>
      <c r="O1222">
        <f t="shared" si="71"/>
        <v>-2</v>
      </c>
      <c r="P1222">
        <f t="shared" si="72"/>
        <v>100</v>
      </c>
      <c r="Q1222" t="s">
        <v>5227</v>
      </c>
      <c r="R1222" t="s">
        <v>5230</v>
      </c>
      <c r="S1222" s="10">
        <f t="shared" si="73"/>
        <v>41568.546835283218</v>
      </c>
      <c r="T1222" s="10">
        <f t="shared" si="74"/>
        <v>41609.393246059837</v>
      </c>
    </row>
    <row r="1223" spans="1:20" ht="43.5" x14ac:dyDescent="0.35">
      <c r="A1223">
        <v>1221</v>
      </c>
      <c r="B1223" s="3" t="s">
        <v>153</v>
      </c>
      <c r="C1223" s="3" t="s">
        <v>2730</v>
      </c>
      <c r="D1223">
        <v>-712506.21281594306</v>
      </c>
      <c r="E1223">
        <v>16798.9384712299</v>
      </c>
      <c r="F1223" t="s">
        <v>5157</v>
      </c>
      <c r="G1223" t="s">
        <v>5163</v>
      </c>
      <c r="H1223" t="s">
        <v>5185</v>
      </c>
      <c r="I1223">
        <v>1385890082.4465699</v>
      </c>
      <c r="J1223">
        <v>1382360448.08005</v>
      </c>
      <c r="K1223" t="b">
        <v>0</v>
      </c>
      <c r="L1223">
        <v>167.277722121306</v>
      </c>
      <c r="M1223" t="b">
        <v>0</v>
      </c>
      <c r="N1223" t="s">
        <v>5204</v>
      </c>
      <c r="O1223">
        <f t="shared" si="71"/>
        <v>-2</v>
      </c>
      <c r="P1223">
        <f t="shared" si="72"/>
        <v>100</v>
      </c>
      <c r="Q1223" t="s">
        <v>5227</v>
      </c>
      <c r="R1223" t="s">
        <v>5230</v>
      </c>
      <c r="S1223" s="10">
        <f t="shared" si="73"/>
        <v>41568.333889815389</v>
      </c>
      <c r="T1223" s="10">
        <f t="shared" si="74"/>
        <v>41609.186139427889</v>
      </c>
    </row>
    <row r="1224" spans="1:20" ht="29" x14ac:dyDescent="0.35">
      <c r="A1224">
        <v>1222</v>
      </c>
      <c r="B1224" s="3" t="s">
        <v>154</v>
      </c>
      <c r="C1224" s="3" t="s">
        <v>2731</v>
      </c>
      <c r="D1224">
        <v>-713524.18906520295</v>
      </c>
      <c r="E1224">
        <v>16805.197636930901</v>
      </c>
      <c r="F1224" t="s">
        <v>5157</v>
      </c>
      <c r="G1224" t="s">
        <v>5161</v>
      </c>
      <c r="H1224" t="s">
        <v>5183</v>
      </c>
      <c r="I1224">
        <v>1385872188.4335699</v>
      </c>
      <c r="J1224">
        <v>1382342049.59162</v>
      </c>
      <c r="K1224" t="b">
        <v>0</v>
      </c>
      <c r="L1224">
        <v>167.33703672647999</v>
      </c>
      <c r="M1224" t="b">
        <v>0</v>
      </c>
      <c r="N1224" t="s">
        <v>5204</v>
      </c>
      <c r="O1224">
        <f t="shared" si="71"/>
        <v>-2</v>
      </c>
      <c r="P1224">
        <f t="shared" si="72"/>
        <v>100</v>
      </c>
      <c r="Q1224" t="s">
        <v>5227</v>
      </c>
      <c r="R1224" t="s">
        <v>5230</v>
      </c>
      <c r="S1224" s="10">
        <f t="shared" si="73"/>
        <v>41568.120944347451</v>
      </c>
      <c r="T1224" s="10">
        <f t="shared" si="74"/>
        <v>41608.979032795942</v>
      </c>
    </row>
    <row r="1225" spans="1:20" ht="43.5" x14ac:dyDescent="0.35">
      <c r="A1225">
        <v>1223</v>
      </c>
      <c r="B1225" s="3" t="s">
        <v>155</v>
      </c>
      <c r="C1225" s="3" t="s">
        <v>2732</v>
      </c>
      <c r="D1225">
        <v>-714542.16531445296</v>
      </c>
      <c r="E1225">
        <v>16811.456802631801</v>
      </c>
      <c r="F1225" t="s">
        <v>5157</v>
      </c>
      <c r="G1225" t="s">
        <v>5161</v>
      </c>
      <c r="H1225" t="s">
        <v>5183</v>
      </c>
      <c r="I1225">
        <v>1385854294.4205799</v>
      </c>
      <c r="J1225">
        <v>1382323651.1032</v>
      </c>
      <c r="K1225" t="b">
        <v>0</v>
      </c>
      <c r="L1225">
        <v>167.39635133165399</v>
      </c>
      <c r="M1225" t="b">
        <v>0</v>
      </c>
      <c r="N1225" t="s">
        <v>5204</v>
      </c>
      <c r="O1225">
        <f t="shared" si="71"/>
        <v>-2</v>
      </c>
      <c r="P1225">
        <f t="shared" si="72"/>
        <v>100</v>
      </c>
      <c r="Q1225" t="s">
        <v>5227</v>
      </c>
      <c r="R1225" t="s">
        <v>5230</v>
      </c>
      <c r="S1225" s="10">
        <f t="shared" si="73"/>
        <v>41567.907998879629</v>
      </c>
      <c r="T1225" s="10">
        <f t="shared" si="74"/>
        <v>41608.771926164118</v>
      </c>
    </row>
    <row r="1226" spans="1:20" ht="43.5" x14ac:dyDescent="0.35">
      <c r="A1226">
        <v>1224</v>
      </c>
      <c r="B1226" s="3" t="s">
        <v>156</v>
      </c>
      <c r="C1226" s="3" t="s">
        <v>2733</v>
      </c>
      <c r="D1226">
        <v>-715560.14156370296</v>
      </c>
      <c r="E1226">
        <v>16817.715968332799</v>
      </c>
      <c r="F1226" t="s">
        <v>5157</v>
      </c>
      <c r="G1226" t="s">
        <v>5161</v>
      </c>
      <c r="H1226" t="s">
        <v>5183</v>
      </c>
      <c r="I1226">
        <v>1385836400.4075799</v>
      </c>
      <c r="J1226">
        <v>1382305252.6147699</v>
      </c>
      <c r="K1226" t="b">
        <v>0</v>
      </c>
      <c r="L1226">
        <v>167.45566593682901</v>
      </c>
      <c r="M1226" t="b">
        <v>0</v>
      </c>
      <c r="N1226" t="s">
        <v>5204</v>
      </c>
      <c r="O1226">
        <f t="shared" si="71"/>
        <v>-2</v>
      </c>
      <c r="P1226">
        <f t="shared" si="72"/>
        <v>100</v>
      </c>
      <c r="Q1226" t="s">
        <v>5227</v>
      </c>
      <c r="R1226" t="s">
        <v>5230</v>
      </c>
      <c r="S1226" s="10">
        <f t="shared" si="73"/>
        <v>41567.695053411684</v>
      </c>
      <c r="T1226" s="10">
        <f t="shared" si="74"/>
        <v>41608.56481953217</v>
      </c>
    </row>
    <row r="1227" spans="1:20" ht="58" x14ac:dyDescent="0.35">
      <c r="A1227">
        <v>1225</v>
      </c>
      <c r="B1227" s="3" t="s">
        <v>157</v>
      </c>
      <c r="C1227" s="3" t="s">
        <v>2734</v>
      </c>
      <c r="D1227">
        <v>-716578.11781296297</v>
      </c>
      <c r="E1227">
        <v>16823.975134033699</v>
      </c>
      <c r="F1227" t="s">
        <v>5157</v>
      </c>
      <c r="G1227" t="s">
        <v>5161</v>
      </c>
      <c r="H1227" t="s">
        <v>5183</v>
      </c>
      <c r="I1227">
        <v>1385818506.3945799</v>
      </c>
      <c r="J1227">
        <v>1382286854.1263499</v>
      </c>
      <c r="K1227" t="b">
        <v>0</v>
      </c>
      <c r="L1227">
        <v>167.514980542003</v>
      </c>
      <c r="M1227" t="b">
        <v>0</v>
      </c>
      <c r="N1227" t="s">
        <v>5204</v>
      </c>
      <c r="O1227">
        <f t="shared" si="71"/>
        <v>-2</v>
      </c>
      <c r="P1227">
        <f t="shared" si="72"/>
        <v>100</v>
      </c>
      <c r="Q1227" t="s">
        <v>5227</v>
      </c>
      <c r="R1227" t="s">
        <v>5230</v>
      </c>
      <c r="S1227" s="10">
        <f t="shared" si="73"/>
        <v>41567.482107943863</v>
      </c>
      <c r="T1227" s="10">
        <f t="shared" si="74"/>
        <v>41608.35771290023</v>
      </c>
    </row>
    <row r="1228" spans="1:20" ht="58" x14ac:dyDescent="0.35">
      <c r="A1228">
        <v>1226</v>
      </c>
      <c r="B1228" s="3" t="s">
        <v>158</v>
      </c>
      <c r="C1228" s="3" t="s">
        <v>2735</v>
      </c>
      <c r="D1228">
        <v>-717596.09406221297</v>
      </c>
      <c r="E1228">
        <v>16830.2342997347</v>
      </c>
      <c r="F1228" t="s">
        <v>5157</v>
      </c>
      <c r="G1228" t="s">
        <v>5166</v>
      </c>
      <c r="H1228" t="s">
        <v>5188</v>
      </c>
      <c r="I1228">
        <v>1385800612.3815801</v>
      </c>
      <c r="J1228">
        <v>1382268455.6379199</v>
      </c>
      <c r="K1228" t="b">
        <v>0</v>
      </c>
      <c r="L1228">
        <v>167.574295147177</v>
      </c>
      <c r="M1228" t="b">
        <v>0</v>
      </c>
      <c r="N1228" t="s">
        <v>5204</v>
      </c>
      <c r="O1228">
        <f t="shared" si="71"/>
        <v>-2</v>
      </c>
      <c r="P1228">
        <f t="shared" si="72"/>
        <v>100</v>
      </c>
      <c r="Q1228" t="s">
        <v>5227</v>
      </c>
      <c r="R1228" t="s">
        <v>5230</v>
      </c>
      <c r="S1228" s="10">
        <f t="shared" si="73"/>
        <v>41567.269162475925</v>
      </c>
      <c r="T1228" s="10">
        <f t="shared" si="74"/>
        <v>41608.150606268282</v>
      </c>
    </row>
    <row r="1229" spans="1:20" ht="43.5" x14ac:dyDescent="0.35">
      <c r="A1229">
        <v>1227</v>
      </c>
      <c r="B1229" s="3" t="s">
        <v>159</v>
      </c>
      <c r="C1229" s="3" t="s">
        <v>2736</v>
      </c>
      <c r="D1229">
        <v>-718614.07031146297</v>
      </c>
      <c r="E1229">
        <v>16836.4934654356</v>
      </c>
      <c r="F1229" t="s">
        <v>5157</v>
      </c>
      <c r="G1229" t="s">
        <v>5161</v>
      </c>
      <c r="H1229" t="s">
        <v>5183</v>
      </c>
      <c r="I1229">
        <v>1385782718.3685801</v>
      </c>
      <c r="J1229">
        <v>1382250057.1494999</v>
      </c>
      <c r="K1229" t="b">
        <v>0</v>
      </c>
      <c r="L1229">
        <v>167.63360975235099</v>
      </c>
      <c r="M1229" t="b">
        <v>0</v>
      </c>
      <c r="N1229" t="s">
        <v>5204</v>
      </c>
      <c r="O1229">
        <f t="shared" si="71"/>
        <v>-2</v>
      </c>
      <c r="P1229">
        <f t="shared" si="72"/>
        <v>100</v>
      </c>
      <c r="Q1229" t="s">
        <v>5227</v>
      </c>
      <c r="R1229" t="s">
        <v>5230</v>
      </c>
      <c r="S1229" s="10">
        <f t="shared" si="73"/>
        <v>41567.056217008096</v>
      </c>
      <c r="T1229" s="10">
        <f t="shared" si="74"/>
        <v>41607.943499636342</v>
      </c>
    </row>
    <row r="1230" spans="1:20" ht="43.5" x14ac:dyDescent="0.35">
      <c r="A1230">
        <v>1228</v>
      </c>
      <c r="B1230" s="3" t="s">
        <v>160</v>
      </c>
      <c r="C1230" s="3" t="s">
        <v>2737</v>
      </c>
      <c r="D1230">
        <v>-719632.04656072299</v>
      </c>
      <c r="E1230">
        <v>16842.752631136598</v>
      </c>
      <c r="F1230" t="s">
        <v>5157</v>
      </c>
      <c r="G1230" t="s">
        <v>5161</v>
      </c>
      <c r="H1230" t="s">
        <v>5183</v>
      </c>
      <c r="I1230">
        <v>1385764824.3555901</v>
      </c>
      <c r="J1230">
        <v>1382231658.6610701</v>
      </c>
      <c r="K1230" t="b">
        <v>0</v>
      </c>
      <c r="L1230">
        <v>167.69292435752601</v>
      </c>
      <c r="M1230" t="b">
        <v>0</v>
      </c>
      <c r="N1230" t="s">
        <v>5204</v>
      </c>
      <c r="O1230">
        <f t="shared" si="71"/>
        <v>-2</v>
      </c>
      <c r="P1230">
        <f t="shared" si="72"/>
        <v>100</v>
      </c>
      <c r="Q1230" t="s">
        <v>5227</v>
      </c>
      <c r="R1230" t="s">
        <v>5230</v>
      </c>
      <c r="S1230" s="10">
        <f t="shared" si="73"/>
        <v>41566.843271540165</v>
      </c>
      <c r="T1230" s="10">
        <f t="shared" si="74"/>
        <v>41607.73639300451</v>
      </c>
    </row>
    <row r="1231" spans="1:20" ht="43.5" x14ac:dyDescent="0.35">
      <c r="A1231">
        <v>1229</v>
      </c>
      <c r="B1231" s="3" t="s">
        <v>161</v>
      </c>
      <c r="C1231" s="3" t="s">
        <v>2738</v>
      </c>
      <c r="D1231">
        <v>-720650.02280997299</v>
      </c>
      <c r="E1231">
        <v>16849.011796837502</v>
      </c>
      <c r="F1231" t="s">
        <v>5157</v>
      </c>
      <c r="G1231" t="s">
        <v>5161</v>
      </c>
      <c r="H1231" t="s">
        <v>5183</v>
      </c>
      <c r="I1231">
        <v>1385746930.3425901</v>
      </c>
      <c r="J1231">
        <v>1382213260.1726501</v>
      </c>
      <c r="K1231" t="b">
        <v>0</v>
      </c>
      <c r="L1231">
        <v>167.75223896270001</v>
      </c>
      <c r="M1231" t="b">
        <v>0</v>
      </c>
      <c r="N1231" t="s">
        <v>5204</v>
      </c>
      <c r="O1231">
        <f t="shared" si="71"/>
        <v>-2</v>
      </c>
      <c r="P1231">
        <f t="shared" si="72"/>
        <v>100</v>
      </c>
      <c r="Q1231" t="s">
        <v>5227</v>
      </c>
      <c r="R1231" t="s">
        <v>5230</v>
      </c>
      <c r="S1231" s="10">
        <f t="shared" si="73"/>
        <v>41566.630326072336</v>
      </c>
      <c r="T1231" s="10">
        <f t="shared" si="74"/>
        <v>41607.52928637257</v>
      </c>
    </row>
    <row r="1232" spans="1:20" ht="43.5" x14ac:dyDescent="0.35">
      <c r="A1232">
        <v>1230</v>
      </c>
      <c r="B1232" s="3" t="s">
        <v>162</v>
      </c>
      <c r="C1232" s="3" t="s">
        <v>2739</v>
      </c>
      <c r="D1232">
        <v>-721667.999059233</v>
      </c>
      <c r="E1232">
        <v>16855.2709625385</v>
      </c>
      <c r="F1232" t="s">
        <v>5158</v>
      </c>
      <c r="G1232" t="s">
        <v>5161</v>
      </c>
      <c r="H1232" t="s">
        <v>5183</v>
      </c>
      <c r="I1232">
        <v>1385729036.3295901</v>
      </c>
      <c r="J1232">
        <v>1382194861.6842201</v>
      </c>
      <c r="K1232" t="b">
        <v>0</v>
      </c>
      <c r="L1232">
        <v>167.811553567874</v>
      </c>
      <c r="M1232" t="b">
        <v>0</v>
      </c>
      <c r="N1232" t="s">
        <v>5205</v>
      </c>
      <c r="O1232">
        <f t="shared" si="71"/>
        <v>-2</v>
      </c>
      <c r="P1232">
        <f t="shared" si="72"/>
        <v>100</v>
      </c>
      <c r="Q1232" t="s">
        <v>5227</v>
      </c>
      <c r="R1232" t="s">
        <v>5231</v>
      </c>
      <c r="S1232" s="10">
        <f t="shared" si="73"/>
        <v>41566.417380604398</v>
      </c>
      <c r="T1232" s="10">
        <f t="shared" si="74"/>
        <v>41607.322179740622</v>
      </c>
    </row>
    <row r="1233" spans="1:20" ht="43.5" x14ac:dyDescent="0.35">
      <c r="A1233">
        <v>1231</v>
      </c>
      <c r="B1233" s="3" t="s">
        <v>163</v>
      </c>
      <c r="C1233" s="3" t="s">
        <v>2740</v>
      </c>
      <c r="D1233">
        <v>-722685.975308483</v>
      </c>
      <c r="E1233">
        <v>16861.530128239399</v>
      </c>
      <c r="F1233" t="s">
        <v>5158</v>
      </c>
      <c r="G1233" t="s">
        <v>5161</v>
      </c>
      <c r="H1233" t="s">
        <v>5183</v>
      </c>
      <c r="I1233">
        <v>1385711142.3165901</v>
      </c>
      <c r="J1233">
        <v>1382176463.1958001</v>
      </c>
      <c r="K1233" t="b">
        <v>0</v>
      </c>
      <c r="L1233">
        <v>167.87086817304899</v>
      </c>
      <c r="M1233" t="b">
        <v>0</v>
      </c>
      <c r="N1233" t="s">
        <v>5205</v>
      </c>
      <c r="O1233">
        <f t="shared" si="71"/>
        <v>-2</v>
      </c>
      <c r="P1233">
        <f t="shared" si="72"/>
        <v>100</v>
      </c>
      <c r="Q1233" t="s">
        <v>5227</v>
      </c>
      <c r="R1233" t="s">
        <v>5231</v>
      </c>
      <c r="S1233" s="10">
        <f t="shared" si="73"/>
        <v>41566.204435136569</v>
      </c>
      <c r="T1233" s="10">
        <f t="shared" si="74"/>
        <v>41607.115073108675</v>
      </c>
    </row>
    <row r="1234" spans="1:20" ht="43.5" x14ac:dyDescent="0.35">
      <c r="A1234">
        <v>1232</v>
      </c>
      <c r="B1234" s="3" t="s">
        <v>164</v>
      </c>
      <c r="C1234" s="3" t="s">
        <v>2741</v>
      </c>
      <c r="D1234">
        <v>-723703.951557733</v>
      </c>
      <c r="E1234">
        <v>16867.789293940401</v>
      </c>
      <c r="F1234" t="s">
        <v>5158</v>
      </c>
      <c r="G1234" t="s">
        <v>5161</v>
      </c>
      <c r="H1234" t="s">
        <v>5183</v>
      </c>
      <c r="I1234">
        <v>1385693248.3035901</v>
      </c>
      <c r="J1234">
        <v>1382158064.70737</v>
      </c>
      <c r="K1234" t="b">
        <v>0</v>
      </c>
      <c r="L1234">
        <v>167.93018277822301</v>
      </c>
      <c r="M1234" t="b">
        <v>0</v>
      </c>
      <c r="N1234" t="s">
        <v>5205</v>
      </c>
      <c r="O1234">
        <f t="shared" si="71"/>
        <v>-2</v>
      </c>
      <c r="P1234">
        <f t="shared" si="72"/>
        <v>100</v>
      </c>
      <c r="Q1234" t="s">
        <v>5227</v>
      </c>
      <c r="R1234" t="s">
        <v>5231</v>
      </c>
      <c r="S1234" s="10">
        <f t="shared" si="73"/>
        <v>41565.991489668631</v>
      </c>
      <c r="T1234" s="10">
        <f t="shared" si="74"/>
        <v>41606.907966476734</v>
      </c>
    </row>
    <row r="1235" spans="1:20" ht="58" x14ac:dyDescent="0.35">
      <c r="A1235">
        <v>1233</v>
      </c>
      <c r="B1235" s="3" t="s">
        <v>165</v>
      </c>
      <c r="C1235" s="3" t="s">
        <v>2742</v>
      </c>
      <c r="D1235">
        <v>-724721.92780699302</v>
      </c>
      <c r="E1235">
        <v>16874.048459641301</v>
      </c>
      <c r="F1235" t="s">
        <v>5158</v>
      </c>
      <c r="G1235" t="s">
        <v>5161</v>
      </c>
      <c r="H1235" t="s">
        <v>5183</v>
      </c>
      <c r="I1235">
        <v>1385675354.2906001</v>
      </c>
      <c r="J1235">
        <v>1382139666.21895</v>
      </c>
      <c r="K1235" t="b">
        <v>0</v>
      </c>
      <c r="L1235">
        <v>167.98949738339701</v>
      </c>
      <c r="M1235" t="b">
        <v>0</v>
      </c>
      <c r="N1235" t="s">
        <v>5205</v>
      </c>
      <c r="O1235">
        <f t="shared" si="71"/>
        <v>-2</v>
      </c>
      <c r="P1235">
        <f t="shared" si="72"/>
        <v>100</v>
      </c>
      <c r="Q1235" t="s">
        <v>5227</v>
      </c>
      <c r="R1235" t="s">
        <v>5231</v>
      </c>
      <c r="S1235" s="10">
        <f t="shared" si="73"/>
        <v>41565.77854420081</v>
      </c>
      <c r="T1235" s="10">
        <f t="shared" si="74"/>
        <v>41606.70085984491</v>
      </c>
    </row>
    <row r="1236" spans="1:20" ht="58" x14ac:dyDescent="0.35">
      <c r="A1236">
        <v>1234</v>
      </c>
      <c r="B1236" s="3" t="s">
        <v>166</v>
      </c>
      <c r="C1236" s="3" t="s">
        <v>2743</v>
      </c>
      <c r="D1236">
        <v>-725739.90405624302</v>
      </c>
      <c r="E1236">
        <v>16880.307625342299</v>
      </c>
      <c r="F1236" t="s">
        <v>5158</v>
      </c>
      <c r="G1236" t="s">
        <v>5161</v>
      </c>
      <c r="H1236" t="s">
        <v>5183</v>
      </c>
      <c r="I1236">
        <v>1385657460.2776</v>
      </c>
      <c r="J1236">
        <v>1382121267.73052</v>
      </c>
      <c r="K1236" t="b">
        <v>0</v>
      </c>
      <c r="L1236">
        <v>168.048811988571</v>
      </c>
      <c r="M1236" t="b">
        <v>0</v>
      </c>
      <c r="N1236" t="s">
        <v>5205</v>
      </c>
      <c r="O1236">
        <f t="shared" si="71"/>
        <v>-2</v>
      </c>
      <c r="P1236">
        <f t="shared" si="72"/>
        <v>100</v>
      </c>
      <c r="Q1236" t="s">
        <v>5227</v>
      </c>
      <c r="R1236" t="s">
        <v>5231</v>
      </c>
      <c r="S1236" s="10">
        <f t="shared" si="73"/>
        <v>41565.565598732872</v>
      </c>
      <c r="T1236" s="10">
        <f t="shared" si="74"/>
        <v>41606.493753212962</v>
      </c>
    </row>
    <row r="1237" spans="1:20" ht="29" x14ac:dyDescent="0.35">
      <c r="A1237">
        <v>1235</v>
      </c>
      <c r="B1237" s="3" t="s">
        <v>167</v>
      </c>
      <c r="C1237" s="3" t="s">
        <v>2744</v>
      </c>
      <c r="D1237">
        <v>-726757.88030549302</v>
      </c>
      <c r="E1237">
        <v>16886.566791043198</v>
      </c>
      <c r="F1237" t="s">
        <v>5158</v>
      </c>
      <c r="G1237" t="s">
        <v>5162</v>
      </c>
      <c r="H1237" t="s">
        <v>5184</v>
      </c>
      <c r="I1237">
        <v>1385639566.2646</v>
      </c>
      <c r="J1237">
        <v>1382102869.2421</v>
      </c>
      <c r="K1237" t="b">
        <v>0</v>
      </c>
      <c r="L1237">
        <v>168.10812659374599</v>
      </c>
      <c r="M1237" t="b">
        <v>0</v>
      </c>
      <c r="N1237" t="s">
        <v>5205</v>
      </c>
      <c r="O1237">
        <f t="shared" si="71"/>
        <v>-2</v>
      </c>
      <c r="P1237">
        <f t="shared" si="72"/>
        <v>100</v>
      </c>
      <c r="Q1237" t="s">
        <v>5227</v>
      </c>
      <c r="R1237" t="s">
        <v>5231</v>
      </c>
      <c r="S1237" s="10">
        <f t="shared" si="73"/>
        <v>41565.352653265043</v>
      </c>
      <c r="T1237" s="10">
        <f t="shared" si="74"/>
        <v>41606.286646581015</v>
      </c>
    </row>
    <row r="1238" spans="1:20" ht="43.5" x14ac:dyDescent="0.35">
      <c r="A1238">
        <v>1236</v>
      </c>
      <c r="B1238" s="3" t="s">
        <v>168</v>
      </c>
      <c r="C1238" s="3" t="s">
        <v>2745</v>
      </c>
      <c r="D1238">
        <v>-727775.85655475303</v>
      </c>
      <c r="E1238">
        <v>16892.8259567442</v>
      </c>
      <c r="F1238" t="s">
        <v>5158</v>
      </c>
      <c r="G1238" t="s">
        <v>5161</v>
      </c>
      <c r="H1238" t="s">
        <v>5183</v>
      </c>
      <c r="I1238">
        <v>1385621672.2516</v>
      </c>
      <c r="J1238">
        <v>1382084470.75367</v>
      </c>
      <c r="K1238" t="b">
        <v>0</v>
      </c>
      <c r="L1238">
        <v>168.16744119891999</v>
      </c>
      <c r="M1238" t="b">
        <v>0</v>
      </c>
      <c r="N1238" t="s">
        <v>5205</v>
      </c>
      <c r="O1238">
        <f t="shared" si="71"/>
        <v>-2</v>
      </c>
      <c r="P1238">
        <f t="shared" si="72"/>
        <v>100</v>
      </c>
      <c r="Q1238" t="s">
        <v>5227</v>
      </c>
      <c r="R1238" t="s">
        <v>5231</v>
      </c>
      <c r="S1238" s="10">
        <f t="shared" si="73"/>
        <v>41565.139707797105</v>
      </c>
      <c r="T1238" s="10">
        <f t="shared" si="74"/>
        <v>41606.079539949074</v>
      </c>
    </row>
    <row r="1239" spans="1:20" ht="43.5" x14ac:dyDescent="0.35">
      <c r="A1239">
        <v>1237</v>
      </c>
      <c r="B1239" s="3" t="s">
        <v>169</v>
      </c>
      <c r="C1239" s="3" t="s">
        <v>2746</v>
      </c>
      <c r="D1239">
        <v>-728793.83280400303</v>
      </c>
      <c r="E1239">
        <v>16899.0851224451</v>
      </c>
      <c r="F1239" t="s">
        <v>5158</v>
      </c>
      <c r="G1239" t="s">
        <v>5161</v>
      </c>
      <c r="H1239" t="s">
        <v>5183</v>
      </c>
      <c r="I1239">
        <v>1385603778.2386</v>
      </c>
      <c r="J1239">
        <v>1382066072.26525</v>
      </c>
      <c r="K1239" t="b">
        <v>0</v>
      </c>
      <c r="L1239">
        <v>168.22675580409401</v>
      </c>
      <c r="M1239" t="b">
        <v>0</v>
      </c>
      <c r="N1239" t="s">
        <v>5205</v>
      </c>
      <c r="O1239">
        <f t="shared" si="71"/>
        <v>-2</v>
      </c>
      <c r="P1239">
        <f t="shared" si="72"/>
        <v>100</v>
      </c>
      <c r="Q1239" t="s">
        <v>5227</v>
      </c>
      <c r="R1239" t="s">
        <v>5231</v>
      </c>
      <c r="S1239" s="10">
        <f t="shared" si="73"/>
        <v>41564.926762329276</v>
      </c>
      <c r="T1239" s="10">
        <f t="shared" si="74"/>
        <v>41605.872433317127</v>
      </c>
    </row>
    <row r="1240" spans="1:20" ht="43.5" x14ac:dyDescent="0.35">
      <c r="A1240">
        <v>1238</v>
      </c>
      <c r="B1240" s="3" t="s">
        <v>170</v>
      </c>
      <c r="C1240" s="3" t="s">
        <v>2747</v>
      </c>
      <c r="D1240">
        <v>-729811.80905325303</v>
      </c>
      <c r="E1240">
        <v>16905.344288146101</v>
      </c>
      <c r="F1240" t="s">
        <v>5158</v>
      </c>
      <c r="G1240" t="s">
        <v>5161</v>
      </c>
      <c r="H1240" t="s">
        <v>5183</v>
      </c>
      <c r="I1240">
        <v>1385585884.22561</v>
      </c>
      <c r="J1240">
        <v>1382047673.7768199</v>
      </c>
      <c r="K1240" t="b">
        <v>0</v>
      </c>
      <c r="L1240">
        <v>168.28607040926801</v>
      </c>
      <c r="M1240" t="b">
        <v>0</v>
      </c>
      <c r="N1240" t="s">
        <v>5205</v>
      </c>
      <c r="O1240">
        <f t="shared" si="71"/>
        <v>-2</v>
      </c>
      <c r="P1240">
        <f t="shared" si="72"/>
        <v>100</v>
      </c>
      <c r="Q1240" t="s">
        <v>5227</v>
      </c>
      <c r="R1240" t="s">
        <v>5231</v>
      </c>
      <c r="S1240" s="10">
        <f t="shared" si="73"/>
        <v>41564.713816861338</v>
      </c>
      <c r="T1240" s="10">
        <f t="shared" si="74"/>
        <v>41605.665326685303</v>
      </c>
    </row>
    <row r="1241" spans="1:20" ht="43.5" x14ac:dyDescent="0.35">
      <c r="A1241">
        <v>1239</v>
      </c>
      <c r="B1241" s="3" t="s">
        <v>171</v>
      </c>
      <c r="C1241" s="3" t="s">
        <v>2748</v>
      </c>
      <c r="D1241">
        <v>-730829.78530251305</v>
      </c>
      <c r="E1241">
        <v>16911.603453847001</v>
      </c>
      <c r="F1241" t="s">
        <v>5158</v>
      </c>
      <c r="G1241" t="s">
        <v>5162</v>
      </c>
      <c r="H1241" t="s">
        <v>5184</v>
      </c>
      <c r="I1241">
        <v>1385567990.21261</v>
      </c>
      <c r="J1241">
        <v>1382029275.2883999</v>
      </c>
      <c r="K1241" t="b">
        <v>0</v>
      </c>
      <c r="L1241">
        <v>168.345385014443</v>
      </c>
      <c r="M1241" t="b">
        <v>0</v>
      </c>
      <c r="N1241" t="s">
        <v>5205</v>
      </c>
      <c r="O1241">
        <f t="shared" si="71"/>
        <v>-2</v>
      </c>
      <c r="P1241">
        <f t="shared" si="72"/>
        <v>100</v>
      </c>
      <c r="Q1241" t="s">
        <v>5227</v>
      </c>
      <c r="R1241" t="s">
        <v>5231</v>
      </c>
      <c r="S1241" s="10">
        <f t="shared" si="73"/>
        <v>41564.500871393517</v>
      </c>
      <c r="T1241" s="10">
        <f t="shared" si="74"/>
        <v>41605.458220053355</v>
      </c>
    </row>
    <row r="1242" spans="1:20" ht="58" x14ac:dyDescent="0.35">
      <c r="A1242">
        <v>1240</v>
      </c>
      <c r="B1242" s="3" t="s">
        <v>172</v>
      </c>
      <c r="C1242" s="3" t="s">
        <v>2749</v>
      </c>
      <c r="D1242">
        <v>-731847.76155176305</v>
      </c>
      <c r="E1242">
        <v>16917.862619547999</v>
      </c>
      <c r="F1242" t="s">
        <v>5158</v>
      </c>
      <c r="G1242" t="s">
        <v>5161</v>
      </c>
      <c r="H1242" t="s">
        <v>5183</v>
      </c>
      <c r="I1242">
        <v>1385550096.19961</v>
      </c>
      <c r="J1242">
        <v>1382010876.7999699</v>
      </c>
      <c r="K1242" t="b">
        <v>0</v>
      </c>
      <c r="L1242">
        <v>168.40469961961699</v>
      </c>
      <c r="M1242" t="b">
        <v>0</v>
      </c>
      <c r="N1242" t="s">
        <v>5205</v>
      </c>
      <c r="O1242">
        <f t="shared" si="71"/>
        <v>-2</v>
      </c>
      <c r="P1242">
        <f t="shared" si="72"/>
        <v>100</v>
      </c>
      <c r="Q1242" t="s">
        <v>5227</v>
      </c>
      <c r="R1242" t="s">
        <v>5231</v>
      </c>
      <c r="S1242" s="10">
        <f t="shared" si="73"/>
        <v>41564.287925925579</v>
      </c>
      <c r="T1242" s="10">
        <f t="shared" si="74"/>
        <v>41605.251113421407</v>
      </c>
    </row>
    <row r="1243" spans="1:20" ht="43.5" x14ac:dyDescent="0.35">
      <c r="A1243">
        <v>1241</v>
      </c>
      <c r="B1243" s="3" t="s">
        <v>173</v>
      </c>
      <c r="C1243" s="3" t="s">
        <v>2750</v>
      </c>
      <c r="D1243">
        <v>-732865.73780101305</v>
      </c>
      <c r="E1243">
        <v>16924.121785248899</v>
      </c>
      <c r="F1243" t="s">
        <v>5158</v>
      </c>
      <c r="G1243" t="s">
        <v>5161</v>
      </c>
      <c r="H1243" t="s">
        <v>5183</v>
      </c>
      <c r="I1243">
        <v>1385532202.18661</v>
      </c>
      <c r="J1243">
        <v>1381992478.3115499</v>
      </c>
      <c r="K1243" t="b">
        <v>0</v>
      </c>
      <c r="L1243">
        <v>168.46401422479099</v>
      </c>
      <c r="M1243" t="b">
        <v>0</v>
      </c>
      <c r="N1243" t="s">
        <v>5205</v>
      </c>
      <c r="O1243">
        <f t="shared" si="71"/>
        <v>-2</v>
      </c>
      <c r="P1243">
        <f t="shared" si="72"/>
        <v>100</v>
      </c>
      <c r="Q1243" t="s">
        <v>5227</v>
      </c>
      <c r="R1243" t="s">
        <v>5231</v>
      </c>
      <c r="S1243" s="10">
        <f t="shared" si="73"/>
        <v>41564.07498045775</v>
      </c>
      <c r="T1243" s="10">
        <f t="shared" si="74"/>
        <v>41605.044006789467</v>
      </c>
    </row>
    <row r="1244" spans="1:20" ht="43.5" x14ac:dyDescent="0.35">
      <c r="A1244">
        <v>1242</v>
      </c>
      <c r="B1244" s="3" t="s">
        <v>174</v>
      </c>
      <c r="C1244" s="3" t="s">
        <v>2751</v>
      </c>
      <c r="D1244">
        <v>-733883.71405027295</v>
      </c>
      <c r="E1244">
        <v>16930.380950949901</v>
      </c>
      <c r="F1244" t="s">
        <v>5158</v>
      </c>
      <c r="G1244" t="s">
        <v>5161</v>
      </c>
      <c r="H1244" t="s">
        <v>5183</v>
      </c>
      <c r="I1244">
        <v>1385514308.17361</v>
      </c>
      <c r="J1244">
        <v>1381974079.8231201</v>
      </c>
      <c r="K1244" t="b">
        <v>0</v>
      </c>
      <c r="L1244">
        <v>168.523328829966</v>
      </c>
      <c r="M1244" t="b">
        <v>0</v>
      </c>
      <c r="N1244" t="s">
        <v>5205</v>
      </c>
      <c r="O1244">
        <f t="shared" si="71"/>
        <v>-2</v>
      </c>
      <c r="P1244">
        <f t="shared" si="72"/>
        <v>100</v>
      </c>
      <c r="Q1244" t="s">
        <v>5227</v>
      </c>
      <c r="R1244" t="s">
        <v>5231</v>
      </c>
      <c r="S1244" s="10">
        <f t="shared" si="73"/>
        <v>41563.862034989812</v>
      </c>
      <c r="T1244" s="10">
        <f t="shared" si="74"/>
        <v>41604.836900157519</v>
      </c>
    </row>
    <row r="1245" spans="1:20" ht="43.5" x14ac:dyDescent="0.35">
      <c r="A1245">
        <v>1243</v>
      </c>
      <c r="B1245" s="3" t="s">
        <v>5333</v>
      </c>
      <c r="C1245" s="3" t="s">
        <v>2752</v>
      </c>
      <c r="D1245">
        <v>-734901.69029952295</v>
      </c>
      <c r="E1245">
        <v>16936.6401166508</v>
      </c>
      <c r="F1245" t="s">
        <v>5158</v>
      </c>
      <c r="G1245" t="s">
        <v>5162</v>
      </c>
      <c r="H1245" t="s">
        <v>5184</v>
      </c>
      <c r="I1245">
        <v>1385496414.16061</v>
      </c>
      <c r="J1245">
        <v>1381955681.3347001</v>
      </c>
      <c r="K1245" t="b">
        <v>0</v>
      </c>
      <c r="L1245">
        <v>168.58264343514</v>
      </c>
      <c r="M1245" t="b">
        <v>0</v>
      </c>
      <c r="N1245" t="s">
        <v>5205</v>
      </c>
      <c r="O1245">
        <f t="shared" si="71"/>
        <v>-2</v>
      </c>
      <c r="P1245">
        <f t="shared" si="72"/>
        <v>100</v>
      </c>
      <c r="Q1245" t="s">
        <v>5227</v>
      </c>
      <c r="R1245" t="s">
        <v>5231</v>
      </c>
      <c r="S1245" s="10">
        <f t="shared" si="73"/>
        <v>41563.64908952199</v>
      </c>
      <c r="T1245" s="10">
        <f t="shared" si="74"/>
        <v>41604.629793525579</v>
      </c>
    </row>
    <row r="1246" spans="1:20" ht="43.5" x14ac:dyDescent="0.35">
      <c r="A1246">
        <v>1244</v>
      </c>
      <c r="B1246" s="3" t="s">
        <v>176</v>
      </c>
      <c r="C1246" s="3" t="s">
        <v>2753</v>
      </c>
      <c r="D1246">
        <v>-735919.66654878296</v>
      </c>
      <c r="E1246">
        <v>16942.899282351798</v>
      </c>
      <c r="F1246" t="s">
        <v>5158</v>
      </c>
      <c r="G1246" t="s">
        <v>5170</v>
      </c>
      <c r="H1246" t="s">
        <v>5186</v>
      </c>
      <c r="I1246">
        <v>1385478520.14762</v>
      </c>
      <c r="J1246">
        <v>1381937282.8462701</v>
      </c>
      <c r="K1246" t="b">
        <v>0</v>
      </c>
      <c r="L1246">
        <v>168.64195804031399</v>
      </c>
      <c r="M1246" t="b">
        <v>0</v>
      </c>
      <c r="N1246" t="s">
        <v>5205</v>
      </c>
      <c r="O1246">
        <f t="shared" si="71"/>
        <v>-2</v>
      </c>
      <c r="P1246">
        <f t="shared" si="72"/>
        <v>100</v>
      </c>
      <c r="Q1246" t="s">
        <v>5227</v>
      </c>
      <c r="R1246" t="s">
        <v>5231</v>
      </c>
      <c r="S1246" s="10">
        <f t="shared" si="73"/>
        <v>41563.436144054045</v>
      </c>
      <c r="T1246" s="10">
        <f t="shared" si="74"/>
        <v>41604.422686893748</v>
      </c>
    </row>
    <row r="1247" spans="1:20" ht="58" x14ac:dyDescent="0.35">
      <c r="A1247">
        <v>1245</v>
      </c>
      <c r="B1247" s="3" t="s">
        <v>177</v>
      </c>
      <c r="C1247" s="3" t="s">
        <v>2754</v>
      </c>
      <c r="D1247">
        <v>-736937.64279803296</v>
      </c>
      <c r="E1247">
        <v>16949.158448052702</v>
      </c>
      <c r="F1247" t="s">
        <v>5158</v>
      </c>
      <c r="G1247" t="s">
        <v>5162</v>
      </c>
      <c r="H1247" t="s">
        <v>5184</v>
      </c>
      <c r="I1247">
        <v>1385460626.13462</v>
      </c>
      <c r="J1247">
        <v>1381918884.3578501</v>
      </c>
      <c r="K1247" t="b">
        <v>0</v>
      </c>
      <c r="L1247">
        <v>168.70127264548799</v>
      </c>
      <c r="M1247" t="b">
        <v>0</v>
      </c>
      <c r="N1247" t="s">
        <v>5205</v>
      </c>
      <c r="O1247">
        <f t="shared" si="71"/>
        <v>-2</v>
      </c>
      <c r="P1247">
        <f t="shared" si="72"/>
        <v>100</v>
      </c>
      <c r="Q1247" t="s">
        <v>5227</v>
      </c>
      <c r="R1247" t="s">
        <v>5231</v>
      </c>
      <c r="S1247" s="10">
        <f t="shared" si="73"/>
        <v>41563.223198586224</v>
      </c>
      <c r="T1247" s="10">
        <f t="shared" si="74"/>
        <v>41604.2155802618</v>
      </c>
    </row>
    <row r="1248" spans="1:20" ht="43.5" x14ac:dyDescent="0.35">
      <c r="A1248">
        <v>1246</v>
      </c>
      <c r="B1248" s="3" t="s">
        <v>178</v>
      </c>
      <c r="C1248" s="3" t="s">
        <v>2755</v>
      </c>
      <c r="D1248">
        <v>-737955.61904728296</v>
      </c>
      <c r="E1248">
        <v>16955.4176137537</v>
      </c>
      <c r="F1248" t="s">
        <v>5158</v>
      </c>
      <c r="G1248" t="s">
        <v>5161</v>
      </c>
      <c r="H1248" t="s">
        <v>5183</v>
      </c>
      <c r="I1248">
        <v>1385442732.1216199</v>
      </c>
      <c r="J1248">
        <v>1381900485.8694201</v>
      </c>
      <c r="K1248" t="b">
        <v>0</v>
      </c>
      <c r="L1248">
        <v>168.76058725066301</v>
      </c>
      <c r="M1248" t="b">
        <v>0</v>
      </c>
      <c r="N1248" t="s">
        <v>5205</v>
      </c>
      <c r="O1248">
        <f t="shared" si="71"/>
        <v>-2</v>
      </c>
      <c r="P1248">
        <f t="shared" si="72"/>
        <v>100</v>
      </c>
      <c r="Q1248" t="s">
        <v>5227</v>
      </c>
      <c r="R1248" t="s">
        <v>5231</v>
      </c>
      <c r="S1248" s="10">
        <f t="shared" si="73"/>
        <v>41563.010253118286</v>
      </c>
      <c r="T1248" s="10">
        <f t="shared" si="74"/>
        <v>41604.00847362986</v>
      </c>
    </row>
    <row r="1249" spans="1:20" ht="29" x14ac:dyDescent="0.35">
      <c r="A1249">
        <v>1247</v>
      </c>
      <c r="B1249" s="3" t="s">
        <v>179</v>
      </c>
      <c r="C1249" s="3" t="s">
        <v>2756</v>
      </c>
      <c r="D1249">
        <v>-738973.59529654298</v>
      </c>
      <c r="E1249">
        <v>16961.676779454599</v>
      </c>
      <c r="F1249" t="s">
        <v>5158</v>
      </c>
      <c r="G1249" t="s">
        <v>5161</v>
      </c>
      <c r="H1249" t="s">
        <v>5183</v>
      </c>
      <c r="I1249">
        <v>1385424838.1086199</v>
      </c>
      <c r="J1249">
        <v>1381882087.381</v>
      </c>
      <c r="K1249" t="b">
        <v>0</v>
      </c>
      <c r="L1249">
        <v>168.819901855837</v>
      </c>
      <c r="M1249" t="b">
        <v>0</v>
      </c>
      <c r="N1249" t="s">
        <v>5205</v>
      </c>
      <c r="O1249">
        <f t="shared" si="71"/>
        <v>-2</v>
      </c>
      <c r="P1249">
        <f t="shared" si="72"/>
        <v>100</v>
      </c>
      <c r="Q1249" t="s">
        <v>5227</v>
      </c>
      <c r="R1249" t="s">
        <v>5231</v>
      </c>
      <c r="S1249" s="10">
        <f t="shared" si="73"/>
        <v>41562.797307650464</v>
      </c>
      <c r="T1249" s="10">
        <f t="shared" si="74"/>
        <v>41603.801366997912</v>
      </c>
    </row>
    <row r="1250" spans="1:20" ht="29" x14ac:dyDescent="0.35">
      <c r="A1250">
        <v>1248</v>
      </c>
      <c r="B1250" s="3" t="s">
        <v>180</v>
      </c>
      <c r="C1250" s="3" t="s">
        <v>2757</v>
      </c>
      <c r="D1250">
        <v>-739991.57154579298</v>
      </c>
      <c r="E1250">
        <v>16967.935945155601</v>
      </c>
      <c r="F1250" t="s">
        <v>5158</v>
      </c>
      <c r="G1250" t="s">
        <v>5164</v>
      </c>
      <c r="H1250" t="s">
        <v>5186</v>
      </c>
      <c r="I1250">
        <v>1385406944.0956199</v>
      </c>
      <c r="J1250">
        <v>1381863688.89257</v>
      </c>
      <c r="K1250" t="b">
        <v>0</v>
      </c>
      <c r="L1250">
        <v>168.879216461011</v>
      </c>
      <c r="M1250" t="b">
        <v>0</v>
      </c>
      <c r="N1250" t="s">
        <v>5205</v>
      </c>
      <c r="O1250">
        <f t="shared" si="71"/>
        <v>-2</v>
      </c>
      <c r="P1250">
        <f t="shared" si="72"/>
        <v>100</v>
      </c>
      <c r="Q1250" t="s">
        <v>5227</v>
      </c>
      <c r="R1250" t="s">
        <v>5231</v>
      </c>
      <c r="S1250" s="10">
        <f t="shared" si="73"/>
        <v>41562.584362182519</v>
      </c>
      <c r="T1250" s="10">
        <f t="shared" si="74"/>
        <v>41603.594260365971</v>
      </c>
    </row>
    <row r="1251" spans="1:20" ht="29" x14ac:dyDescent="0.35">
      <c r="A1251">
        <v>1249</v>
      </c>
      <c r="B1251" s="3" t="s">
        <v>181</v>
      </c>
      <c r="C1251" s="3" t="s">
        <v>2758</v>
      </c>
      <c r="D1251">
        <v>-741009.54779504298</v>
      </c>
      <c r="E1251">
        <v>16974.195110856501</v>
      </c>
      <c r="F1251" t="s">
        <v>5158</v>
      </c>
      <c r="G1251" t="s">
        <v>5161</v>
      </c>
      <c r="H1251" t="s">
        <v>5183</v>
      </c>
      <c r="I1251">
        <v>1385389050.0826299</v>
      </c>
      <c r="J1251">
        <v>1381845290.40415</v>
      </c>
      <c r="K1251" t="b">
        <v>0</v>
      </c>
      <c r="L1251">
        <v>168.93853106618499</v>
      </c>
      <c r="M1251" t="b">
        <v>0</v>
      </c>
      <c r="N1251" t="s">
        <v>5205</v>
      </c>
      <c r="O1251">
        <f t="shared" si="71"/>
        <v>-2</v>
      </c>
      <c r="P1251">
        <f t="shared" si="72"/>
        <v>100</v>
      </c>
      <c r="Q1251" t="s">
        <v>5227</v>
      </c>
      <c r="R1251" t="s">
        <v>5231</v>
      </c>
      <c r="S1251" s="10">
        <f t="shared" si="73"/>
        <v>41562.371416714697</v>
      </c>
      <c r="T1251" s="10">
        <f t="shared" si="74"/>
        <v>41603.38715373414</v>
      </c>
    </row>
    <row r="1252" spans="1:20" ht="43.5" x14ac:dyDescent="0.35">
      <c r="A1252">
        <v>1250</v>
      </c>
      <c r="B1252" s="3" t="s">
        <v>182</v>
      </c>
      <c r="C1252" s="3" t="s">
        <v>2759</v>
      </c>
      <c r="D1252">
        <v>-742027.52404430299</v>
      </c>
      <c r="E1252">
        <v>16980.454276557499</v>
      </c>
      <c r="F1252" t="s">
        <v>5158</v>
      </c>
      <c r="G1252" t="s">
        <v>5162</v>
      </c>
      <c r="H1252" t="s">
        <v>5184</v>
      </c>
      <c r="I1252">
        <v>1385371156.0696299</v>
      </c>
      <c r="J1252">
        <v>1381826891.91572</v>
      </c>
      <c r="K1252" t="b">
        <v>0</v>
      </c>
      <c r="L1252">
        <v>168.99784567136001</v>
      </c>
      <c r="M1252" t="b">
        <v>0</v>
      </c>
      <c r="N1252" t="s">
        <v>5205</v>
      </c>
      <c r="O1252">
        <f t="shared" si="71"/>
        <v>-2</v>
      </c>
      <c r="P1252">
        <f t="shared" si="72"/>
        <v>100</v>
      </c>
      <c r="Q1252" t="s">
        <v>5227</v>
      </c>
      <c r="R1252" t="s">
        <v>5231</v>
      </c>
      <c r="S1252" s="10">
        <f t="shared" si="73"/>
        <v>41562.158471246759</v>
      </c>
      <c r="T1252" s="10">
        <f t="shared" si="74"/>
        <v>41603.180047102192</v>
      </c>
    </row>
    <row r="1253" spans="1:20" ht="43.5" x14ac:dyDescent="0.35">
      <c r="A1253">
        <v>1251</v>
      </c>
      <c r="B1253" s="3" t="s">
        <v>183</v>
      </c>
      <c r="C1253" s="3" t="s">
        <v>2760</v>
      </c>
      <c r="D1253">
        <v>-743045.50029355299</v>
      </c>
      <c r="E1253">
        <v>16986.713442258399</v>
      </c>
      <c r="F1253" t="s">
        <v>5158</v>
      </c>
      <c r="G1253" t="s">
        <v>5162</v>
      </c>
      <c r="H1253" t="s">
        <v>5184</v>
      </c>
      <c r="I1253">
        <v>1385353262.0566299</v>
      </c>
      <c r="J1253">
        <v>1381808493.4273</v>
      </c>
      <c r="K1253" t="b">
        <v>0</v>
      </c>
      <c r="L1253">
        <v>169.05716027653401</v>
      </c>
      <c r="M1253" t="b">
        <v>0</v>
      </c>
      <c r="N1253" t="s">
        <v>5205</v>
      </c>
      <c r="O1253">
        <f t="shared" si="71"/>
        <v>-2</v>
      </c>
      <c r="P1253">
        <f t="shared" si="72"/>
        <v>100</v>
      </c>
      <c r="Q1253" t="s">
        <v>5227</v>
      </c>
      <c r="R1253" t="s">
        <v>5231</v>
      </c>
      <c r="S1253" s="10">
        <f t="shared" si="73"/>
        <v>41561.94552577893</v>
      </c>
      <c r="T1253" s="10">
        <f t="shared" si="74"/>
        <v>41602.972940470252</v>
      </c>
    </row>
    <row r="1254" spans="1:20" ht="58" x14ac:dyDescent="0.35">
      <c r="A1254">
        <v>1252</v>
      </c>
      <c r="B1254" s="3" t="s">
        <v>184</v>
      </c>
      <c r="C1254" s="3" t="s">
        <v>2761</v>
      </c>
      <c r="D1254">
        <v>-744063.47654280299</v>
      </c>
      <c r="E1254">
        <v>16992.9726079594</v>
      </c>
      <c r="F1254" t="s">
        <v>5158</v>
      </c>
      <c r="G1254" t="s">
        <v>5161</v>
      </c>
      <c r="H1254" t="s">
        <v>5183</v>
      </c>
      <c r="I1254">
        <v>1385335368.0436299</v>
      </c>
      <c r="J1254">
        <v>1381790094.93887</v>
      </c>
      <c r="K1254" t="b">
        <v>0</v>
      </c>
      <c r="L1254">
        <v>169.116474881708</v>
      </c>
      <c r="M1254" t="b">
        <v>0</v>
      </c>
      <c r="N1254" t="s">
        <v>5205</v>
      </c>
      <c r="O1254">
        <f t="shared" si="71"/>
        <v>-2</v>
      </c>
      <c r="P1254">
        <f t="shared" si="72"/>
        <v>100</v>
      </c>
      <c r="Q1254" t="s">
        <v>5227</v>
      </c>
      <c r="R1254" t="s">
        <v>5231</v>
      </c>
      <c r="S1254" s="10">
        <f t="shared" si="73"/>
        <v>41561.732580310992</v>
      </c>
      <c r="T1254" s="10">
        <f t="shared" si="74"/>
        <v>41602.765833838304</v>
      </c>
    </row>
    <row r="1255" spans="1:20" x14ac:dyDescent="0.35">
      <c r="A1255">
        <v>1253</v>
      </c>
      <c r="B1255" s="3" t="s">
        <v>185</v>
      </c>
      <c r="C1255" s="3" t="s">
        <v>2762</v>
      </c>
      <c r="D1255">
        <v>-745081.45279206301</v>
      </c>
      <c r="E1255">
        <v>16999.2317736603</v>
      </c>
      <c r="F1255" t="s">
        <v>5158</v>
      </c>
      <c r="G1255" t="s">
        <v>5162</v>
      </c>
      <c r="H1255" t="s">
        <v>5184</v>
      </c>
      <c r="I1255">
        <v>1385317474.0306301</v>
      </c>
      <c r="J1255">
        <v>1381771696.4504499</v>
      </c>
      <c r="K1255" t="b">
        <v>0</v>
      </c>
      <c r="L1255">
        <v>169.17578948688299</v>
      </c>
      <c r="M1255" t="b">
        <v>0</v>
      </c>
      <c r="N1255" t="s">
        <v>5205</v>
      </c>
      <c r="O1255">
        <f t="shared" si="71"/>
        <v>-2</v>
      </c>
      <c r="P1255">
        <f t="shared" si="72"/>
        <v>100</v>
      </c>
      <c r="Q1255" t="s">
        <v>5227</v>
      </c>
      <c r="R1255" t="s">
        <v>5231</v>
      </c>
      <c r="S1255" s="10">
        <f t="shared" si="73"/>
        <v>41561.519634843171</v>
      </c>
      <c r="T1255" s="10">
        <f t="shared" si="74"/>
        <v>41602.558727206364</v>
      </c>
    </row>
    <row r="1256" spans="1:20" ht="58" x14ac:dyDescent="0.35">
      <c r="A1256">
        <v>1254</v>
      </c>
      <c r="B1256" s="3" t="s">
        <v>186</v>
      </c>
      <c r="C1256" s="3" t="s">
        <v>2763</v>
      </c>
      <c r="D1256">
        <v>-746099.42904131301</v>
      </c>
      <c r="E1256">
        <v>17005.490939361302</v>
      </c>
      <c r="F1256" t="s">
        <v>5158</v>
      </c>
      <c r="G1256" t="s">
        <v>5166</v>
      </c>
      <c r="H1256" t="s">
        <v>5188</v>
      </c>
      <c r="I1256">
        <v>1385299580.0176401</v>
      </c>
      <c r="J1256">
        <v>1381753297.9620199</v>
      </c>
      <c r="K1256" t="b">
        <v>0</v>
      </c>
      <c r="L1256">
        <v>169.23510409205699</v>
      </c>
      <c r="M1256" t="b">
        <v>0</v>
      </c>
      <c r="N1256" t="s">
        <v>5205</v>
      </c>
      <c r="O1256">
        <f t="shared" si="71"/>
        <v>-2</v>
      </c>
      <c r="P1256">
        <f t="shared" si="72"/>
        <v>100</v>
      </c>
      <c r="Q1256" t="s">
        <v>5227</v>
      </c>
      <c r="R1256" t="s">
        <v>5231</v>
      </c>
      <c r="S1256" s="10">
        <f t="shared" si="73"/>
        <v>41561.306689375226</v>
      </c>
      <c r="T1256" s="10">
        <f t="shared" si="74"/>
        <v>41602.351620574533</v>
      </c>
    </row>
    <row r="1257" spans="1:20" x14ac:dyDescent="0.35">
      <c r="A1257">
        <v>1255</v>
      </c>
      <c r="B1257" s="3" t="s">
        <v>187</v>
      </c>
      <c r="C1257" s="3" t="s">
        <v>2764</v>
      </c>
      <c r="D1257">
        <v>-747117.40529056301</v>
      </c>
      <c r="E1257">
        <v>17011.750105062201</v>
      </c>
      <c r="F1257" t="s">
        <v>5158</v>
      </c>
      <c r="G1257" t="s">
        <v>5171</v>
      </c>
      <c r="H1257" t="s">
        <v>5191</v>
      </c>
      <c r="I1257">
        <v>1385281686.0046401</v>
      </c>
      <c r="J1257">
        <v>1381734899.4735999</v>
      </c>
      <c r="K1257" t="b">
        <v>0</v>
      </c>
      <c r="L1257">
        <v>169.29441869723101</v>
      </c>
      <c r="M1257" t="b">
        <v>0</v>
      </c>
      <c r="N1257" t="s">
        <v>5205</v>
      </c>
      <c r="O1257">
        <f t="shared" si="71"/>
        <v>-2</v>
      </c>
      <c r="P1257">
        <f t="shared" si="72"/>
        <v>100</v>
      </c>
      <c r="Q1257" t="s">
        <v>5227</v>
      </c>
      <c r="R1257" t="s">
        <v>5231</v>
      </c>
      <c r="S1257" s="10">
        <f t="shared" si="73"/>
        <v>41561.093743907404</v>
      </c>
      <c r="T1257" s="10">
        <f t="shared" si="74"/>
        <v>41602.144513942592</v>
      </c>
    </row>
    <row r="1258" spans="1:20" ht="43.5" x14ac:dyDescent="0.35">
      <c r="A1258">
        <v>1256</v>
      </c>
      <c r="B1258" s="3" t="s">
        <v>188</v>
      </c>
      <c r="C1258" s="3" t="s">
        <v>2765</v>
      </c>
      <c r="D1258">
        <v>-748135.38153982302</v>
      </c>
      <c r="E1258">
        <v>17018.009270763199</v>
      </c>
      <c r="F1258" t="s">
        <v>5158</v>
      </c>
      <c r="G1258" t="s">
        <v>5161</v>
      </c>
      <c r="H1258" t="s">
        <v>5183</v>
      </c>
      <c r="I1258">
        <v>1385263791.9916401</v>
      </c>
      <c r="J1258">
        <v>1381716500.9851799</v>
      </c>
      <c r="K1258" t="b">
        <v>0</v>
      </c>
      <c r="L1258">
        <v>169.353733302405</v>
      </c>
      <c r="M1258" t="b">
        <v>0</v>
      </c>
      <c r="N1258" t="s">
        <v>5205</v>
      </c>
      <c r="O1258">
        <f t="shared" si="71"/>
        <v>-2</v>
      </c>
      <c r="P1258">
        <f t="shared" si="72"/>
        <v>100</v>
      </c>
      <c r="Q1258" t="s">
        <v>5227</v>
      </c>
      <c r="R1258" t="s">
        <v>5231</v>
      </c>
      <c r="S1258" s="10">
        <f t="shared" si="73"/>
        <v>41560.880798439575</v>
      </c>
      <c r="T1258" s="10">
        <f t="shared" si="74"/>
        <v>41601.937407310645</v>
      </c>
    </row>
    <row r="1259" spans="1:20" ht="43.5" x14ac:dyDescent="0.35">
      <c r="A1259">
        <v>1257</v>
      </c>
      <c r="B1259" s="3" t="s">
        <v>189</v>
      </c>
      <c r="C1259" s="3" t="s">
        <v>2766</v>
      </c>
      <c r="D1259">
        <v>-749153.35778907302</v>
      </c>
      <c r="E1259">
        <v>17024.268436464099</v>
      </c>
      <c r="F1259" t="s">
        <v>5158</v>
      </c>
      <c r="G1259" t="s">
        <v>5161</v>
      </c>
      <c r="H1259" t="s">
        <v>5183</v>
      </c>
      <c r="I1259">
        <v>1385245897.9786401</v>
      </c>
      <c r="J1259">
        <v>1381698102.4967501</v>
      </c>
      <c r="K1259" t="b">
        <v>0</v>
      </c>
      <c r="L1259">
        <v>169.41304790757999</v>
      </c>
      <c r="M1259" t="b">
        <v>0</v>
      </c>
      <c r="N1259" t="s">
        <v>5205</v>
      </c>
      <c r="O1259">
        <f t="shared" si="71"/>
        <v>-2</v>
      </c>
      <c r="P1259">
        <f t="shared" si="72"/>
        <v>100</v>
      </c>
      <c r="Q1259" t="s">
        <v>5227</v>
      </c>
      <c r="R1259" t="s">
        <v>5231</v>
      </c>
      <c r="S1259" s="10">
        <f t="shared" si="73"/>
        <v>41560.667852971645</v>
      </c>
      <c r="T1259" s="10">
        <f t="shared" si="74"/>
        <v>41601.730300678704</v>
      </c>
    </row>
    <row r="1260" spans="1:20" ht="58" x14ac:dyDescent="0.35">
      <c r="A1260">
        <v>1258</v>
      </c>
      <c r="B1260" s="3" t="s">
        <v>190</v>
      </c>
      <c r="C1260" s="3" t="s">
        <v>2767</v>
      </c>
      <c r="D1260">
        <v>-750171.33403833304</v>
      </c>
      <c r="E1260">
        <v>17030.527602165101</v>
      </c>
      <c r="F1260" t="s">
        <v>5158</v>
      </c>
      <c r="G1260" t="s">
        <v>5161</v>
      </c>
      <c r="H1260" t="s">
        <v>5183</v>
      </c>
      <c r="I1260">
        <v>1385228003.9656401</v>
      </c>
      <c r="J1260">
        <v>1381679704.0083301</v>
      </c>
      <c r="K1260" t="b">
        <v>0</v>
      </c>
      <c r="L1260">
        <v>169.47236251275399</v>
      </c>
      <c r="M1260" t="b">
        <v>0</v>
      </c>
      <c r="N1260" t="s">
        <v>5205</v>
      </c>
      <c r="O1260">
        <f t="shared" si="71"/>
        <v>-2</v>
      </c>
      <c r="P1260">
        <f t="shared" si="72"/>
        <v>100</v>
      </c>
      <c r="Q1260" t="s">
        <v>5227</v>
      </c>
      <c r="R1260" t="s">
        <v>5231</v>
      </c>
      <c r="S1260" s="10">
        <f t="shared" si="73"/>
        <v>41560.454907503816</v>
      </c>
      <c r="T1260" s="10">
        <f t="shared" si="74"/>
        <v>41601.523194046757</v>
      </c>
    </row>
    <row r="1261" spans="1:20" ht="43.5" x14ac:dyDescent="0.35">
      <c r="A1261">
        <v>1259</v>
      </c>
      <c r="B1261" s="3" t="s">
        <v>191</v>
      </c>
      <c r="C1261" s="3" t="s">
        <v>2768</v>
      </c>
      <c r="D1261">
        <v>-751189.31028758304</v>
      </c>
      <c r="E1261">
        <v>17036.786767866</v>
      </c>
      <c r="F1261" t="s">
        <v>5158</v>
      </c>
      <c r="G1261" t="s">
        <v>5161</v>
      </c>
      <c r="H1261" t="s">
        <v>5183</v>
      </c>
      <c r="I1261">
        <v>1385210109.9526501</v>
      </c>
      <c r="J1261">
        <v>1381661305.5199001</v>
      </c>
      <c r="K1261" t="b">
        <v>0</v>
      </c>
      <c r="L1261">
        <v>169.53167711792801</v>
      </c>
      <c r="M1261" t="b">
        <v>0</v>
      </c>
      <c r="N1261" t="s">
        <v>5205</v>
      </c>
      <c r="O1261">
        <f t="shared" si="71"/>
        <v>-2</v>
      </c>
      <c r="P1261">
        <f t="shared" si="72"/>
        <v>100</v>
      </c>
      <c r="Q1261" t="s">
        <v>5227</v>
      </c>
      <c r="R1261" t="s">
        <v>5231</v>
      </c>
      <c r="S1261" s="10">
        <f t="shared" si="73"/>
        <v>41560.241962035878</v>
      </c>
      <c r="T1261" s="10">
        <f t="shared" si="74"/>
        <v>41601.316087414925</v>
      </c>
    </row>
    <row r="1262" spans="1:20" x14ac:dyDescent="0.35">
      <c r="A1262">
        <v>1260</v>
      </c>
      <c r="B1262" s="3" t="s">
        <v>192</v>
      </c>
      <c r="C1262" s="3" t="s">
        <v>2769</v>
      </c>
      <c r="D1262">
        <v>-752207.28653683304</v>
      </c>
      <c r="E1262">
        <v>17043.045933566998</v>
      </c>
      <c r="F1262" t="s">
        <v>5158</v>
      </c>
      <c r="G1262" t="s">
        <v>5161</v>
      </c>
      <c r="H1262" t="s">
        <v>5183</v>
      </c>
      <c r="I1262">
        <v>1385192215.9396501</v>
      </c>
      <c r="J1262">
        <v>1381642907.0314801</v>
      </c>
      <c r="K1262" t="b">
        <v>0</v>
      </c>
      <c r="L1262">
        <v>169.590991723103</v>
      </c>
      <c r="M1262" t="b">
        <v>0</v>
      </c>
      <c r="N1262" t="s">
        <v>5205</v>
      </c>
      <c r="O1262">
        <f t="shared" si="71"/>
        <v>-2</v>
      </c>
      <c r="P1262">
        <f t="shared" si="72"/>
        <v>100</v>
      </c>
      <c r="Q1262" t="s">
        <v>5227</v>
      </c>
      <c r="R1262" t="s">
        <v>5231</v>
      </c>
      <c r="S1262" s="10">
        <f t="shared" si="73"/>
        <v>41560.029016568056</v>
      </c>
      <c r="T1262" s="10">
        <f t="shared" si="74"/>
        <v>41601.108980782985</v>
      </c>
    </row>
    <row r="1263" spans="1:20" ht="43.5" x14ac:dyDescent="0.35">
      <c r="A1263">
        <v>1261</v>
      </c>
      <c r="B1263" s="3" t="s">
        <v>193</v>
      </c>
      <c r="C1263" s="3" t="s">
        <v>2770</v>
      </c>
      <c r="D1263">
        <v>-753225.26278609305</v>
      </c>
      <c r="E1263">
        <v>17049.305099267898</v>
      </c>
      <c r="F1263" t="s">
        <v>5158</v>
      </c>
      <c r="G1263" t="s">
        <v>5163</v>
      </c>
      <c r="H1263" t="s">
        <v>5185</v>
      </c>
      <c r="I1263">
        <v>1385174321.92665</v>
      </c>
      <c r="J1263">
        <v>1381624508.5430501</v>
      </c>
      <c r="K1263" t="b">
        <v>0</v>
      </c>
      <c r="L1263">
        <v>169.650306328277</v>
      </c>
      <c r="M1263" t="b">
        <v>0</v>
      </c>
      <c r="N1263" t="s">
        <v>5205</v>
      </c>
      <c r="O1263">
        <f t="shared" si="71"/>
        <v>-2</v>
      </c>
      <c r="P1263">
        <f t="shared" si="72"/>
        <v>100</v>
      </c>
      <c r="Q1263" t="s">
        <v>5227</v>
      </c>
      <c r="R1263" t="s">
        <v>5231</v>
      </c>
      <c r="S1263" s="10">
        <f t="shared" si="73"/>
        <v>41559.816071100118</v>
      </c>
      <c r="T1263" s="10">
        <f t="shared" si="74"/>
        <v>41600.901874151037</v>
      </c>
    </row>
    <row r="1264" spans="1:20" ht="58" x14ac:dyDescent="0.35">
      <c r="A1264">
        <v>1262</v>
      </c>
      <c r="B1264" s="3" t="s">
        <v>194</v>
      </c>
      <c r="C1264" s="3" t="s">
        <v>2771</v>
      </c>
      <c r="D1264">
        <v>-754243.23903534305</v>
      </c>
      <c r="E1264">
        <v>17055.5642649689</v>
      </c>
      <c r="F1264" t="s">
        <v>5158</v>
      </c>
      <c r="G1264" t="s">
        <v>5161</v>
      </c>
      <c r="H1264" t="s">
        <v>5183</v>
      </c>
      <c r="I1264">
        <v>1385156427.91365</v>
      </c>
      <c r="J1264">
        <v>1381606110.05463</v>
      </c>
      <c r="K1264" t="b">
        <v>0</v>
      </c>
      <c r="L1264">
        <v>169.70962093345099</v>
      </c>
      <c r="M1264" t="b">
        <v>0</v>
      </c>
      <c r="N1264" t="s">
        <v>5205</v>
      </c>
      <c r="O1264">
        <f t="shared" ref="O1264:O1327" si="75">ROUND((E1264/D1264)*100,0)</f>
        <v>-2</v>
      </c>
      <c r="P1264">
        <f t="shared" si="72"/>
        <v>100</v>
      </c>
      <c r="Q1264" t="s">
        <v>5227</v>
      </c>
      <c r="R1264" t="s">
        <v>5231</v>
      </c>
      <c r="S1264" s="10">
        <f t="shared" si="73"/>
        <v>41559.603125632289</v>
      </c>
      <c r="T1264" s="10">
        <f t="shared" si="74"/>
        <v>41600.694767519097</v>
      </c>
    </row>
    <row r="1265" spans="1:20" ht="58" x14ac:dyDescent="0.35">
      <c r="A1265">
        <v>1263</v>
      </c>
      <c r="B1265" s="3" t="s">
        <v>195</v>
      </c>
      <c r="C1265" s="3" t="s">
        <v>2772</v>
      </c>
      <c r="D1265">
        <v>-755261.21528459305</v>
      </c>
      <c r="E1265">
        <v>17061.8234306698</v>
      </c>
      <c r="F1265" t="s">
        <v>5158</v>
      </c>
      <c r="G1265" t="s">
        <v>5162</v>
      </c>
      <c r="H1265" t="s">
        <v>5184</v>
      </c>
      <c r="I1265">
        <v>1385138533.90065</v>
      </c>
      <c r="J1265">
        <v>1381587711.5662</v>
      </c>
      <c r="K1265" t="b">
        <v>0</v>
      </c>
      <c r="L1265">
        <v>169.76893553862499</v>
      </c>
      <c r="M1265" t="b">
        <v>0</v>
      </c>
      <c r="N1265" t="s">
        <v>5205</v>
      </c>
      <c r="O1265">
        <f t="shared" si="75"/>
        <v>-2</v>
      </c>
      <c r="P1265">
        <f t="shared" si="72"/>
        <v>101</v>
      </c>
      <c r="Q1265" t="s">
        <v>5227</v>
      </c>
      <c r="R1265" t="s">
        <v>5231</v>
      </c>
      <c r="S1265" s="10">
        <f t="shared" si="73"/>
        <v>41559.390180164351</v>
      </c>
      <c r="T1265" s="10">
        <f t="shared" si="74"/>
        <v>41600.487660887149</v>
      </c>
    </row>
    <row r="1266" spans="1:20" ht="43.5" x14ac:dyDescent="0.35">
      <c r="A1266">
        <v>1264</v>
      </c>
      <c r="B1266" s="3" t="s">
        <v>196</v>
      </c>
      <c r="C1266" s="3" t="s">
        <v>2773</v>
      </c>
      <c r="D1266">
        <v>-756279.19153385295</v>
      </c>
      <c r="E1266">
        <v>17068.082596370801</v>
      </c>
      <c r="F1266" t="s">
        <v>5158</v>
      </c>
      <c r="G1266" t="s">
        <v>5162</v>
      </c>
      <c r="H1266" t="s">
        <v>5184</v>
      </c>
      <c r="I1266">
        <v>1385120639.88766</v>
      </c>
      <c r="J1266">
        <v>1381569313.07778</v>
      </c>
      <c r="K1266" t="b">
        <v>0</v>
      </c>
      <c r="L1266">
        <v>169.82825014380001</v>
      </c>
      <c r="M1266" t="b">
        <v>0</v>
      </c>
      <c r="N1266" t="s">
        <v>5205</v>
      </c>
      <c r="O1266">
        <f t="shared" si="75"/>
        <v>-2</v>
      </c>
      <c r="P1266">
        <f t="shared" si="72"/>
        <v>101</v>
      </c>
      <c r="Q1266" t="s">
        <v>5227</v>
      </c>
      <c r="R1266" t="s">
        <v>5231</v>
      </c>
      <c r="S1266" s="10">
        <f t="shared" si="73"/>
        <v>41559.177234696523</v>
      </c>
      <c r="T1266" s="10">
        <f t="shared" si="74"/>
        <v>41600.280554255318</v>
      </c>
    </row>
    <row r="1267" spans="1:20" ht="43.5" x14ac:dyDescent="0.35">
      <c r="A1267">
        <v>1265</v>
      </c>
      <c r="B1267" s="3" t="s">
        <v>5334</v>
      </c>
      <c r="C1267" s="3" t="s">
        <v>2774</v>
      </c>
      <c r="D1267">
        <v>-757297.16778310295</v>
      </c>
      <c r="E1267">
        <v>17074.341762071701</v>
      </c>
      <c r="F1267" t="s">
        <v>5158</v>
      </c>
      <c r="G1267" t="s">
        <v>5161</v>
      </c>
      <c r="H1267" t="s">
        <v>5183</v>
      </c>
      <c r="I1267">
        <v>1385102745.87466</v>
      </c>
      <c r="J1267">
        <v>1381550914.58935</v>
      </c>
      <c r="K1267" t="b">
        <v>0</v>
      </c>
      <c r="L1267">
        <v>169.887564748974</v>
      </c>
      <c r="M1267" t="b">
        <v>0</v>
      </c>
      <c r="N1267" t="s">
        <v>5205</v>
      </c>
      <c r="O1267">
        <f t="shared" si="75"/>
        <v>-2</v>
      </c>
      <c r="P1267">
        <f t="shared" si="72"/>
        <v>101</v>
      </c>
      <c r="Q1267" t="s">
        <v>5227</v>
      </c>
      <c r="R1267" t="s">
        <v>5231</v>
      </c>
      <c r="S1267" s="10">
        <f t="shared" si="73"/>
        <v>41558.964289228585</v>
      </c>
      <c r="T1267" s="10">
        <f t="shared" si="74"/>
        <v>41600.073447623377</v>
      </c>
    </row>
    <row r="1268" spans="1:20" ht="43.5" x14ac:dyDescent="0.35">
      <c r="A1268">
        <v>1266</v>
      </c>
      <c r="B1268" s="3" t="s">
        <v>198</v>
      </c>
      <c r="C1268" s="3" t="s">
        <v>2775</v>
      </c>
      <c r="D1268">
        <v>-758315.14403235295</v>
      </c>
      <c r="E1268">
        <v>17080.600927772699</v>
      </c>
      <c r="F1268" t="s">
        <v>5158</v>
      </c>
      <c r="G1268" t="s">
        <v>5162</v>
      </c>
      <c r="H1268" t="s">
        <v>5184</v>
      </c>
      <c r="I1268">
        <v>1385084851.86166</v>
      </c>
      <c r="J1268">
        <v>1381532516.10093</v>
      </c>
      <c r="K1268" t="b">
        <v>0</v>
      </c>
      <c r="L1268">
        <v>169.946879354148</v>
      </c>
      <c r="M1268" t="b">
        <v>0</v>
      </c>
      <c r="N1268" t="s">
        <v>5205</v>
      </c>
      <c r="O1268">
        <f t="shared" si="75"/>
        <v>-2</v>
      </c>
      <c r="P1268">
        <f t="shared" si="72"/>
        <v>101</v>
      </c>
      <c r="Q1268" t="s">
        <v>5227</v>
      </c>
      <c r="R1268" t="s">
        <v>5231</v>
      </c>
      <c r="S1268" s="10">
        <f t="shared" si="73"/>
        <v>41558.751343760763</v>
      </c>
      <c r="T1268" s="10">
        <f t="shared" si="74"/>
        <v>41599.866340991437</v>
      </c>
    </row>
    <row r="1269" spans="1:20" ht="43.5" x14ac:dyDescent="0.35">
      <c r="A1269">
        <v>1267</v>
      </c>
      <c r="B1269" s="3" t="s">
        <v>199</v>
      </c>
      <c r="C1269" s="3" t="s">
        <v>2776</v>
      </c>
      <c r="D1269">
        <v>-759333.12028161297</v>
      </c>
      <c r="E1269">
        <v>17086.860093473599</v>
      </c>
      <c r="F1269" t="s">
        <v>5158</v>
      </c>
      <c r="G1269" t="s">
        <v>5162</v>
      </c>
      <c r="H1269" t="s">
        <v>5184</v>
      </c>
      <c r="I1269">
        <v>1385066957.84866</v>
      </c>
      <c r="J1269">
        <v>1381514117.6125</v>
      </c>
      <c r="K1269" t="b">
        <v>0</v>
      </c>
      <c r="L1269">
        <v>170.00619395932199</v>
      </c>
      <c r="M1269" t="b">
        <v>0</v>
      </c>
      <c r="N1269" t="s">
        <v>5205</v>
      </c>
      <c r="O1269">
        <f t="shared" si="75"/>
        <v>-2</v>
      </c>
      <c r="P1269">
        <f t="shared" si="72"/>
        <v>101</v>
      </c>
      <c r="Q1269" t="s">
        <v>5227</v>
      </c>
      <c r="R1269" t="s">
        <v>5231</v>
      </c>
      <c r="S1269" s="10">
        <f t="shared" si="73"/>
        <v>41558.538398292825</v>
      </c>
      <c r="T1269" s="10">
        <f t="shared" si="74"/>
        <v>41599.659234359489</v>
      </c>
    </row>
    <row r="1270" spans="1:20" ht="43.5" x14ac:dyDescent="0.35">
      <c r="A1270">
        <v>1268</v>
      </c>
      <c r="B1270" s="3" t="s">
        <v>200</v>
      </c>
      <c r="C1270" s="3" t="s">
        <v>2777</v>
      </c>
      <c r="D1270">
        <v>-760351.09653086297</v>
      </c>
      <c r="E1270">
        <v>17093.1192591746</v>
      </c>
      <c r="F1270" t="s">
        <v>5158</v>
      </c>
      <c r="G1270" t="s">
        <v>5161</v>
      </c>
      <c r="H1270" t="s">
        <v>5183</v>
      </c>
      <c r="I1270">
        <v>1385049063.83566</v>
      </c>
      <c r="J1270">
        <v>1381495719.1240799</v>
      </c>
      <c r="K1270" t="b">
        <v>0</v>
      </c>
      <c r="L1270">
        <v>170.06550856449701</v>
      </c>
      <c r="M1270" t="b">
        <v>0</v>
      </c>
      <c r="N1270" t="s">
        <v>5205</v>
      </c>
      <c r="O1270">
        <f t="shared" si="75"/>
        <v>-2</v>
      </c>
      <c r="P1270">
        <f t="shared" si="72"/>
        <v>101</v>
      </c>
      <c r="Q1270" t="s">
        <v>5227</v>
      </c>
      <c r="R1270" t="s">
        <v>5231</v>
      </c>
      <c r="S1270" s="10">
        <f t="shared" si="73"/>
        <v>41558.325452824996</v>
      </c>
      <c r="T1270" s="10">
        <f t="shared" si="74"/>
        <v>41599.452127727542</v>
      </c>
    </row>
    <row r="1271" spans="1:20" ht="43.5" x14ac:dyDescent="0.35">
      <c r="A1271">
        <v>1269</v>
      </c>
      <c r="B1271" s="3" t="s">
        <v>201</v>
      </c>
      <c r="C1271" s="3" t="s">
        <v>2778</v>
      </c>
      <c r="D1271">
        <v>-761369.07278011297</v>
      </c>
      <c r="E1271">
        <v>17099.3784248755</v>
      </c>
      <c r="F1271" t="s">
        <v>5158</v>
      </c>
      <c r="G1271" t="s">
        <v>5161</v>
      </c>
      <c r="H1271" t="s">
        <v>5183</v>
      </c>
      <c r="I1271">
        <v>1385031169.82267</v>
      </c>
      <c r="J1271">
        <v>1381477320.6356499</v>
      </c>
      <c r="K1271" t="b">
        <v>0</v>
      </c>
      <c r="L1271">
        <v>170.124823169671</v>
      </c>
      <c r="M1271" t="b">
        <v>0</v>
      </c>
      <c r="N1271" t="s">
        <v>5205</v>
      </c>
      <c r="O1271">
        <f t="shared" si="75"/>
        <v>-2</v>
      </c>
      <c r="P1271">
        <f t="shared" si="72"/>
        <v>101</v>
      </c>
      <c r="Q1271" t="s">
        <v>5227</v>
      </c>
      <c r="R1271" t="s">
        <v>5231</v>
      </c>
      <c r="S1271" s="10">
        <f t="shared" si="73"/>
        <v>41558.112507357058</v>
      </c>
      <c r="T1271" s="10">
        <f t="shared" si="74"/>
        <v>41599.245021095718</v>
      </c>
    </row>
    <row r="1272" spans="1:20" ht="29" x14ac:dyDescent="0.35">
      <c r="A1272">
        <v>1270</v>
      </c>
      <c r="B1272" s="3" t="s">
        <v>202</v>
      </c>
      <c r="C1272" s="3" t="s">
        <v>2779</v>
      </c>
      <c r="D1272">
        <v>-762387.04902937298</v>
      </c>
      <c r="E1272">
        <v>17105.637590576502</v>
      </c>
      <c r="F1272" t="s">
        <v>5158</v>
      </c>
      <c r="G1272" t="s">
        <v>5161</v>
      </c>
      <c r="H1272" t="s">
        <v>5183</v>
      </c>
      <c r="I1272">
        <v>1385013275.80967</v>
      </c>
      <c r="J1272">
        <v>1381458922.1472299</v>
      </c>
      <c r="K1272" t="b">
        <v>0</v>
      </c>
      <c r="L1272">
        <v>170.184137774845</v>
      </c>
      <c r="M1272" t="b">
        <v>0</v>
      </c>
      <c r="N1272" t="s">
        <v>5205</v>
      </c>
      <c r="O1272">
        <f t="shared" si="75"/>
        <v>-2</v>
      </c>
      <c r="P1272">
        <f t="shared" si="72"/>
        <v>101</v>
      </c>
      <c r="Q1272" t="s">
        <v>5227</v>
      </c>
      <c r="R1272" t="s">
        <v>5231</v>
      </c>
      <c r="S1272" s="10">
        <f t="shared" si="73"/>
        <v>41557.89956188923</v>
      </c>
      <c r="T1272" s="10">
        <f t="shared" si="74"/>
        <v>41599.03791446377</v>
      </c>
    </row>
    <row r="1273" spans="1:20" ht="43.5" x14ac:dyDescent="0.35">
      <c r="A1273">
        <v>1271</v>
      </c>
      <c r="B1273" s="3" t="s">
        <v>203</v>
      </c>
      <c r="C1273" s="3" t="s">
        <v>2780</v>
      </c>
      <c r="D1273">
        <v>-763405.02527862298</v>
      </c>
      <c r="E1273">
        <v>17111.896756277401</v>
      </c>
      <c r="F1273" t="s">
        <v>5158</v>
      </c>
      <c r="G1273" t="s">
        <v>5161</v>
      </c>
      <c r="H1273" t="s">
        <v>5183</v>
      </c>
      <c r="I1273">
        <v>1384995381.79667</v>
      </c>
      <c r="J1273">
        <v>1381440523.6587999</v>
      </c>
      <c r="K1273" t="b">
        <v>0</v>
      </c>
      <c r="L1273">
        <v>170.24345238001999</v>
      </c>
      <c r="M1273" t="b">
        <v>0</v>
      </c>
      <c r="N1273" t="s">
        <v>5205</v>
      </c>
      <c r="O1273">
        <f t="shared" si="75"/>
        <v>-2</v>
      </c>
      <c r="P1273">
        <f t="shared" si="72"/>
        <v>101</v>
      </c>
      <c r="Q1273" t="s">
        <v>5227</v>
      </c>
      <c r="R1273" t="s">
        <v>5231</v>
      </c>
      <c r="S1273" s="10">
        <f t="shared" si="73"/>
        <v>41557.686616421292</v>
      </c>
      <c r="T1273" s="10">
        <f t="shared" si="74"/>
        <v>41598.83080783183</v>
      </c>
    </row>
    <row r="1274" spans="1:20" x14ac:dyDescent="0.35">
      <c r="A1274">
        <v>1272</v>
      </c>
      <c r="B1274" s="3" t="s">
        <v>204</v>
      </c>
      <c r="C1274" s="3" t="s">
        <v>2781</v>
      </c>
      <c r="D1274">
        <v>-764423.001527883</v>
      </c>
      <c r="E1274">
        <v>17118.155921978399</v>
      </c>
      <c r="F1274" t="s">
        <v>5158</v>
      </c>
      <c r="G1274" t="s">
        <v>5161</v>
      </c>
      <c r="H1274" t="s">
        <v>5183</v>
      </c>
      <c r="I1274">
        <v>1384977487.7836699</v>
      </c>
      <c r="J1274">
        <v>1381422125.1703801</v>
      </c>
      <c r="K1274" t="b">
        <v>0</v>
      </c>
      <c r="L1274">
        <v>170.30276698519401</v>
      </c>
      <c r="M1274" t="b">
        <v>0</v>
      </c>
      <c r="N1274" t="s">
        <v>5205</v>
      </c>
      <c r="O1274">
        <f t="shared" si="75"/>
        <v>-2</v>
      </c>
      <c r="P1274">
        <f t="shared" si="72"/>
        <v>101</v>
      </c>
      <c r="Q1274" t="s">
        <v>5227</v>
      </c>
      <c r="R1274" t="s">
        <v>5231</v>
      </c>
      <c r="S1274" s="10">
        <f t="shared" si="73"/>
        <v>41557.47367095347</v>
      </c>
      <c r="T1274" s="10">
        <f t="shared" si="74"/>
        <v>41598.623701199882</v>
      </c>
    </row>
    <row r="1275" spans="1:20" ht="43.5" x14ac:dyDescent="0.35">
      <c r="A1275">
        <v>1273</v>
      </c>
      <c r="B1275" s="3" t="s">
        <v>205</v>
      </c>
      <c r="C1275" s="3" t="s">
        <v>2782</v>
      </c>
      <c r="D1275">
        <v>-765440.977777133</v>
      </c>
      <c r="E1275">
        <v>17124.415087679299</v>
      </c>
      <c r="F1275" t="s">
        <v>5158</v>
      </c>
      <c r="G1275" t="s">
        <v>5162</v>
      </c>
      <c r="H1275" t="s">
        <v>5184</v>
      </c>
      <c r="I1275">
        <v>1384959593.7706699</v>
      </c>
      <c r="J1275">
        <v>1381403726.6819501</v>
      </c>
      <c r="K1275" t="b">
        <v>0</v>
      </c>
      <c r="L1275">
        <v>170.36208159036801</v>
      </c>
      <c r="M1275" t="b">
        <v>0</v>
      </c>
      <c r="N1275" t="s">
        <v>5205</v>
      </c>
      <c r="O1275">
        <f t="shared" si="75"/>
        <v>-2</v>
      </c>
      <c r="P1275">
        <f t="shared" si="72"/>
        <v>101</v>
      </c>
      <c r="Q1275" t="s">
        <v>5227</v>
      </c>
      <c r="R1275" t="s">
        <v>5231</v>
      </c>
      <c r="S1275" s="10">
        <f t="shared" si="73"/>
        <v>41557.260725485532</v>
      </c>
      <c r="T1275" s="10">
        <f t="shared" si="74"/>
        <v>41598.416594567934</v>
      </c>
    </row>
    <row r="1276" spans="1:20" ht="43.5" x14ac:dyDescent="0.35">
      <c r="A1276">
        <v>1274</v>
      </c>
      <c r="B1276" s="3" t="s">
        <v>206</v>
      </c>
      <c r="C1276" s="3" t="s">
        <v>2783</v>
      </c>
      <c r="D1276">
        <v>-766458.954026383</v>
      </c>
      <c r="E1276">
        <v>17130.674253380301</v>
      </c>
      <c r="F1276" t="s">
        <v>5158</v>
      </c>
      <c r="G1276" t="s">
        <v>5163</v>
      </c>
      <c r="H1276" t="s">
        <v>5185</v>
      </c>
      <c r="I1276">
        <v>1384941699.7576699</v>
      </c>
      <c r="J1276">
        <v>1381385328.1935301</v>
      </c>
      <c r="K1276" t="b">
        <v>0</v>
      </c>
      <c r="L1276">
        <v>170.421396195542</v>
      </c>
      <c r="M1276" t="b">
        <v>0</v>
      </c>
      <c r="N1276" t="s">
        <v>5205</v>
      </c>
      <c r="O1276">
        <f t="shared" si="75"/>
        <v>-2</v>
      </c>
      <c r="P1276">
        <f t="shared" si="72"/>
        <v>101</v>
      </c>
      <c r="Q1276" t="s">
        <v>5227</v>
      </c>
      <c r="R1276" t="s">
        <v>5231</v>
      </c>
      <c r="S1276" s="10">
        <f t="shared" si="73"/>
        <v>41557.04778001771</v>
      </c>
      <c r="T1276" s="10">
        <f t="shared" si="74"/>
        <v>41598.209487935994</v>
      </c>
    </row>
    <row r="1277" spans="1:20" ht="43.5" x14ac:dyDescent="0.35">
      <c r="A1277">
        <v>1275</v>
      </c>
      <c r="B1277" s="3" t="s">
        <v>207</v>
      </c>
      <c r="C1277" s="3" t="s">
        <v>2784</v>
      </c>
      <c r="D1277">
        <v>-767476.93027564301</v>
      </c>
      <c r="E1277">
        <v>17136.933419081201</v>
      </c>
      <c r="F1277" t="s">
        <v>5158</v>
      </c>
      <c r="G1277" t="s">
        <v>5161</v>
      </c>
      <c r="H1277" t="s">
        <v>5183</v>
      </c>
      <c r="I1277">
        <v>1384923805.7446799</v>
      </c>
      <c r="J1277">
        <v>1381366929.7051001</v>
      </c>
      <c r="K1277" t="b">
        <v>0</v>
      </c>
      <c r="L1277">
        <v>170.48071080071699</v>
      </c>
      <c r="M1277" t="b">
        <v>0</v>
      </c>
      <c r="N1277" t="s">
        <v>5205</v>
      </c>
      <c r="O1277">
        <f t="shared" si="75"/>
        <v>-2</v>
      </c>
      <c r="P1277">
        <f t="shared" si="72"/>
        <v>101</v>
      </c>
      <c r="Q1277" t="s">
        <v>5227</v>
      </c>
      <c r="R1277" t="s">
        <v>5231</v>
      </c>
      <c r="S1277" s="10">
        <f t="shared" si="73"/>
        <v>41556.834834549765</v>
      </c>
      <c r="T1277" s="10">
        <f t="shared" si="74"/>
        <v>41598.002381304163</v>
      </c>
    </row>
    <row r="1278" spans="1:20" ht="43.5" x14ac:dyDescent="0.35">
      <c r="A1278">
        <v>1276</v>
      </c>
      <c r="B1278" s="3" t="s">
        <v>208</v>
      </c>
      <c r="C1278" s="3" t="s">
        <v>2785</v>
      </c>
      <c r="D1278">
        <v>-768494.90652489301</v>
      </c>
      <c r="E1278">
        <v>17143.192584782199</v>
      </c>
      <c r="F1278" t="s">
        <v>5158</v>
      </c>
      <c r="G1278" t="s">
        <v>5161</v>
      </c>
      <c r="H1278" t="s">
        <v>5183</v>
      </c>
      <c r="I1278">
        <v>1384905911.7316799</v>
      </c>
      <c r="J1278">
        <v>1381348531.21668</v>
      </c>
      <c r="K1278" t="b">
        <v>0</v>
      </c>
      <c r="L1278">
        <v>170.54002540589099</v>
      </c>
      <c r="M1278" t="b">
        <v>0</v>
      </c>
      <c r="N1278" t="s">
        <v>5205</v>
      </c>
      <c r="O1278">
        <f t="shared" si="75"/>
        <v>-2</v>
      </c>
      <c r="P1278">
        <f t="shared" si="72"/>
        <v>101</v>
      </c>
      <c r="Q1278" t="s">
        <v>5227</v>
      </c>
      <c r="R1278" t="s">
        <v>5231</v>
      </c>
      <c r="S1278" s="10">
        <f t="shared" si="73"/>
        <v>41556.621889081944</v>
      </c>
      <c r="T1278" s="10">
        <f t="shared" si="74"/>
        <v>41597.795274672222</v>
      </c>
    </row>
    <row r="1279" spans="1:20" ht="43.5" x14ac:dyDescent="0.35">
      <c r="A1279">
        <v>1277</v>
      </c>
      <c r="B1279" s="3" t="s">
        <v>209</v>
      </c>
      <c r="C1279" s="3" t="s">
        <v>2786</v>
      </c>
      <c r="D1279">
        <v>-769512.88277414301</v>
      </c>
      <c r="E1279">
        <v>17149.451750483098</v>
      </c>
      <c r="F1279" t="s">
        <v>5158</v>
      </c>
      <c r="G1279" t="s">
        <v>5166</v>
      </c>
      <c r="H1279" t="s">
        <v>5188</v>
      </c>
      <c r="I1279">
        <v>1384888017.7186799</v>
      </c>
      <c r="J1279">
        <v>1381330132.72825</v>
      </c>
      <c r="K1279" t="b">
        <v>0</v>
      </c>
      <c r="L1279">
        <v>170.59934001106501</v>
      </c>
      <c r="M1279" t="b">
        <v>0</v>
      </c>
      <c r="N1279" t="s">
        <v>5205</v>
      </c>
      <c r="O1279">
        <f t="shared" si="75"/>
        <v>-2</v>
      </c>
      <c r="P1279">
        <f t="shared" si="72"/>
        <v>101</v>
      </c>
      <c r="Q1279" t="s">
        <v>5227</v>
      </c>
      <c r="R1279" t="s">
        <v>5231</v>
      </c>
      <c r="S1279" s="10">
        <f t="shared" si="73"/>
        <v>41556.408943613998</v>
      </c>
      <c r="T1279" s="10">
        <f t="shared" si="74"/>
        <v>41597.588168040274</v>
      </c>
    </row>
    <row r="1280" spans="1:20" ht="58" x14ac:dyDescent="0.35">
      <c r="A1280">
        <v>1278</v>
      </c>
      <c r="B1280" s="3" t="s">
        <v>210</v>
      </c>
      <c r="C1280" s="3" t="s">
        <v>2787</v>
      </c>
      <c r="D1280">
        <v>-770530.85902340303</v>
      </c>
      <c r="E1280">
        <v>17155.7109161841</v>
      </c>
      <c r="F1280" t="s">
        <v>5158</v>
      </c>
      <c r="G1280" t="s">
        <v>5163</v>
      </c>
      <c r="H1280" t="s">
        <v>5185</v>
      </c>
      <c r="I1280">
        <v>1384870123.7056799</v>
      </c>
      <c r="J1280">
        <v>1381311734.23983</v>
      </c>
      <c r="K1280" t="b">
        <v>0</v>
      </c>
      <c r="L1280">
        <v>170.65865461623901</v>
      </c>
      <c r="M1280" t="b">
        <v>0</v>
      </c>
      <c r="N1280" t="s">
        <v>5205</v>
      </c>
      <c r="O1280">
        <f t="shared" si="75"/>
        <v>-2</v>
      </c>
      <c r="P1280">
        <f t="shared" si="72"/>
        <v>101</v>
      </c>
      <c r="Q1280" t="s">
        <v>5227</v>
      </c>
      <c r="R1280" t="s">
        <v>5231</v>
      </c>
      <c r="S1280" s="10">
        <f t="shared" si="73"/>
        <v>41556.195998146177</v>
      </c>
      <c r="T1280" s="10">
        <f t="shared" si="74"/>
        <v>41597.381061408327</v>
      </c>
    </row>
    <row r="1281" spans="1:20" ht="58" x14ac:dyDescent="0.35">
      <c r="A1281">
        <v>1279</v>
      </c>
      <c r="B1281" s="3" t="s">
        <v>211</v>
      </c>
      <c r="C1281" s="3" t="s">
        <v>2788</v>
      </c>
      <c r="D1281">
        <v>-771548.83527265303</v>
      </c>
      <c r="E1281">
        <v>17161.970081885</v>
      </c>
      <c r="F1281" t="s">
        <v>5158</v>
      </c>
      <c r="G1281" t="s">
        <v>5161</v>
      </c>
      <c r="H1281" t="s">
        <v>5183</v>
      </c>
      <c r="I1281">
        <v>1384852229.6926799</v>
      </c>
      <c r="J1281">
        <v>1381293335.7514</v>
      </c>
      <c r="K1281" t="b">
        <v>0</v>
      </c>
      <c r="L1281">
        <v>170.71796922141399</v>
      </c>
      <c r="M1281" t="b">
        <v>0</v>
      </c>
      <c r="N1281" t="s">
        <v>5205</v>
      </c>
      <c r="O1281">
        <f t="shared" si="75"/>
        <v>-2</v>
      </c>
      <c r="P1281">
        <f t="shared" si="72"/>
        <v>101</v>
      </c>
      <c r="Q1281" t="s">
        <v>5227</v>
      </c>
      <c r="R1281" t="s">
        <v>5231</v>
      </c>
      <c r="S1281" s="10">
        <f t="shared" si="73"/>
        <v>41555.983052678239</v>
      </c>
      <c r="T1281" s="10">
        <f t="shared" si="74"/>
        <v>41597.173954776386</v>
      </c>
    </row>
    <row r="1282" spans="1:20" ht="43.5" x14ac:dyDescent="0.35">
      <c r="A1282">
        <v>1280</v>
      </c>
      <c r="B1282" s="3" t="s">
        <v>212</v>
      </c>
      <c r="C1282" s="3" t="s">
        <v>2789</v>
      </c>
      <c r="D1282">
        <v>-772566.81152190303</v>
      </c>
      <c r="E1282">
        <v>17168.229247586001</v>
      </c>
      <c r="F1282" t="s">
        <v>5158</v>
      </c>
      <c r="G1282" t="s">
        <v>5161</v>
      </c>
      <c r="H1282" t="s">
        <v>5183</v>
      </c>
      <c r="I1282">
        <v>1384834335.6796899</v>
      </c>
      <c r="J1282">
        <v>1381274937.26298</v>
      </c>
      <c r="K1282" t="b">
        <v>0</v>
      </c>
      <c r="L1282">
        <v>170.77728382658799</v>
      </c>
      <c r="M1282" t="b">
        <v>0</v>
      </c>
      <c r="N1282" t="s">
        <v>5205</v>
      </c>
      <c r="O1282">
        <f t="shared" si="75"/>
        <v>-2</v>
      </c>
      <c r="P1282">
        <f t="shared" si="72"/>
        <v>101</v>
      </c>
      <c r="Q1282" t="s">
        <v>5227</v>
      </c>
      <c r="R1282" t="s">
        <v>5231</v>
      </c>
      <c r="S1282" s="10">
        <f t="shared" si="73"/>
        <v>41555.770107210417</v>
      </c>
      <c r="T1282" s="10">
        <f t="shared" si="74"/>
        <v>41596.966848144555</v>
      </c>
    </row>
    <row r="1283" spans="1:20" ht="43.5" x14ac:dyDescent="0.35">
      <c r="A1283">
        <v>1281</v>
      </c>
      <c r="B1283" s="3" t="s">
        <v>213</v>
      </c>
      <c r="C1283" s="3" t="s">
        <v>2790</v>
      </c>
      <c r="D1283">
        <v>-773584.78777116304</v>
      </c>
      <c r="E1283">
        <v>17174.488413286901</v>
      </c>
      <c r="F1283" t="s">
        <v>5158</v>
      </c>
      <c r="G1283" t="s">
        <v>5161</v>
      </c>
      <c r="H1283" t="s">
        <v>5183</v>
      </c>
      <c r="I1283">
        <v>1384816441.6666901</v>
      </c>
      <c r="J1283">
        <v>1381256538.77455</v>
      </c>
      <c r="K1283" t="b">
        <v>0</v>
      </c>
      <c r="L1283">
        <v>170.83659843176201</v>
      </c>
      <c r="M1283" t="b">
        <v>0</v>
      </c>
      <c r="N1283" t="s">
        <v>5205</v>
      </c>
      <c r="O1283">
        <f t="shared" si="75"/>
        <v>-2</v>
      </c>
      <c r="P1283">
        <f t="shared" ref="P1283:P1346" si="76">ROUND(E1283/L1283,0)</f>
        <v>101</v>
      </c>
      <c r="Q1283" t="s">
        <v>5227</v>
      </c>
      <c r="R1283" t="s">
        <v>5231</v>
      </c>
      <c r="S1283" s="10">
        <f t="shared" ref="S1283:S1346" si="77">(J1283/86400)+25569+(-5/24)</f>
        <v>41555.557161742472</v>
      </c>
      <c r="T1283" s="10">
        <f t="shared" ref="T1283:T1346" si="78">(I1283/86400)+25569+(-5/24)</f>
        <v>41596.759741512615</v>
      </c>
    </row>
    <row r="1284" spans="1:20" ht="29" x14ac:dyDescent="0.35">
      <c r="A1284">
        <v>1282</v>
      </c>
      <c r="B1284" s="3" t="s">
        <v>214</v>
      </c>
      <c r="C1284" s="3" t="s">
        <v>2791</v>
      </c>
      <c r="D1284">
        <v>-774602.76402041304</v>
      </c>
      <c r="E1284">
        <v>17180.747578987899</v>
      </c>
      <c r="F1284" t="s">
        <v>5158</v>
      </c>
      <c r="G1284" t="s">
        <v>5161</v>
      </c>
      <c r="H1284" t="s">
        <v>5183</v>
      </c>
      <c r="I1284">
        <v>1384798547.6536901</v>
      </c>
      <c r="J1284">
        <v>1381238140.28613</v>
      </c>
      <c r="K1284" t="b">
        <v>0</v>
      </c>
      <c r="L1284">
        <v>170.895913036937</v>
      </c>
      <c r="M1284" t="b">
        <v>0</v>
      </c>
      <c r="N1284" t="s">
        <v>5205</v>
      </c>
      <c r="O1284">
        <f t="shared" si="75"/>
        <v>-2</v>
      </c>
      <c r="P1284">
        <f t="shared" si="76"/>
        <v>101</v>
      </c>
      <c r="Q1284" t="s">
        <v>5227</v>
      </c>
      <c r="R1284" t="s">
        <v>5231</v>
      </c>
      <c r="S1284" s="10">
        <f t="shared" si="77"/>
        <v>41555.344216274651</v>
      </c>
      <c r="T1284" s="10">
        <f t="shared" si="78"/>
        <v>41596.552634880667</v>
      </c>
    </row>
    <row r="1285" spans="1:20" ht="43.5" x14ac:dyDescent="0.35">
      <c r="A1285">
        <v>1283</v>
      </c>
      <c r="B1285" s="3" t="s">
        <v>215</v>
      </c>
      <c r="C1285" s="3" t="s">
        <v>2792</v>
      </c>
      <c r="D1285">
        <v>-775620.74026966305</v>
      </c>
      <c r="E1285">
        <v>17187.006744688799</v>
      </c>
      <c r="F1285" t="s">
        <v>5158</v>
      </c>
      <c r="G1285" t="s">
        <v>5161</v>
      </c>
      <c r="H1285" t="s">
        <v>5183</v>
      </c>
      <c r="I1285">
        <v>1384780653.6406901</v>
      </c>
      <c r="J1285">
        <v>1381219741.7976999</v>
      </c>
      <c r="K1285" t="b">
        <v>0</v>
      </c>
      <c r="L1285">
        <v>170.955227642111</v>
      </c>
      <c r="M1285" t="b">
        <v>0</v>
      </c>
      <c r="N1285" t="s">
        <v>5205</v>
      </c>
      <c r="O1285">
        <f t="shared" si="75"/>
        <v>-2</v>
      </c>
      <c r="P1285">
        <f t="shared" si="76"/>
        <v>101</v>
      </c>
      <c r="Q1285" t="s">
        <v>5227</v>
      </c>
      <c r="R1285" t="s">
        <v>5231</v>
      </c>
      <c r="S1285" s="10">
        <f t="shared" si="77"/>
        <v>41555.131270806705</v>
      </c>
      <c r="T1285" s="10">
        <f t="shared" si="78"/>
        <v>41596.345528248727</v>
      </c>
    </row>
    <row r="1286" spans="1:20" ht="58" x14ac:dyDescent="0.35">
      <c r="A1286">
        <v>1284</v>
      </c>
      <c r="B1286" s="3" t="s">
        <v>216</v>
      </c>
      <c r="C1286" s="3" t="s">
        <v>2793</v>
      </c>
      <c r="D1286">
        <v>-776638.71651892294</v>
      </c>
      <c r="E1286">
        <v>17193.2659103898</v>
      </c>
      <c r="F1286" t="s">
        <v>5158</v>
      </c>
      <c r="G1286" t="s">
        <v>5161</v>
      </c>
      <c r="H1286" t="s">
        <v>5183</v>
      </c>
      <c r="I1286">
        <v>1384762759.6276901</v>
      </c>
      <c r="J1286">
        <v>1381201343.3092799</v>
      </c>
      <c r="K1286" t="b">
        <v>0</v>
      </c>
      <c r="L1286">
        <v>171.01454224728499</v>
      </c>
      <c r="M1286" t="b">
        <v>0</v>
      </c>
      <c r="N1286" t="s">
        <v>5205</v>
      </c>
      <c r="O1286">
        <f t="shared" si="75"/>
        <v>-2</v>
      </c>
      <c r="P1286">
        <f t="shared" si="76"/>
        <v>101</v>
      </c>
      <c r="Q1286" t="s">
        <v>5227</v>
      </c>
      <c r="R1286" t="s">
        <v>5231</v>
      </c>
      <c r="S1286" s="10">
        <f t="shared" si="77"/>
        <v>41554.918325338884</v>
      </c>
      <c r="T1286" s="10">
        <f t="shared" si="78"/>
        <v>41596.138421616779</v>
      </c>
    </row>
    <row r="1287" spans="1:20" ht="43.5" x14ac:dyDescent="0.35">
      <c r="A1287">
        <v>1285</v>
      </c>
      <c r="B1287" s="3" t="s">
        <v>217</v>
      </c>
      <c r="C1287" s="3" t="s">
        <v>2794</v>
      </c>
      <c r="D1287">
        <v>-777656.69276817294</v>
      </c>
      <c r="E1287">
        <v>17199.5250760907</v>
      </c>
      <c r="F1287" t="s">
        <v>5158</v>
      </c>
      <c r="G1287" t="s">
        <v>5162</v>
      </c>
      <c r="H1287" t="s">
        <v>5184</v>
      </c>
      <c r="I1287">
        <v>1384744865.6147001</v>
      </c>
      <c r="J1287">
        <v>1381182944.8208499</v>
      </c>
      <c r="K1287" t="b">
        <v>0</v>
      </c>
      <c r="L1287">
        <v>171.07385685245899</v>
      </c>
      <c r="M1287" t="b">
        <v>0</v>
      </c>
      <c r="N1287" t="s">
        <v>5205</v>
      </c>
      <c r="O1287">
        <f t="shared" si="75"/>
        <v>-2</v>
      </c>
      <c r="P1287">
        <f t="shared" si="76"/>
        <v>101</v>
      </c>
      <c r="Q1287" t="s">
        <v>5227</v>
      </c>
      <c r="R1287" t="s">
        <v>5231</v>
      </c>
      <c r="S1287" s="10">
        <f t="shared" si="77"/>
        <v>41554.705379870946</v>
      </c>
      <c r="T1287" s="10">
        <f t="shared" si="78"/>
        <v>41595.931314984955</v>
      </c>
    </row>
    <row r="1288" spans="1:20" ht="43.5" x14ac:dyDescent="0.35">
      <c r="A1288">
        <v>1286</v>
      </c>
      <c r="B1288" s="3" t="s">
        <v>218</v>
      </c>
      <c r="C1288" s="3" t="s">
        <v>2795</v>
      </c>
      <c r="D1288">
        <v>-778674.66901743296</v>
      </c>
      <c r="E1288">
        <v>17205.784241791702</v>
      </c>
      <c r="F1288" t="s">
        <v>5158</v>
      </c>
      <c r="G1288" t="s">
        <v>5161</v>
      </c>
      <c r="H1288" t="s">
        <v>5183</v>
      </c>
      <c r="I1288">
        <v>1384726971.6017001</v>
      </c>
      <c r="J1288">
        <v>1381164546.3324299</v>
      </c>
      <c r="K1288" t="b">
        <v>0</v>
      </c>
      <c r="L1288">
        <v>171.13317145763401</v>
      </c>
      <c r="M1288" t="b">
        <v>0</v>
      </c>
      <c r="N1288" t="s">
        <v>5205</v>
      </c>
      <c r="O1288">
        <f t="shared" si="75"/>
        <v>-2</v>
      </c>
      <c r="P1288">
        <f t="shared" si="76"/>
        <v>101</v>
      </c>
      <c r="Q1288" t="s">
        <v>5227</v>
      </c>
      <c r="R1288" t="s">
        <v>5231</v>
      </c>
      <c r="S1288" s="10">
        <f t="shared" si="77"/>
        <v>41554.492434403124</v>
      </c>
      <c r="T1288" s="10">
        <f t="shared" si="78"/>
        <v>41595.724208353007</v>
      </c>
    </row>
    <row r="1289" spans="1:20" x14ac:dyDescent="0.35">
      <c r="A1289">
        <v>1287</v>
      </c>
      <c r="B1289" s="3" t="s">
        <v>219</v>
      </c>
      <c r="C1289" s="3" t="s">
        <v>2796</v>
      </c>
      <c r="D1289">
        <v>-779692.64526668296</v>
      </c>
      <c r="E1289">
        <v>17212.043407492602</v>
      </c>
      <c r="F1289" t="s">
        <v>5158</v>
      </c>
      <c r="G1289" t="s">
        <v>5172</v>
      </c>
      <c r="H1289" t="s">
        <v>5192</v>
      </c>
      <c r="I1289">
        <v>1384709077.5887001</v>
      </c>
      <c r="J1289">
        <v>1381146147.8440001</v>
      </c>
      <c r="K1289" t="b">
        <v>0</v>
      </c>
      <c r="L1289">
        <v>171.192486062808</v>
      </c>
      <c r="M1289" t="b">
        <v>0</v>
      </c>
      <c r="N1289" t="s">
        <v>5205</v>
      </c>
      <c r="O1289">
        <f t="shared" si="75"/>
        <v>-2</v>
      </c>
      <c r="P1289">
        <f t="shared" si="76"/>
        <v>101</v>
      </c>
      <c r="Q1289" t="s">
        <v>5227</v>
      </c>
      <c r="R1289" t="s">
        <v>5231</v>
      </c>
      <c r="S1289" s="10">
        <f t="shared" si="77"/>
        <v>41554.279488935186</v>
      </c>
      <c r="T1289" s="10">
        <f t="shared" si="78"/>
        <v>41595.51710172106</v>
      </c>
    </row>
    <row r="1290" spans="1:20" ht="43.5" x14ac:dyDescent="0.35">
      <c r="A1290">
        <v>1288</v>
      </c>
      <c r="B1290" s="3" t="s">
        <v>220</v>
      </c>
      <c r="C1290" s="3" t="s">
        <v>2797</v>
      </c>
      <c r="D1290">
        <v>-780710.62151593296</v>
      </c>
      <c r="E1290">
        <v>17218.3025731936</v>
      </c>
      <c r="F1290" t="s">
        <v>5158</v>
      </c>
      <c r="G1290" t="s">
        <v>5161</v>
      </c>
      <c r="H1290" t="s">
        <v>5183</v>
      </c>
      <c r="I1290">
        <v>1384691183.5757</v>
      </c>
      <c r="J1290">
        <v>1381127749.3555801</v>
      </c>
      <c r="K1290" t="b">
        <v>0</v>
      </c>
      <c r="L1290">
        <v>171.251800667982</v>
      </c>
      <c r="M1290" t="b">
        <v>0</v>
      </c>
      <c r="N1290" t="s">
        <v>5205</v>
      </c>
      <c r="O1290">
        <f t="shared" si="75"/>
        <v>-2</v>
      </c>
      <c r="P1290">
        <f t="shared" si="76"/>
        <v>101</v>
      </c>
      <c r="Q1290" t="s">
        <v>5227</v>
      </c>
      <c r="R1290" t="s">
        <v>5231</v>
      </c>
      <c r="S1290" s="10">
        <f t="shared" si="77"/>
        <v>41554.066543467357</v>
      </c>
      <c r="T1290" s="10">
        <f t="shared" si="78"/>
        <v>41595.309995089119</v>
      </c>
    </row>
    <row r="1291" spans="1:20" ht="29" x14ac:dyDescent="0.35">
      <c r="A1291">
        <v>1289</v>
      </c>
      <c r="B1291" s="3" t="s">
        <v>221</v>
      </c>
      <c r="C1291" s="3" t="s">
        <v>2798</v>
      </c>
      <c r="D1291">
        <v>-781728.59776519297</v>
      </c>
      <c r="E1291">
        <v>17224.561738894499</v>
      </c>
      <c r="F1291" t="s">
        <v>5158</v>
      </c>
      <c r="G1291" t="s">
        <v>5161</v>
      </c>
      <c r="H1291" t="s">
        <v>5183</v>
      </c>
      <c r="I1291">
        <v>1384673289.5627</v>
      </c>
      <c r="J1291">
        <v>1381109350.8671501</v>
      </c>
      <c r="K1291" t="b">
        <v>0</v>
      </c>
      <c r="L1291">
        <v>171.31111527315699</v>
      </c>
      <c r="M1291" t="b">
        <v>0</v>
      </c>
      <c r="N1291" t="s">
        <v>5205</v>
      </c>
      <c r="O1291">
        <f t="shared" si="75"/>
        <v>-2</v>
      </c>
      <c r="P1291">
        <f t="shared" si="76"/>
        <v>101</v>
      </c>
      <c r="Q1291" t="s">
        <v>5227</v>
      </c>
      <c r="R1291" t="s">
        <v>5231</v>
      </c>
      <c r="S1291" s="10">
        <f t="shared" si="77"/>
        <v>41553.853597999419</v>
      </c>
      <c r="T1291" s="10">
        <f t="shared" si="78"/>
        <v>41595.102888457172</v>
      </c>
    </row>
    <row r="1292" spans="1:20" ht="43.5" x14ac:dyDescent="0.35">
      <c r="A1292">
        <v>1290</v>
      </c>
      <c r="B1292" s="3" t="s">
        <v>222</v>
      </c>
      <c r="C1292" s="3" t="s">
        <v>2799</v>
      </c>
      <c r="D1292">
        <v>-782746.57401444297</v>
      </c>
      <c r="E1292">
        <v>17230.820904595501</v>
      </c>
      <c r="F1292" t="s">
        <v>5158</v>
      </c>
      <c r="G1292" t="s">
        <v>5161</v>
      </c>
      <c r="H1292" t="s">
        <v>5183</v>
      </c>
      <c r="I1292">
        <v>1384655395.54971</v>
      </c>
      <c r="J1292">
        <v>1381090952.3787301</v>
      </c>
      <c r="K1292" t="b">
        <v>0</v>
      </c>
      <c r="L1292">
        <v>171.37042987833101</v>
      </c>
      <c r="M1292" t="b">
        <v>0</v>
      </c>
      <c r="N1292" t="s">
        <v>5205</v>
      </c>
      <c r="O1292">
        <f t="shared" si="75"/>
        <v>-2</v>
      </c>
      <c r="P1292">
        <f t="shared" si="76"/>
        <v>101</v>
      </c>
      <c r="Q1292" t="s">
        <v>5227</v>
      </c>
      <c r="R1292" t="s">
        <v>5231</v>
      </c>
      <c r="S1292" s="10">
        <f t="shared" si="77"/>
        <v>41553.640652531598</v>
      </c>
      <c r="T1292" s="10">
        <f t="shared" si="78"/>
        <v>41594.895781825348</v>
      </c>
    </row>
    <row r="1293" spans="1:20" x14ac:dyDescent="0.35">
      <c r="A1293">
        <v>1291</v>
      </c>
      <c r="B1293" s="3" t="s">
        <v>223</v>
      </c>
      <c r="C1293" s="3" t="s">
        <v>2800</v>
      </c>
      <c r="D1293">
        <v>-783764.55026369297</v>
      </c>
      <c r="E1293">
        <v>17237.080070296401</v>
      </c>
      <c r="F1293" t="s">
        <v>5158</v>
      </c>
      <c r="G1293" t="s">
        <v>5161</v>
      </c>
      <c r="H1293" t="s">
        <v>5183</v>
      </c>
      <c r="I1293">
        <v>1384637501.53671</v>
      </c>
      <c r="J1293">
        <v>1381072553.8903</v>
      </c>
      <c r="K1293" t="b">
        <v>0</v>
      </c>
      <c r="L1293">
        <v>171.429744483505</v>
      </c>
      <c r="M1293" t="b">
        <v>0</v>
      </c>
      <c r="N1293" t="s">
        <v>5205</v>
      </c>
      <c r="O1293">
        <f t="shared" si="75"/>
        <v>-2</v>
      </c>
      <c r="P1293">
        <f t="shared" si="76"/>
        <v>101</v>
      </c>
      <c r="Q1293" t="s">
        <v>5227</v>
      </c>
      <c r="R1293" t="s">
        <v>5231</v>
      </c>
      <c r="S1293" s="10">
        <f t="shared" si="77"/>
        <v>41553.427707063653</v>
      </c>
      <c r="T1293" s="10">
        <f t="shared" si="78"/>
        <v>41594.6886751934</v>
      </c>
    </row>
    <row r="1294" spans="1:20" ht="43.5" x14ac:dyDescent="0.35">
      <c r="A1294">
        <v>1292</v>
      </c>
      <c r="B1294" s="3" t="s">
        <v>224</v>
      </c>
      <c r="C1294" s="3" t="s">
        <v>2801</v>
      </c>
      <c r="D1294">
        <v>-784782.52651295299</v>
      </c>
      <c r="E1294">
        <v>17243.339235997399</v>
      </c>
      <c r="F1294" t="s">
        <v>5158</v>
      </c>
      <c r="G1294" t="s">
        <v>5161</v>
      </c>
      <c r="H1294" t="s">
        <v>5183</v>
      </c>
      <c r="I1294">
        <v>1384619607.52371</v>
      </c>
      <c r="J1294">
        <v>1381054155.40188</v>
      </c>
      <c r="K1294" t="b">
        <v>0</v>
      </c>
      <c r="L1294">
        <v>171.489059088679</v>
      </c>
      <c r="M1294" t="b">
        <v>0</v>
      </c>
      <c r="N1294" t="s">
        <v>5205</v>
      </c>
      <c r="O1294">
        <f t="shared" si="75"/>
        <v>-2</v>
      </c>
      <c r="P1294">
        <f t="shared" si="76"/>
        <v>101</v>
      </c>
      <c r="Q1294" t="s">
        <v>5227</v>
      </c>
      <c r="R1294" t="s">
        <v>5231</v>
      </c>
      <c r="S1294" s="10">
        <f t="shared" si="77"/>
        <v>41553.214761595831</v>
      </c>
      <c r="T1294" s="10">
        <f t="shared" si="78"/>
        <v>41594.481568561452</v>
      </c>
    </row>
    <row r="1295" spans="1:20" ht="58" x14ac:dyDescent="0.35">
      <c r="A1295">
        <v>1293</v>
      </c>
      <c r="B1295" s="3" t="s">
        <v>225</v>
      </c>
      <c r="C1295" s="3" t="s">
        <v>2802</v>
      </c>
      <c r="D1295">
        <v>-785800.50276220299</v>
      </c>
      <c r="E1295">
        <v>17249.598401698298</v>
      </c>
      <c r="F1295" t="s">
        <v>5158</v>
      </c>
      <c r="G1295" t="s">
        <v>5161</v>
      </c>
      <c r="H1295" t="s">
        <v>5183</v>
      </c>
      <c r="I1295">
        <v>1384601713.51071</v>
      </c>
      <c r="J1295">
        <v>1381035756.91345</v>
      </c>
      <c r="K1295" t="b">
        <v>0</v>
      </c>
      <c r="L1295">
        <v>171.54837369385399</v>
      </c>
      <c r="M1295" t="b">
        <v>0</v>
      </c>
      <c r="N1295" t="s">
        <v>5205</v>
      </c>
      <c r="O1295">
        <f t="shared" si="75"/>
        <v>-2</v>
      </c>
      <c r="P1295">
        <f t="shared" si="76"/>
        <v>101</v>
      </c>
      <c r="Q1295" t="s">
        <v>5227</v>
      </c>
      <c r="R1295" t="s">
        <v>5231</v>
      </c>
      <c r="S1295" s="10">
        <f t="shared" si="77"/>
        <v>41553.001816127893</v>
      </c>
      <c r="T1295" s="10">
        <f t="shared" si="78"/>
        <v>41594.274461929512</v>
      </c>
    </row>
    <row r="1296" spans="1:20" ht="58" x14ac:dyDescent="0.35">
      <c r="A1296">
        <v>1294</v>
      </c>
      <c r="B1296" s="3" t="s">
        <v>226</v>
      </c>
      <c r="C1296" s="3" t="s">
        <v>5335</v>
      </c>
      <c r="D1296">
        <v>-786818.47901145299</v>
      </c>
      <c r="E1296">
        <v>17255.8575673993</v>
      </c>
      <c r="F1296" t="s">
        <v>5158</v>
      </c>
      <c r="G1296" t="s">
        <v>5163</v>
      </c>
      <c r="H1296" t="s">
        <v>5185</v>
      </c>
      <c r="I1296">
        <v>1384583819.49771</v>
      </c>
      <c r="J1296">
        <v>1381017358.42503</v>
      </c>
      <c r="K1296" t="b">
        <v>0</v>
      </c>
      <c r="L1296">
        <v>171.60768829902801</v>
      </c>
      <c r="M1296" t="b">
        <v>0</v>
      </c>
      <c r="N1296" t="s">
        <v>5205</v>
      </c>
      <c r="O1296">
        <f t="shared" si="75"/>
        <v>-2</v>
      </c>
      <c r="P1296">
        <f t="shared" si="76"/>
        <v>101</v>
      </c>
      <c r="Q1296" t="s">
        <v>5227</v>
      </c>
      <c r="R1296" t="s">
        <v>5231</v>
      </c>
      <c r="S1296" s="10">
        <f t="shared" si="77"/>
        <v>41552.788870660064</v>
      </c>
      <c r="T1296" s="10">
        <f t="shared" si="78"/>
        <v>41594.067355297571</v>
      </c>
    </row>
    <row r="1297" spans="1:20" ht="43.5" x14ac:dyDescent="0.35">
      <c r="A1297">
        <v>1295</v>
      </c>
      <c r="B1297" s="3" t="s">
        <v>227</v>
      </c>
      <c r="C1297" s="3" t="s">
        <v>2804</v>
      </c>
      <c r="D1297">
        <v>-787836.455260713</v>
      </c>
      <c r="E1297">
        <v>17262.1167331002</v>
      </c>
      <c r="F1297" t="s">
        <v>5158</v>
      </c>
      <c r="G1297" t="s">
        <v>5161</v>
      </c>
      <c r="H1297" t="s">
        <v>5183</v>
      </c>
      <c r="I1297">
        <v>1384565925.48472</v>
      </c>
      <c r="J1297">
        <v>1380998959.9366</v>
      </c>
      <c r="K1297" t="b">
        <v>0</v>
      </c>
      <c r="L1297">
        <v>171.66700290420201</v>
      </c>
      <c r="M1297" t="b">
        <v>0</v>
      </c>
      <c r="N1297" t="s">
        <v>5205</v>
      </c>
      <c r="O1297">
        <f t="shared" si="75"/>
        <v>-2</v>
      </c>
      <c r="P1297">
        <f t="shared" si="76"/>
        <v>101</v>
      </c>
      <c r="Q1297" t="s">
        <v>5227</v>
      </c>
      <c r="R1297" t="s">
        <v>5231</v>
      </c>
      <c r="S1297" s="10">
        <f t="shared" si="77"/>
        <v>41552.575925192126</v>
      </c>
      <c r="T1297" s="10">
        <f t="shared" si="78"/>
        <v>41593.86024866574</v>
      </c>
    </row>
    <row r="1298" spans="1:20" ht="43.5" x14ac:dyDescent="0.35">
      <c r="A1298">
        <v>1296</v>
      </c>
      <c r="B1298" s="3" t="s">
        <v>228</v>
      </c>
      <c r="C1298" s="3" t="s">
        <v>2805</v>
      </c>
      <c r="D1298">
        <v>-788854.431509963</v>
      </c>
      <c r="E1298">
        <v>17268.375898801201</v>
      </c>
      <c r="F1298" t="s">
        <v>5158</v>
      </c>
      <c r="G1298" t="s">
        <v>5162</v>
      </c>
      <c r="H1298" t="s">
        <v>5184</v>
      </c>
      <c r="I1298">
        <v>1384548031.47172</v>
      </c>
      <c r="J1298">
        <v>1380980561.44818</v>
      </c>
      <c r="K1298" t="b">
        <v>0</v>
      </c>
      <c r="L1298">
        <v>171.726317509376</v>
      </c>
      <c r="M1298" t="b">
        <v>0</v>
      </c>
      <c r="N1298" t="s">
        <v>5205</v>
      </c>
      <c r="O1298">
        <f t="shared" si="75"/>
        <v>-2</v>
      </c>
      <c r="P1298">
        <f t="shared" si="76"/>
        <v>101</v>
      </c>
      <c r="Q1298" t="s">
        <v>5227</v>
      </c>
      <c r="R1298" t="s">
        <v>5231</v>
      </c>
      <c r="S1298" s="10">
        <f t="shared" si="77"/>
        <v>41552.362979724305</v>
      </c>
      <c r="T1298" s="10">
        <f t="shared" si="78"/>
        <v>41593.653142033792</v>
      </c>
    </row>
    <row r="1299" spans="1:20" ht="43.5" x14ac:dyDescent="0.35">
      <c r="A1299">
        <v>1297</v>
      </c>
      <c r="B1299" s="3" t="s">
        <v>229</v>
      </c>
      <c r="C1299" s="3" t="s">
        <v>2806</v>
      </c>
      <c r="D1299">
        <v>-789872.40775921301</v>
      </c>
      <c r="E1299">
        <v>17274.635064502199</v>
      </c>
      <c r="F1299" t="s">
        <v>5158</v>
      </c>
      <c r="G1299" t="s">
        <v>5161</v>
      </c>
      <c r="H1299" t="s">
        <v>5183</v>
      </c>
      <c r="I1299">
        <v>1384530137.45872</v>
      </c>
      <c r="J1299">
        <v>1380962162.95976</v>
      </c>
      <c r="K1299" t="b">
        <v>0</v>
      </c>
      <c r="L1299">
        <v>171.78563211455099</v>
      </c>
      <c r="M1299" t="b">
        <v>0</v>
      </c>
      <c r="N1299" t="s">
        <v>5205</v>
      </c>
      <c r="O1299">
        <f t="shared" si="75"/>
        <v>-2</v>
      </c>
      <c r="P1299">
        <f t="shared" si="76"/>
        <v>101</v>
      </c>
      <c r="Q1299" t="s">
        <v>5227</v>
      </c>
      <c r="R1299" t="s">
        <v>5231</v>
      </c>
      <c r="S1299" s="10">
        <f t="shared" si="77"/>
        <v>41552.150034256476</v>
      </c>
      <c r="T1299" s="10">
        <f t="shared" si="78"/>
        <v>41593.446035401845</v>
      </c>
    </row>
    <row r="1300" spans="1:20" ht="29" x14ac:dyDescent="0.35">
      <c r="A1300">
        <v>1298</v>
      </c>
      <c r="B1300" s="3" t="s">
        <v>230</v>
      </c>
      <c r="C1300" s="3" t="s">
        <v>2807</v>
      </c>
      <c r="D1300">
        <v>-790890.38400847302</v>
      </c>
      <c r="E1300">
        <v>17280.894230203099</v>
      </c>
      <c r="F1300" t="s">
        <v>5158</v>
      </c>
      <c r="G1300" t="s">
        <v>5162</v>
      </c>
      <c r="H1300" t="s">
        <v>5184</v>
      </c>
      <c r="I1300">
        <v>1384512243.44572</v>
      </c>
      <c r="J1300">
        <v>1380943764.4713299</v>
      </c>
      <c r="K1300" t="b">
        <v>0</v>
      </c>
      <c r="L1300">
        <v>171.84494671972499</v>
      </c>
      <c r="M1300" t="b">
        <v>0</v>
      </c>
      <c r="N1300" t="s">
        <v>5205</v>
      </c>
      <c r="O1300">
        <f t="shared" si="75"/>
        <v>-2</v>
      </c>
      <c r="P1300">
        <f t="shared" si="76"/>
        <v>101</v>
      </c>
      <c r="Q1300" t="s">
        <v>5227</v>
      </c>
      <c r="R1300" t="s">
        <v>5231</v>
      </c>
      <c r="S1300" s="10">
        <f t="shared" si="77"/>
        <v>41551.937088788538</v>
      </c>
      <c r="T1300" s="10">
        <f t="shared" si="78"/>
        <v>41593.238928769904</v>
      </c>
    </row>
    <row r="1301" spans="1:20" ht="43.5" x14ac:dyDescent="0.35">
      <c r="A1301">
        <v>1299</v>
      </c>
      <c r="B1301" s="3" t="s">
        <v>231</v>
      </c>
      <c r="C1301" s="3" t="s">
        <v>2808</v>
      </c>
      <c r="D1301">
        <v>-791908.36025772302</v>
      </c>
      <c r="E1301">
        <v>17287.153395904101</v>
      </c>
      <c r="F1301" t="s">
        <v>5158</v>
      </c>
      <c r="G1301" t="s">
        <v>5173</v>
      </c>
      <c r="H1301" t="s">
        <v>5186</v>
      </c>
      <c r="I1301">
        <v>1384494349.4327199</v>
      </c>
      <c r="J1301">
        <v>1380925365.9829099</v>
      </c>
      <c r="K1301" t="b">
        <v>0</v>
      </c>
      <c r="L1301">
        <v>171.90426132489901</v>
      </c>
      <c r="M1301" t="b">
        <v>0</v>
      </c>
      <c r="N1301" t="s">
        <v>5205</v>
      </c>
      <c r="O1301">
        <f t="shared" si="75"/>
        <v>-2</v>
      </c>
      <c r="P1301">
        <f t="shared" si="76"/>
        <v>101</v>
      </c>
      <c r="Q1301" t="s">
        <v>5227</v>
      </c>
      <c r="R1301" t="s">
        <v>5231</v>
      </c>
      <c r="S1301" s="10">
        <f t="shared" si="77"/>
        <v>41551.724143320716</v>
      </c>
      <c r="T1301" s="10">
        <f t="shared" si="78"/>
        <v>41593.031822137964</v>
      </c>
    </row>
    <row r="1302" spans="1:20" ht="43.5" x14ac:dyDescent="0.35">
      <c r="A1302">
        <v>1300</v>
      </c>
      <c r="B1302" s="3" t="s">
        <v>232</v>
      </c>
      <c r="C1302" s="3" t="s">
        <v>2809</v>
      </c>
      <c r="D1302">
        <v>-792926.33650698303</v>
      </c>
      <c r="E1302">
        <v>17293.412561605001</v>
      </c>
      <c r="F1302" t="s">
        <v>5158</v>
      </c>
      <c r="G1302" t="s">
        <v>5161</v>
      </c>
      <c r="H1302" t="s">
        <v>5183</v>
      </c>
      <c r="I1302">
        <v>1384476455.4197299</v>
      </c>
      <c r="J1302">
        <v>1380906967.4944799</v>
      </c>
      <c r="K1302" t="b">
        <v>0</v>
      </c>
      <c r="L1302">
        <v>171.963575930074</v>
      </c>
      <c r="M1302" t="b">
        <v>0</v>
      </c>
      <c r="N1302" t="s">
        <v>5205</v>
      </c>
      <c r="O1302">
        <f t="shared" si="75"/>
        <v>-2</v>
      </c>
      <c r="P1302">
        <f t="shared" si="76"/>
        <v>101</v>
      </c>
      <c r="Q1302" t="s">
        <v>5227</v>
      </c>
      <c r="R1302" t="s">
        <v>5231</v>
      </c>
      <c r="S1302" s="10">
        <f t="shared" si="77"/>
        <v>41551.511197852778</v>
      </c>
      <c r="T1302" s="10">
        <f t="shared" si="78"/>
        <v>41592.824715506133</v>
      </c>
    </row>
    <row r="1303" spans="1:20" ht="43.5" x14ac:dyDescent="0.35">
      <c r="A1303">
        <v>1301</v>
      </c>
      <c r="B1303" s="3" t="s">
        <v>233</v>
      </c>
      <c r="C1303" s="3" t="s">
        <v>2810</v>
      </c>
      <c r="D1303">
        <v>-793944.31275623303</v>
      </c>
      <c r="E1303">
        <v>17299.671727305999</v>
      </c>
      <c r="F1303" t="s">
        <v>5158</v>
      </c>
      <c r="G1303" t="s">
        <v>5161</v>
      </c>
      <c r="H1303" t="s">
        <v>5183</v>
      </c>
      <c r="I1303">
        <v>1384458561.4067299</v>
      </c>
      <c r="J1303">
        <v>1380888569.0060599</v>
      </c>
      <c r="K1303" t="b">
        <v>0</v>
      </c>
      <c r="L1303">
        <v>172.022890535248</v>
      </c>
      <c r="M1303" t="b">
        <v>0</v>
      </c>
      <c r="N1303" t="s">
        <v>5205</v>
      </c>
      <c r="O1303">
        <f t="shared" si="75"/>
        <v>-2</v>
      </c>
      <c r="P1303">
        <f t="shared" si="76"/>
        <v>101</v>
      </c>
      <c r="Q1303" t="s">
        <v>5227</v>
      </c>
      <c r="R1303" t="s">
        <v>5231</v>
      </c>
      <c r="S1303" s="10">
        <f t="shared" si="77"/>
        <v>41551.29825238495</v>
      </c>
      <c r="T1303" s="10">
        <f t="shared" si="78"/>
        <v>41592.617608874185</v>
      </c>
    </row>
    <row r="1304" spans="1:20" ht="43.5" x14ac:dyDescent="0.35">
      <c r="A1304">
        <v>1302</v>
      </c>
      <c r="B1304" s="3" t="s">
        <v>234</v>
      </c>
      <c r="C1304" s="3" t="s">
        <v>2811</v>
      </c>
      <c r="D1304">
        <v>-794962.28900548303</v>
      </c>
      <c r="E1304">
        <v>17305.930893006898</v>
      </c>
      <c r="F1304" t="s">
        <v>5158</v>
      </c>
      <c r="G1304" t="s">
        <v>5162</v>
      </c>
      <c r="H1304" t="s">
        <v>5184</v>
      </c>
      <c r="I1304">
        <v>1384440667.3937299</v>
      </c>
      <c r="J1304">
        <v>1380870170.5176301</v>
      </c>
      <c r="K1304" t="b">
        <v>0</v>
      </c>
      <c r="L1304">
        <v>172.08220514042199</v>
      </c>
      <c r="M1304" t="b">
        <v>0</v>
      </c>
      <c r="N1304" t="s">
        <v>5205</v>
      </c>
      <c r="O1304">
        <f t="shared" si="75"/>
        <v>-2</v>
      </c>
      <c r="P1304">
        <f t="shared" si="76"/>
        <v>101</v>
      </c>
      <c r="Q1304" t="s">
        <v>5227</v>
      </c>
      <c r="R1304" t="s">
        <v>5231</v>
      </c>
      <c r="S1304" s="10">
        <f t="shared" si="77"/>
        <v>41551.085306917012</v>
      </c>
      <c r="T1304" s="10">
        <f t="shared" si="78"/>
        <v>41592.410502242245</v>
      </c>
    </row>
    <row r="1305" spans="1:20" ht="43.5" x14ac:dyDescent="0.35">
      <c r="A1305">
        <v>1303</v>
      </c>
      <c r="B1305" s="3" t="s">
        <v>235</v>
      </c>
      <c r="C1305" s="3" t="s">
        <v>2812</v>
      </c>
      <c r="D1305">
        <v>-795980.26525474305</v>
      </c>
      <c r="E1305">
        <v>17312.1900587079</v>
      </c>
      <c r="F1305" t="s">
        <v>5158</v>
      </c>
      <c r="G1305" t="s">
        <v>5161</v>
      </c>
      <c r="H1305" t="s">
        <v>5183</v>
      </c>
      <c r="I1305">
        <v>1384422773.3807299</v>
      </c>
      <c r="J1305">
        <v>1380851772.0292101</v>
      </c>
      <c r="K1305" t="b">
        <v>0</v>
      </c>
      <c r="L1305">
        <v>172.14151974559601</v>
      </c>
      <c r="M1305" t="b">
        <v>0</v>
      </c>
      <c r="N1305" t="s">
        <v>5205</v>
      </c>
      <c r="O1305">
        <f t="shared" si="75"/>
        <v>-2</v>
      </c>
      <c r="P1305">
        <f t="shared" si="76"/>
        <v>101</v>
      </c>
      <c r="Q1305" t="s">
        <v>5227</v>
      </c>
      <c r="R1305" t="s">
        <v>5231</v>
      </c>
      <c r="S1305" s="10">
        <f t="shared" si="77"/>
        <v>41550.87236144919</v>
      </c>
      <c r="T1305" s="10">
        <f t="shared" si="78"/>
        <v>41592.203395610297</v>
      </c>
    </row>
    <row r="1306" spans="1:20" ht="58" x14ac:dyDescent="0.35">
      <c r="A1306">
        <v>1304</v>
      </c>
      <c r="B1306" s="3" t="s">
        <v>236</v>
      </c>
      <c r="C1306" s="3" t="s">
        <v>2813</v>
      </c>
      <c r="D1306">
        <v>-796998.24150399305</v>
      </c>
      <c r="E1306">
        <v>17318.4492244088</v>
      </c>
      <c r="F1306" t="s">
        <v>5158</v>
      </c>
      <c r="G1306" t="s">
        <v>5161</v>
      </c>
      <c r="H1306" t="s">
        <v>5183</v>
      </c>
      <c r="I1306">
        <v>1384404879.3677299</v>
      </c>
      <c r="J1306">
        <v>1380833373.5407801</v>
      </c>
      <c r="K1306" t="b">
        <v>0</v>
      </c>
      <c r="L1306">
        <v>172.200834350771</v>
      </c>
      <c r="M1306" t="b">
        <v>0</v>
      </c>
      <c r="N1306" t="s">
        <v>5205</v>
      </c>
      <c r="O1306">
        <f t="shared" si="75"/>
        <v>-2</v>
      </c>
      <c r="P1306">
        <f t="shared" si="76"/>
        <v>101</v>
      </c>
      <c r="Q1306" t="s">
        <v>5227</v>
      </c>
      <c r="R1306" t="s">
        <v>5231</v>
      </c>
      <c r="S1306" s="10">
        <f t="shared" si="77"/>
        <v>41550.659415981245</v>
      </c>
      <c r="T1306" s="10">
        <f t="shared" si="78"/>
        <v>41591.996288978356</v>
      </c>
    </row>
    <row r="1307" spans="1:20" ht="43.5" x14ac:dyDescent="0.35">
      <c r="A1307">
        <v>1305</v>
      </c>
      <c r="B1307" s="3" t="s">
        <v>237</v>
      </c>
      <c r="C1307" s="3" t="s">
        <v>2814</v>
      </c>
      <c r="D1307">
        <v>-798016.21775324305</v>
      </c>
      <c r="E1307">
        <v>17324.708390109801</v>
      </c>
      <c r="F1307" t="s">
        <v>5158</v>
      </c>
      <c r="G1307" t="s">
        <v>5161</v>
      </c>
      <c r="H1307" t="s">
        <v>5183</v>
      </c>
      <c r="I1307">
        <v>1384386985.3547299</v>
      </c>
      <c r="J1307">
        <v>1380814975.0523601</v>
      </c>
      <c r="K1307" t="b">
        <v>0</v>
      </c>
      <c r="L1307">
        <v>172.260148955945</v>
      </c>
      <c r="M1307" t="b">
        <v>0</v>
      </c>
      <c r="N1307" t="s">
        <v>5205</v>
      </c>
      <c r="O1307">
        <f t="shared" si="75"/>
        <v>-2</v>
      </c>
      <c r="P1307">
        <f t="shared" si="76"/>
        <v>101</v>
      </c>
      <c r="Q1307" t="s">
        <v>5227</v>
      </c>
      <c r="R1307" t="s">
        <v>5231</v>
      </c>
      <c r="S1307" s="10">
        <f t="shared" si="77"/>
        <v>41550.446470513423</v>
      </c>
      <c r="T1307" s="10">
        <f t="shared" si="78"/>
        <v>41591.789182346409</v>
      </c>
    </row>
    <row r="1308" spans="1:20" ht="43.5" x14ac:dyDescent="0.35">
      <c r="A1308">
        <v>1306</v>
      </c>
      <c r="B1308" s="3" t="s">
        <v>238</v>
      </c>
      <c r="C1308" s="3" t="s">
        <v>2815</v>
      </c>
      <c r="D1308">
        <v>-799034.19400250295</v>
      </c>
      <c r="E1308">
        <v>17330.967555810701</v>
      </c>
      <c r="F1308" t="s">
        <v>5158</v>
      </c>
      <c r="G1308" t="s">
        <v>5161</v>
      </c>
      <c r="H1308" t="s">
        <v>5183</v>
      </c>
      <c r="I1308">
        <v>1384369091.3417399</v>
      </c>
      <c r="J1308">
        <v>1380796576.56393</v>
      </c>
      <c r="K1308" t="b">
        <v>0</v>
      </c>
      <c r="L1308">
        <v>172.31946356111899</v>
      </c>
      <c r="M1308" t="b">
        <v>0</v>
      </c>
      <c r="N1308" t="s">
        <v>5205</v>
      </c>
      <c r="O1308">
        <f t="shared" si="75"/>
        <v>-2</v>
      </c>
      <c r="P1308">
        <f t="shared" si="76"/>
        <v>101</v>
      </c>
      <c r="Q1308" t="s">
        <v>5227</v>
      </c>
      <c r="R1308" t="s">
        <v>5231</v>
      </c>
      <c r="S1308" s="10">
        <f t="shared" si="77"/>
        <v>41550.233525045485</v>
      </c>
      <c r="T1308" s="10">
        <f t="shared" si="78"/>
        <v>41591.582075714578</v>
      </c>
    </row>
    <row r="1309" spans="1:20" ht="29" x14ac:dyDescent="0.35">
      <c r="A1309">
        <v>1307</v>
      </c>
      <c r="B1309" s="3" t="s">
        <v>239</v>
      </c>
      <c r="C1309" s="3" t="s">
        <v>2816</v>
      </c>
      <c r="D1309">
        <v>-800052.17025175295</v>
      </c>
      <c r="E1309">
        <v>17337.226721511699</v>
      </c>
      <c r="F1309" t="s">
        <v>5158</v>
      </c>
      <c r="G1309" t="s">
        <v>5161</v>
      </c>
      <c r="H1309" t="s">
        <v>5183</v>
      </c>
      <c r="I1309">
        <v>1384351197.3287399</v>
      </c>
      <c r="J1309">
        <v>1380778178.07551</v>
      </c>
      <c r="K1309" t="b">
        <v>0</v>
      </c>
      <c r="L1309">
        <v>172.37877816629299</v>
      </c>
      <c r="M1309" t="b">
        <v>0</v>
      </c>
      <c r="N1309" t="s">
        <v>5205</v>
      </c>
      <c r="O1309">
        <f t="shared" si="75"/>
        <v>-2</v>
      </c>
      <c r="P1309">
        <f t="shared" si="76"/>
        <v>101</v>
      </c>
      <c r="Q1309" t="s">
        <v>5227</v>
      </c>
      <c r="R1309" t="s">
        <v>5231</v>
      </c>
      <c r="S1309" s="10">
        <f t="shared" si="77"/>
        <v>41550.020579577664</v>
      </c>
      <c r="T1309" s="10">
        <f t="shared" si="78"/>
        <v>41591.374969082637</v>
      </c>
    </row>
    <row r="1310" spans="1:20" ht="43.5" x14ac:dyDescent="0.35">
      <c r="A1310">
        <v>1308</v>
      </c>
      <c r="B1310" s="3" t="s">
        <v>240</v>
      </c>
      <c r="C1310" s="3" t="s">
        <v>2817</v>
      </c>
      <c r="D1310">
        <v>-801070.14650100295</v>
      </c>
      <c r="E1310">
        <v>17343.485887212599</v>
      </c>
      <c r="F1310" t="s">
        <v>5158</v>
      </c>
      <c r="G1310" t="s">
        <v>5161</v>
      </c>
      <c r="H1310" t="s">
        <v>5183</v>
      </c>
      <c r="I1310">
        <v>1384333303.3157401</v>
      </c>
      <c r="J1310">
        <v>1380759779.58708</v>
      </c>
      <c r="K1310" t="b">
        <v>0</v>
      </c>
      <c r="L1310">
        <v>172.43809277146801</v>
      </c>
      <c r="M1310" t="b">
        <v>0</v>
      </c>
      <c r="N1310" t="s">
        <v>5205</v>
      </c>
      <c r="O1310">
        <f t="shared" si="75"/>
        <v>-2</v>
      </c>
      <c r="P1310">
        <f t="shared" si="76"/>
        <v>101</v>
      </c>
      <c r="Q1310" t="s">
        <v>5227</v>
      </c>
      <c r="R1310" t="s">
        <v>5231</v>
      </c>
      <c r="S1310" s="10">
        <f t="shared" si="77"/>
        <v>41549.807634109718</v>
      </c>
      <c r="T1310" s="10">
        <f t="shared" si="78"/>
        <v>41591.167862450697</v>
      </c>
    </row>
    <row r="1311" spans="1:20" ht="43.5" x14ac:dyDescent="0.35">
      <c r="A1311">
        <v>1309</v>
      </c>
      <c r="B1311" s="3" t="s">
        <v>241</v>
      </c>
      <c r="C1311" s="3" t="s">
        <v>2818</v>
      </c>
      <c r="D1311">
        <v>-802088.12275026296</v>
      </c>
      <c r="E1311">
        <v>17349.7450529136</v>
      </c>
      <c r="F1311" t="s">
        <v>5158</v>
      </c>
      <c r="G1311" t="s">
        <v>5163</v>
      </c>
      <c r="H1311" t="s">
        <v>5185</v>
      </c>
      <c r="I1311">
        <v>1384315409.3027401</v>
      </c>
      <c r="J1311">
        <v>1380741381.09866</v>
      </c>
      <c r="K1311" t="b">
        <v>0</v>
      </c>
      <c r="L1311">
        <v>172.497407376642</v>
      </c>
      <c r="M1311" t="b">
        <v>0</v>
      </c>
      <c r="N1311" t="s">
        <v>5205</v>
      </c>
      <c r="O1311">
        <f t="shared" si="75"/>
        <v>-2</v>
      </c>
      <c r="P1311">
        <f t="shared" si="76"/>
        <v>101</v>
      </c>
      <c r="Q1311" t="s">
        <v>5227</v>
      </c>
      <c r="R1311" t="s">
        <v>5231</v>
      </c>
      <c r="S1311" s="10">
        <f t="shared" si="77"/>
        <v>41549.594688641897</v>
      </c>
      <c r="T1311" s="10">
        <f t="shared" si="78"/>
        <v>41590.960755818749</v>
      </c>
    </row>
    <row r="1312" spans="1:20" ht="58" x14ac:dyDescent="0.35">
      <c r="A1312">
        <v>1310</v>
      </c>
      <c r="B1312" s="3" t="s">
        <v>242</v>
      </c>
      <c r="C1312" s="3" t="s">
        <v>2819</v>
      </c>
      <c r="D1312">
        <v>-803106.09899951296</v>
      </c>
      <c r="E1312">
        <v>17356.0042186145</v>
      </c>
      <c r="F1312" t="s">
        <v>5156</v>
      </c>
      <c r="G1312" t="s">
        <v>5161</v>
      </c>
      <c r="H1312" t="s">
        <v>5183</v>
      </c>
      <c r="I1312">
        <v>1384297515.2897401</v>
      </c>
      <c r="J1312">
        <v>1380722982.61023</v>
      </c>
      <c r="K1312" t="b">
        <v>1</v>
      </c>
      <c r="L1312">
        <v>172.556721981816</v>
      </c>
      <c r="M1312" t="b">
        <v>1</v>
      </c>
      <c r="N1312" t="s">
        <v>5206</v>
      </c>
      <c r="O1312">
        <f t="shared" si="75"/>
        <v>-2</v>
      </c>
      <c r="P1312">
        <f t="shared" si="76"/>
        <v>101</v>
      </c>
      <c r="Q1312" t="s">
        <v>5227</v>
      </c>
      <c r="R1312" t="s">
        <v>5232</v>
      </c>
      <c r="S1312" s="10">
        <f t="shared" si="77"/>
        <v>41549.381743173952</v>
      </c>
      <c r="T1312" s="10">
        <f t="shared" si="78"/>
        <v>41590.753649186801</v>
      </c>
    </row>
    <row r="1313" spans="1:20" ht="43.5" x14ac:dyDescent="0.35">
      <c r="A1313">
        <v>1311</v>
      </c>
      <c r="B1313" s="3" t="s">
        <v>243</v>
      </c>
      <c r="C1313" s="3" t="s">
        <v>2820</v>
      </c>
      <c r="D1313">
        <v>-804124.07524876297</v>
      </c>
      <c r="E1313">
        <v>17362.263384315502</v>
      </c>
      <c r="F1313" t="s">
        <v>5156</v>
      </c>
      <c r="G1313" t="s">
        <v>5161</v>
      </c>
      <c r="H1313" t="s">
        <v>5183</v>
      </c>
      <c r="I1313">
        <v>1384279621.2767501</v>
      </c>
      <c r="J1313">
        <v>1380704584.12181</v>
      </c>
      <c r="K1313" t="b">
        <v>1</v>
      </c>
      <c r="L1313">
        <v>172.61603658699099</v>
      </c>
      <c r="M1313" t="b">
        <v>1</v>
      </c>
      <c r="N1313" t="s">
        <v>5206</v>
      </c>
      <c r="O1313">
        <f t="shared" si="75"/>
        <v>-2</v>
      </c>
      <c r="P1313">
        <f t="shared" si="76"/>
        <v>101</v>
      </c>
      <c r="Q1313" t="s">
        <v>5227</v>
      </c>
      <c r="R1313" t="s">
        <v>5232</v>
      </c>
      <c r="S1313" s="10">
        <f t="shared" si="77"/>
        <v>41549.16879770613</v>
      </c>
      <c r="T1313" s="10">
        <f t="shared" si="78"/>
        <v>41590.546542554977</v>
      </c>
    </row>
    <row r="1314" spans="1:20" ht="43.5" x14ac:dyDescent="0.35">
      <c r="A1314">
        <v>1312</v>
      </c>
      <c r="B1314" s="3" t="s">
        <v>244</v>
      </c>
      <c r="C1314" s="3" t="s">
        <v>2821</v>
      </c>
      <c r="D1314">
        <v>-805142.05149802298</v>
      </c>
      <c r="E1314">
        <v>17368.522550016402</v>
      </c>
      <c r="F1314" t="s">
        <v>5156</v>
      </c>
      <c r="G1314" t="s">
        <v>5161</v>
      </c>
      <c r="H1314" t="s">
        <v>5183</v>
      </c>
      <c r="I1314">
        <v>1384261727.2637501</v>
      </c>
      <c r="J1314">
        <v>1380686185.6333799</v>
      </c>
      <c r="K1314" t="b">
        <v>1</v>
      </c>
      <c r="L1314">
        <v>172.67535119216501</v>
      </c>
      <c r="M1314" t="b">
        <v>1</v>
      </c>
      <c r="N1314" t="s">
        <v>5206</v>
      </c>
      <c r="O1314">
        <f t="shared" si="75"/>
        <v>-2</v>
      </c>
      <c r="P1314">
        <f t="shared" si="76"/>
        <v>101</v>
      </c>
      <c r="Q1314" t="s">
        <v>5227</v>
      </c>
      <c r="R1314" t="s">
        <v>5232</v>
      </c>
      <c r="S1314" s="10">
        <f t="shared" si="77"/>
        <v>41548.955852238192</v>
      </c>
      <c r="T1314" s="10">
        <f t="shared" si="78"/>
        <v>41590.33943592303</v>
      </c>
    </row>
    <row r="1315" spans="1:20" ht="43.5" x14ac:dyDescent="0.35">
      <c r="A1315">
        <v>1313</v>
      </c>
      <c r="B1315" s="3" t="s">
        <v>245</v>
      </c>
      <c r="C1315" s="3" t="s">
        <v>2822</v>
      </c>
      <c r="D1315">
        <v>-806160.02774727298</v>
      </c>
      <c r="E1315">
        <v>17374.781715717399</v>
      </c>
      <c r="F1315" t="s">
        <v>5156</v>
      </c>
      <c r="G1315" t="s">
        <v>5161</v>
      </c>
      <c r="H1315" t="s">
        <v>5183</v>
      </c>
      <c r="I1315">
        <v>1384243833.2507501</v>
      </c>
      <c r="J1315">
        <v>1380667787.1449599</v>
      </c>
      <c r="K1315" t="b">
        <v>1</v>
      </c>
      <c r="L1315">
        <v>172.73466579733901</v>
      </c>
      <c r="M1315" t="b">
        <v>1</v>
      </c>
      <c r="N1315" t="s">
        <v>5206</v>
      </c>
      <c r="O1315">
        <f t="shared" si="75"/>
        <v>-2</v>
      </c>
      <c r="P1315">
        <f t="shared" si="76"/>
        <v>101</v>
      </c>
      <c r="Q1315" t="s">
        <v>5227</v>
      </c>
      <c r="R1315" t="s">
        <v>5232</v>
      </c>
      <c r="S1315" s="10">
        <f t="shared" si="77"/>
        <v>41548.742906770371</v>
      </c>
      <c r="T1315" s="10">
        <f t="shared" si="78"/>
        <v>41590.132329291089</v>
      </c>
    </row>
    <row r="1316" spans="1:20" ht="58" x14ac:dyDescent="0.35">
      <c r="A1316">
        <v>1314</v>
      </c>
      <c r="B1316" s="4">
        <v>39758</v>
      </c>
      <c r="C1316" s="3" t="s">
        <v>2823</v>
      </c>
      <c r="D1316">
        <v>-807178.00399653299</v>
      </c>
      <c r="E1316">
        <v>17381.040881418299</v>
      </c>
      <c r="F1316" t="s">
        <v>5156</v>
      </c>
      <c r="G1316" t="s">
        <v>5161</v>
      </c>
      <c r="H1316" t="s">
        <v>5183</v>
      </c>
      <c r="I1316">
        <v>1384225939.2377501</v>
      </c>
      <c r="J1316">
        <v>1380649388.6565299</v>
      </c>
      <c r="K1316" t="b">
        <v>1</v>
      </c>
      <c r="L1316">
        <v>172.793980402513</v>
      </c>
      <c r="M1316" t="b">
        <v>1</v>
      </c>
      <c r="N1316" t="s">
        <v>5206</v>
      </c>
      <c r="O1316">
        <f t="shared" si="75"/>
        <v>-2</v>
      </c>
      <c r="P1316">
        <f t="shared" si="76"/>
        <v>101</v>
      </c>
      <c r="Q1316" t="s">
        <v>5227</v>
      </c>
      <c r="R1316" t="s">
        <v>5232</v>
      </c>
      <c r="S1316" s="10">
        <f t="shared" si="77"/>
        <v>41548.529961302425</v>
      </c>
      <c r="T1316" s="10">
        <f t="shared" si="78"/>
        <v>41589.925222659142</v>
      </c>
    </row>
    <row r="1317" spans="1:20" ht="43.5" x14ac:dyDescent="0.35">
      <c r="A1317">
        <v>1315</v>
      </c>
      <c r="B1317" s="3" t="s">
        <v>246</v>
      </c>
      <c r="C1317" s="3" t="s">
        <v>5336</v>
      </c>
      <c r="D1317">
        <v>-808195.98024578299</v>
      </c>
      <c r="E1317">
        <v>17387.300047119301</v>
      </c>
      <c r="F1317" t="s">
        <v>5156</v>
      </c>
      <c r="G1317" t="s">
        <v>5161</v>
      </c>
      <c r="H1317" t="s">
        <v>5183</v>
      </c>
      <c r="I1317">
        <v>1384208045.22475</v>
      </c>
      <c r="J1317">
        <v>1380630990.1681099</v>
      </c>
      <c r="K1317" t="b">
        <v>1</v>
      </c>
      <c r="L1317">
        <v>172.85329500768799</v>
      </c>
      <c r="M1317" t="b">
        <v>1</v>
      </c>
      <c r="N1317" t="s">
        <v>5206</v>
      </c>
      <c r="O1317">
        <f t="shared" si="75"/>
        <v>-2</v>
      </c>
      <c r="P1317">
        <f t="shared" si="76"/>
        <v>101</v>
      </c>
      <c r="Q1317" t="s">
        <v>5227</v>
      </c>
      <c r="R1317" t="s">
        <v>5232</v>
      </c>
      <c r="S1317" s="10">
        <f t="shared" si="77"/>
        <v>41548.317015834604</v>
      </c>
      <c r="T1317" s="10">
        <f t="shared" si="78"/>
        <v>41589.718116027194</v>
      </c>
    </row>
    <row r="1318" spans="1:20" ht="43.5" x14ac:dyDescent="0.35">
      <c r="A1318">
        <v>1316</v>
      </c>
      <c r="B1318" s="3" t="s">
        <v>247</v>
      </c>
      <c r="C1318" s="3" t="s">
        <v>2825</v>
      </c>
      <c r="D1318">
        <v>-809213.956495033</v>
      </c>
      <c r="E1318">
        <v>17393.559212820201</v>
      </c>
      <c r="F1318" t="s">
        <v>5156</v>
      </c>
      <c r="G1318" t="s">
        <v>5161</v>
      </c>
      <c r="H1318" t="s">
        <v>5183</v>
      </c>
      <c r="I1318">
        <v>1384190151.21176</v>
      </c>
      <c r="J1318">
        <v>1380612591.6796801</v>
      </c>
      <c r="K1318" t="b">
        <v>1</v>
      </c>
      <c r="L1318">
        <v>172.91260961286201</v>
      </c>
      <c r="M1318" t="b">
        <v>1</v>
      </c>
      <c r="N1318" t="s">
        <v>5206</v>
      </c>
      <c r="O1318">
        <f t="shared" si="75"/>
        <v>-2</v>
      </c>
      <c r="P1318">
        <f t="shared" si="76"/>
        <v>101</v>
      </c>
      <c r="Q1318" t="s">
        <v>5227</v>
      </c>
      <c r="R1318" t="s">
        <v>5232</v>
      </c>
      <c r="S1318" s="10">
        <f t="shared" si="77"/>
        <v>41548.104070366666</v>
      </c>
      <c r="T1318" s="10">
        <f t="shared" si="78"/>
        <v>41589.51100939537</v>
      </c>
    </row>
    <row r="1319" spans="1:20" ht="58" x14ac:dyDescent="0.35">
      <c r="A1319">
        <v>1317</v>
      </c>
      <c r="B1319" s="3" t="s">
        <v>248</v>
      </c>
      <c r="C1319" s="3" t="s">
        <v>2826</v>
      </c>
      <c r="D1319">
        <v>-810231.93274429301</v>
      </c>
      <c r="E1319">
        <v>17399.818378521199</v>
      </c>
      <c r="F1319" t="s">
        <v>5156</v>
      </c>
      <c r="G1319" t="s">
        <v>5161</v>
      </c>
      <c r="H1319" t="s">
        <v>5183</v>
      </c>
      <c r="I1319">
        <v>1384172257.19876</v>
      </c>
      <c r="J1319">
        <v>1380594193.1912601</v>
      </c>
      <c r="K1319" t="b">
        <v>1</v>
      </c>
      <c r="L1319">
        <v>172.97192421803601</v>
      </c>
      <c r="M1319" t="b">
        <v>1</v>
      </c>
      <c r="N1319" t="s">
        <v>5206</v>
      </c>
      <c r="O1319">
        <f t="shared" si="75"/>
        <v>-2</v>
      </c>
      <c r="P1319">
        <f t="shared" si="76"/>
        <v>101</v>
      </c>
      <c r="Q1319" t="s">
        <v>5227</v>
      </c>
      <c r="R1319" t="s">
        <v>5232</v>
      </c>
      <c r="S1319" s="10">
        <f t="shared" si="77"/>
        <v>41547.891124898837</v>
      </c>
      <c r="T1319" s="10">
        <f t="shared" si="78"/>
        <v>41589.303902763422</v>
      </c>
    </row>
    <row r="1320" spans="1:20" ht="58" x14ac:dyDescent="0.35">
      <c r="A1320">
        <v>1318</v>
      </c>
      <c r="B1320" s="3" t="s">
        <v>249</v>
      </c>
      <c r="C1320" s="3" t="s">
        <v>2827</v>
      </c>
      <c r="D1320">
        <v>-811249.90899354301</v>
      </c>
      <c r="E1320">
        <v>17406.077544222098</v>
      </c>
      <c r="F1320" t="s">
        <v>5156</v>
      </c>
      <c r="G1320" t="s">
        <v>5161</v>
      </c>
      <c r="H1320" t="s">
        <v>5183</v>
      </c>
      <c r="I1320">
        <v>1384154363.18576</v>
      </c>
      <c r="J1320">
        <v>1380575794.7028301</v>
      </c>
      <c r="K1320" t="b">
        <v>1</v>
      </c>
      <c r="L1320">
        <v>173.031238823211</v>
      </c>
      <c r="M1320" t="b">
        <v>1</v>
      </c>
      <c r="N1320" t="s">
        <v>5206</v>
      </c>
      <c r="O1320">
        <f t="shared" si="75"/>
        <v>-2</v>
      </c>
      <c r="P1320">
        <f t="shared" si="76"/>
        <v>101</v>
      </c>
      <c r="Q1320" t="s">
        <v>5227</v>
      </c>
      <c r="R1320" t="s">
        <v>5232</v>
      </c>
      <c r="S1320" s="10">
        <f t="shared" si="77"/>
        <v>41547.678179430899</v>
      </c>
      <c r="T1320" s="10">
        <f t="shared" si="78"/>
        <v>41589.096796131482</v>
      </c>
    </row>
    <row r="1321" spans="1:20" ht="58" x14ac:dyDescent="0.35">
      <c r="A1321">
        <v>1319</v>
      </c>
      <c r="B1321" s="3" t="s">
        <v>250</v>
      </c>
      <c r="C1321" s="3" t="s">
        <v>2828</v>
      </c>
      <c r="D1321">
        <v>-812267.88524279301</v>
      </c>
      <c r="E1321">
        <v>17412.3367099231</v>
      </c>
      <c r="F1321" t="s">
        <v>5156</v>
      </c>
      <c r="G1321" t="s">
        <v>5161</v>
      </c>
      <c r="H1321" t="s">
        <v>5183</v>
      </c>
      <c r="I1321">
        <v>1384136469.17276</v>
      </c>
      <c r="J1321">
        <v>1380557396.2144101</v>
      </c>
      <c r="K1321" t="b">
        <v>1</v>
      </c>
      <c r="L1321">
        <v>173.09055342838499</v>
      </c>
      <c r="M1321" t="b">
        <v>1</v>
      </c>
      <c r="N1321" t="s">
        <v>5206</v>
      </c>
      <c r="O1321">
        <f t="shared" si="75"/>
        <v>-2</v>
      </c>
      <c r="P1321">
        <f t="shared" si="76"/>
        <v>101</v>
      </c>
      <c r="Q1321" t="s">
        <v>5227</v>
      </c>
      <c r="R1321" t="s">
        <v>5232</v>
      </c>
      <c r="S1321" s="10">
        <f t="shared" si="77"/>
        <v>41547.465233963077</v>
      </c>
      <c r="T1321" s="10">
        <f t="shared" si="78"/>
        <v>41588.889689499534</v>
      </c>
    </row>
    <row r="1322" spans="1:20" ht="43.5" x14ac:dyDescent="0.35">
      <c r="A1322">
        <v>1320</v>
      </c>
      <c r="B1322" s="3" t="s">
        <v>251</v>
      </c>
      <c r="C1322" s="3" t="s">
        <v>2829</v>
      </c>
      <c r="D1322">
        <v>-813285.86149205302</v>
      </c>
      <c r="E1322">
        <v>17418.595875624</v>
      </c>
      <c r="F1322" t="s">
        <v>5156</v>
      </c>
      <c r="G1322" t="s">
        <v>5161</v>
      </c>
      <c r="H1322" t="s">
        <v>5183</v>
      </c>
      <c r="I1322">
        <v>1384118575.15976</v>
      </c>
      <c r="J1322">
        <v>1380538997.72598</v>
      </c>
      <c r="K1322" t="b">
        <v>1</v>
      </c>
      <c r="L1322">
        <v>173.14986803355899</v>
      </c>
      <c r="M1322" t="b">
        <v>1</v>
      </c>
      <c r="N1322" t="s">
        <v>5206</v>
      </c>
      <c r="O1322">
        <f t="shared" si="75"/>
        <v>-2</v>
      </c>
      <c r="P1322">
        <f t="shared" si="76"/>
        <v>101</v>
      </c>
      <c r="Q1322" t="s">
        <v>5227</v>
      </c>
      <c r="R1322" t="s">
        <v>5232</v>
      </c>
      <c r="S1322" s="10">
        <f t="shared" si="77"/>
        <v>41547.25228849514</v>
      </c>
      <c r="T1322" s="10">
        <f t="shared" si="78"/>
        <v>41588.682582867586</v>
      </c>
    </row>
    <row r="1323" spans="1:20" ht="43.5" x14ac:dyDescent="0.35">
      <c r="A1323">
        <v>1321</v>
      </c>
      <c r="B1323" s="3" t="s">
        <v>252</v>
      </c>
      <c r="C1323" s="3" t="s">
        <v>2830</v>
      </c>
      <c r="D1323">
        <v>-814303.83774130302</v>
      </c>
      <c r="E1323">
        <v>17424.855041325001</v>
      </c>
      <c r="F1323" t="s">
        <v>5156</v>
      </c>
      <c r="G1323" t="s">
        <v>5161</v>
      </c>
      <c r="H1323" t="s">
        <v>5183</v>
      </c>
      <c r="I1323">
        <v>1384100681.14677</v>
      </c>
      <c r="J1323">
        <v>1380520599.23756</v>
      </c>
      <c r="K1323" t="b">
        <v>1</v>
      </c>
      <c r="L1323">
        <v>173.20918263873301</v>
      </c>
      <c r="M1323" t="b">
        <v>1</v>
      </c>
      <c r="N1323" t="s">
        <v>5206</v>
      </c>
      <c r="O1323">
        <f t="shared" si="75"/>
        <v>-2</v>
      </c>
      <c r="P1323">
        <f t="shared" si="76"/>
        <v>101</v>
      </c>
      <c r="Q1323" t="s">
        <v>5227</v>
      </c>
      <c r="R1323" t="s">
        <v>5232</v>
      </c>
      <c r="S1323" s="10">
        <f t="shared" si="77"/>
        <v>41547.039343027311</v>
      </c>
      <c r="T1323" s="10">
        <f t="shared" si="78"/>
        <v>41588.475476235762</v>
      </c>
    </row>
    <row r="1324" spans="1:20" ht="43.5" x14ac:dyDescent="0.35">
      <c r="A1324">
        <v>1322</v>
      </c>
      <c r="B1324" s="3" t="s">
        <v>253</v>
      </c>
      <c r="C1324" s="3" t="s">
        <v>2831</v>
      </c>
      <c r="D1324">
        <v>-815321.81399055303</v>
      </c>
      <c r="E1324">
        <v>17431.114207025901</v>
      </c>
      <c r="F1324" t="s">
        <v>5156</v>
      </c>
      <c r="G1324" t="s">
        <v>5161</v>
      </c>
      <c r="H1324" t="s">
        <v>5183</v>
      </c>
      <c r="I1324">
        <v>1384082787.13377</v>
      </c>
      <c r="J1324">
        <v>1380502200.74913</v>
      </c>
      <c r="K1324" t="b">
        <v>1</v>
      </c>
      <c r="L1324">
        <v>173.268497243908</v>
      </c>
      <c r="M1324" t="b">
        <v>1</v>
      </c>
      <c r="N1324" t="s">
        <v>5206</v>
      </c>
      <c r="O1324">
        <f t="shared" si="75"/>
        <v>-2</v>
      </c>
      <c r="P1324">
        <f t="shared" si="76"/>
        <v>101</v>
      </c>
      <c r="Q1324" t="s">
        <v>5227</v>
      </c>
      <c r="R1324" t="s">
        <v>5232</v>
      </c>
      <c r="S1324" s="10">
        <f t="shared" si="77"/>
        <v>41546.826397559373</v>
      </c>
      <c r="T1324" s="10">
        <f t="shared" si="78"/>
        <v>41588.268369603815</v>
      </c>
    </row>
    <row r="1325" spans="1:20" ht="58" x14ac:dyDescent="0.35">
      <c r="A1325">
        <v>1323</v>
      </c>
      <c r="B1325" s="3" t="s">
        <v>254</v>
      </c>
      <c r="C1325" s="3" t="s">
        <v>2832</v>
      </c>
      <c r="D1325">
        <v>-816339.79023981304</v>
      </c>
      <c r="E1325">
        <v>17437.373372726899</v>
      </c>
      <c r="F1325" t="s">
        <v>5156</v>
      </c>
      <c r="G1325" t="s">
        <v>5161</v>
      </c>
      <c r="H1325" t="s">
        <v>5183</v>
      </c>
      <c r="I1325">
        <v>1384064893.12077</v>
      </c>
      <c r="J1325">
        <v>1380483802.26071</v>
      </c>
      <c r="K1325" t="b">
        <v>1</v>
      </c>
      <c r="L1325">
        <v>173.327811849082</v>
      </c>
      <c r="M1325" t="b">
        <v>1</v>
      </c>
      <c r="N1325" t="s">
        <v>5206</v>
      </c>
      <c r="O1325">
        <f t="shared" si="75"/>
        <v>-2</v>
      </c>
      <c r="P1325">
        <f t="shared" si="76"/>
        <v>101</v>
      </c>
      <c r="Q1325" t="s">
        <v>5227</v>
      </c>
      <c r="R1325" t="s">
        <v>5232</v>
      </c>
      <c r="S1325" s="10">
        <f t="shared" si="77"/>
        <v>41546.613452091551</v>
      </c>
      <c r="T1325" s="10">
        <f t="shared" si="78"/>
        <v>41588.061262971874</v>
      </c>
    </row>
    <row r="1326" spans="1:20" ht="43.5" x14ac:dyDescent="0.35">
      <c r="A1326">
        <v>1324</v>
      </c>
      <c r="B1326" s="3" t="s">
        <v>255</v>
      </c>
      <c r="C1326" s="3" t="s">
        <v>2833</v>
      </c>
      <c r="D1326">
        <v>-817357.76648906304</v>
      </c>
      <c r="E1326">
        <v>17443.632538427799</v>
      </c>
      <c r="F1326" t="s">
        <v>5156</v>
      </c>
      <c r="G1326" t="s">
        <v>5161</v>
      </c>
      <c r="H1326" t="s">
        <v>5183</v>
      </c>
      <c r="I1326">
        <v>1384046999.10777</v>
      </c>
      <c r="J1326">
        <v>1380465403.77228</v>
      </c>
      <c r="K1326" t="b">
        <v>1</v>
      </c>
      <c r="L1326">
        <v>173.38712645425599</v>
      </c>
      <c r="M1326" t="b">
        <v>1</v>
      </c>
      <c r="N1326" t="s">
        <v>5206</v>
      </c>
      <c r="O1326">
        <f t="shared" si="75"/>
        <v>-2</v>
      </c>
      <c r="P1326">
        <f t="shared" si="76"/>
        <v>101</v>
      </c>
      <c r="Q1326" t="s">
        <v>5227</v>
      </c>
      <c r="R1326" t="s">
        <v>5232</v>
      </c>
      <c r="S1326" s="10">
        <f t="shared" si="77"/>
        <v>41546.400506623606</v>
      </c>
      <c r="T1326" s="10">
        <f t="shared" si="78"/>
        <v>41587.854156339927</v>
      </c>
    </row>
    <row r="1327" spans="1:20" ht="29" x14ac:dyDescent="0.35">
      <c r="A1327">
        <v>1325</v>
      </c>
      <c r="B1327" s="3" t="s">
        <v>256</v>
      </c>
      <c r="C1327" s="3" t="s">
        <v>2834</v>
      </c>
      <c r="D1327">
        <v>-818375.74273832305</v>
      </c>
      <c r="E1327">
        <v>17449.8917041288</v>
      </c>
      <c r="F1327" t="s">
        <v>5156</v>
      </c>
      <c r="G1327" t="s">
        <v>5161</v>
      </c>
      <c r="H1327" t="s">
        <v>5183</v>
      </c>
      <c r="I1327">
        <v>1384029105.09477</v>
      </c>
      <c r="J1327">
        <v>1380447005.28386</v>
      </c>
      <c r="K1327" t="b">
        <v>1</v>
      </c>
      <c r="L1327">
        <v>173.44644105942999</v>
      </c>
      <c r="M1327" t="b">
        <v>1</v>
      </c>
      <c r="N1327" t="s">
        <v>5206</v>
      </c>
      <c r="O1327">
        <f t="shared" si="75"/>
        <v>-2</v>
      </c>
      <c r="P1327">
        <f t="shared" si="76"/>
        <v>101</v>
      </c>
      <c r="Q1327" t="s">
        <v>5227</v>
      </c>
      <c r="R1327" t="s">
        <v>5232</v>
      </c>
      <c r="S1327" s="10">
        <f t="shared" si="77"/>
        <v>41546.187561155784</v>
      </c>
      <c r="T1327" s="10">
        <f t="shared" si="78"/>
        <v>41587.647049707979</v>
      </c>
    </row>
    <row r="1328" spans="1:20" ht="58" x14ac:dyDescent="0.35">
      <c r="A1328">
        <v>1326</v>
      </c>
      <c r="B1328" s="3" t="s">
        <v>257</v>
      </c>
      <c r="C1328" s="3" t="s">
        <v>2835</v>
      </c>
      <c r="D1328">
        <v>-819393.71898757305</v>
      </c>
      <c r="E1328">
        <v>17456.1508698297</v>
      </c>
      <c r="F1328" t="s">
        <v>5156</v>
      </c>
      <c r="G1328" t="s">
        <v>5161</v>
      </c>
      <c r="H1328" t="s">
        <v>5183</v>
      </c>
      <c r="I1328">
        <v>1384011211.08178</v>
      </c>
      <c r="J1328">
        <v>1380428606.7954299</v>
      </c>
      <c r="K1328" t="b">
        <v>1</v>
      </c>
      <c r="L1328">
        <v>173.505755664605</v>
      </c>
      <c r="M1328" t="b">
        <v>1</v>
      </c>
      <c r="N1328" t="s">
        <v>5206</v>
      </c>
      <c r="O1328">
        <f t="shared" ref="O1328:O1391" si="79">ROUND((E1328/D1328)*100,0)</f>
        <v>-2</v>
      </c>
      <c r="P1328">
        <f t="shared" si="76"/>
        <v>101</v>
      </c>
      <c r="Q1328" t="s">
        <v>5227</v>
      </c>
      <c r="R1328" t="s">
        <v>5232</v>
      </c>
      <c r="S1328" s="10">
        <f t="shared" si="77"/>
        <v>41545.974615687846</v>
      </c>
      <c r="T1328" s="10">
        <f t="shared" si="78"/>
        <v>41587.439943076155</v>
      </c>
    </row>
    <row r="1329" spans="1:20" ht="43.5" x14ac:dyDescent="0.35">
      <c r="A1329">
        <v>1327</v>
      </c>
      <c r="B1329" s="3" t="s">
        <v>258</v>
      </c>
      <c r="C1329" s="3" t="s">
        <v>2836</v>
      </c>
      <c r="D1329">
        <v>-820411.69523682306</v>
      </c>
      <c r="E1329">
        <v>17462.410035530698</v>
      </c>
      <c r="F1329" t="s">
        <v>5156</v>
      </c>
      <c r="G1329" t="s">
        <v>5161</v>
      </c>
      <c r="H1329" t="s">
        <v>5183</v>
      </c>
      <c r="I1329">
        <v>1383993317.0687799</v>
      </c>
      <c r="J1329">
        <v>1380410208.3070099</v>
      </c>
      <c r="K1329" t="b">
        <v>1</v>
      </c>
      <c r="L1329">
        <v>173.565070269779</v>
      </c>
      <c r="M1329" t="b">
        <v>1</v>
      </c>
      <c r="N1329" t="s">
        <v>5206</v>
      </c>
      <c r="O1329">
        <f t="shared" si="79"/>
        <v>-2</v>
      </c>
      <c r="P1329">
        <f t="shared" si="76"/>
        <v>101</v>
      </c>
      <c r="Q1329" t="s">
        <v>5227</v>
      </c>
      <c r="R1329" t="s">
        <v>5232</v>
      </c>
      <c r="S1329" s="10">
        <f t="shared" si="77"/>
        <v>41545.761670220018</v>
      </c>
      <c r="T1329" s="10">
        <f t="shared" si="78"/>
        <v>41587.232836444207</v>
      </c>
    </row>
    <row r="1330" spans="1:20" ht="58" x14ac:dyDescent="0.35">
      <c r="A1330">
        <v>1328</v>
      </c>
      <c r="B1330" s="3" t="s">
        <v>259</v>
      </c>
      <c r="C1330" s="3" t="s">
        <v>2837</v>
      </c>
      <c r="D1330">
        <v>-821429.67148608295</v>
      </c>
      <c r="E1330">
        <v>17468.669201231602</v>
      </c>
      <c r="F1330" t="s">
        <v>5156</v>
      </c>
      <c r="G1330" t="s">
        <v>5161</v>
      </c>
      <c r="H1330" t="s">
        <v>5183</v>
      </c>
      <c r="I1330">
        <v>1383975423.0557799</v>
      </c>
      <c r="J1330">
        <v>1380391809.8185799</v>
      </c>
      <c r="K1330" t="b">
        <v>1</v>
      </c>
      <c r="L1330">
        <v>173.62438487495299</v>
      </c>
      <c r="M1330" t="b">
        <v>1</v>
      </c>
      <c r="N1330" t="s">
        <v>5206</v>
      </c>
      <c r="O1330">
        <f t="shared" si="79"/>
        <v>-2</v>
      </c>
      <c r="P1330">
        <f t="shared" si="76"/>
        <v>101</v>
      </c>
      <c r="Q1330" t="s">
        <v>5227</v>
      </c>
      <c r="R1330" t="s">
        <v>5232</v>
      </c>
      <c r="S1330" s="10">
        <f t="shared" si="77"/>
        <v>41545.54872475208</v>
      </c>
      <c r="T1330" s="10">
        <f t="shared" si="78"/>
        <v>41587.025729812267</v>
      </c>
    </row>
    <row r="1331" spans="1:20" ht="58" x14ac:dyDescent="0.35">
      <c r="A1331">
        <v>1329</v>
      </c>
      <c r="B1331" s="3" t="s">
        <v>260</v>
      </c>
      <c r="C1331" s="3" t="s">
        <v>2838</v>
      </c>
      <c r="D1331">
        <v>-822447.64773533295</v>
      </c>
      <c r="E1331">
        <v>17474.9283669326</v>
      </c>
      <c r="F1331" t="s">
        <v>5156</v>
      </c>
      <c r="G1331" t="s">
        <v>5161</v>
      </c>
      <c r="H1331" t="s">
        <v>5183</v>
      </c>
      <c r="I1331">
        <v>1383957529.0427799</v>
      </c>
      <c r="J1331">
        <v>1380373411.3301599</v>
      </c>
      <c r="K1331" t="b">
        <v>1</v>
      </c>
      <c r="L1331">
        <v>173.68369948012801</v>
      </c>
      <c r="M1331" t="b">
        <v>1</v>
      </c>
      <c r="N1331" t="s">
        <v>5206</v>
      </c>
      <c r="O1331">
        <f t="shared" si="79"/>
        <v>-2</v>
      </c>
      <c r="P1331">
        <f t="shared" si="76"/>
        <v>101</v>
      </c>
      <c r="Q1331" t="s">
        <v>5227</v>
      </c>
      <c r="R1331" t="s">
        <v>5232</v>
      </c>
      <c r="S1331" s="10">
        <f t="shared" si="77"/>
        <v>41545.335779284258</v>
      </c>
      <c r="T1331" s="10">
        <f t="shared" si="78"/>
        <v>41586.818623180319</v>
      </c>
    </row>
    <row r="1332" spans="1:20" ht="43.5" x14ac:dyDescent="0.35">
      <c r="A1332">
        <v>1330</v>
      </c>
      <c r="B1332" s="3" t="s">
        <v>261</v>
      </c>
      <c r="C1332" s="3" t="s">
        <v>2839</v>
      </c>
      <c r="D1332">
        <v>-823465.62398458296</v>
      </c>
      <c r="E1332">
        <v>17481.187532633499</v>
      </c>
      <c r="F1332" t="s">
        <v>5156</v>
      </c>
      <c r="G1332" t="s">
        <v>5161</v>
      </c>
      <c r="H1332" t="s">
        <v>5183</v>
      </c>
      <c r="I1332">
        <v>1383939635.0297799</v>
      </c>
      <c r="J1332">
        <v>1380355012.8417301</v>
      </c>
      <c r="K1332" t="b">
        <v>1</v>
      </c>
      <c r="L1332">
        <v>173.74301408530201</v>
      </c>
      <c r="M1332" t="b">
        <v>1</v>
      </c>
      <c r="N1332" t="s">
        <v>5206</v>
      </c>
      <c r="O1332">
        <f t="shared" si="79"/>
        <v>-2</v>
      </c>
      <c r="P1332">
        <f t="shared" si="76"/>
        <v>101</v>
      </c>
      <c r="Q1332" t="s">
        <v>5227</v>
      </c>
      <c r="R1332" t="s">
        <v>5232</v>
      </c>
      <c r="S1332" s="10">
        <f t="shared" si="77"/>
        <v>41545.12283381632</v>
      </c>
      <c r="T1332" s="10">
        <f t="shared" si="78"/>
        <v>41586.611516548379</v>
      </c>
    </row>
    <row r="1333" spans="1:20" ht="29" x14ac:dyDescent="0.35">
      <c r="A1333">
        <v>1331</v>
      </c>
      <c r="B1333" s="3" t="s">
        <v>262</v>
      </c>
      <c r="C1333" s="3" t="s">
        <v>2840</v>
      </c>
      <c r="D1333">
        <v>-824483.60023384297</v>
      </c>
      <c r="E1333">
        <v>17487.446698334501</v>
      </c>
      <c r="F1333" t="s">
        <v>5156</v>
      </c>
      <c r="G1333" t="s">
        <v>5161</v>
      </c>
      <c r="H1333" t="s">
        <v>5183</v>
      </c>
      <c r="I1333">
        <v>1383921741.0167899</v>
      </c>
      <c r="J1333">
        <v>1380336614.3533101</v>
      </c>
      <c r="K1333" t="b">
        <v>1</v>
      </c>
      <c r="L1333">
        <v>173.802328690476</v>
      </c>
      <c r="M1333" t="b">
        <v>1</v>
      </c>
      <c r="N1333" t="s">
        <v>5206</v>
      </c>
      <c r="O1333">
        <f t="shared" si="79"/>
        <v>-2</v>
      </c>
      <c r="P1333">
        <f t="shared" si="76"/>
        <v>101</v>
      </c>
      <c r="Q1333" t="s">
        <v>5227</v>
      </c>
      <c r="R1333" t="s">
        <v>5232</v>
      </c>
      <c r="S1333" s="10">
        <f t="shared" si="77"/>
        <v>41544.909888348491</v>
      </c>
      <c r="T1333" s="10">
        <f t="shared" si="78"/>
        <v>41586.404409916548</v>
      </c>
    </row>
    <row r="1334" spans="1:20" ht="29" x14ac:dyDescent="0.35">
      <c r="A1334">
        <v>1332</v>
      </c>
      <c r="B1334" s="3" t="s">
        <v>263</v>
      </c>
      <c r="C1334" s="3" t="s">
        <v>2841</v>
      </c>
      <c r="D1334">
        <v>-825501.57648309297</v>
      </c>
      <c r="E1334">
        <v>17493.705864035401</v>
      </c>
      <c r="F1334" t="s">
        <v>5156</v>
      </c>
      <c r="G1334" t="s">
        <v>5161</v>
      </c>
      <c r="H1334" t="s">
        <v>5183</v>
      </c>
      <c r="I1334">
        <v>1383903847.0037899</v>
      </c>
      <c r="J1334">
        <v>1380318215.8648801</v>
      </c>
      <c r="K1334" t="b">
        <v>1</v>
      </c>
      <c r="L1334">
        <v>173.86164329565</v>
      </c>
      <c r="M1334" t="b">
        <v>1</v>
      </c>
      <c r="N1334" t="s">
        <v>5206</v>
      </c>
      <c r="O1334">
        <f t="shared" si="79"/>
        <v>-2</v>
      </c>
      <c r="P1334">
        <f t="shared" si="76"/>
        <v>101</v>
      </c>
      <c r="Q1334" t="s">
        <v>5227</v>
      </c>
      <c r="R1334" t="s">
        <v>5232</v>
      </c>
      <c r="S1334" s="10">
        <f t="shared" si="77"/>
        <v>41544.696942880553</v>
      </c>
      <c r="T1334" s="10">
        <f t="shared" si="78"/>
        <v>41586.197303284607</v>
      </c>
    </row>
    <row r="1335" spans="1:20" ht="58" x14ac:dyDescent="0.35">
      <c r="A1335">
        <v>1333</v>
      </c>
      <c r="B1335" s="3" t="s">
        <v>264</v>
      </c>
      <c r="C1335" s="3" t="s">
        <v>2842</v>
      </c>
      <c r="D1335">
        <v>-826519.55273234297</v>
      </c>
      <c r="E1335">
        <v>17499.965029736399</v>
      </c>
      <c r="F1335" t="s">
        <v>5156</v>
      </c>
      <c r="G1335" t="s">
        <v>5161</v>
      </c>
      <c r="H1335" t="s">
        <v>5183</v>
      </c>
      <c r="I1335">
        <v>1383885952.9907899</v>
      </c>
      <c r="J1335">
        <v>1380299817.3764601</v>
      </c>
      <c r="K1335" t="b">
        <v>1</v>
      </c>
      <c r="L1335">
        <v>173.92095790082499</v>
      </c>
      <c r="M1335" t="b">
        <v>1</v>
      </c>
      <c r="N1335" t="s">
        <v>5206</v>
      </c>
      <c r="O1335">
        <f t="shared" si="79"/>
        <v>-2</v>
      </c>
      <c r="P1335">
        <f t="shared" si="76"/>
        <v>101</v>
      </c>
      <c r="Q1335" t="s">
        <v>5227</v>
      </c>
      <c r="R1335" t="s">
        <v>5232</v>
      </c>
      <c r="S1335" s="10">
        <f t="shared" si="77"/>
        <v>41544.483997412732</v>
      </c>
      <c r="T1335" s="10">
        <f t="shared" si="78"/>
        <v>41585.99019665266</v>
      </c>
    </row>
    <row r="1336" spans="1:20" ht="58" x14ac:dyDescent="0.35">
      <c r="A1336">
        <v>1334</v>
      </c>
      <c r="B1336" s="3" t="s">
        <v>265</v>
      </c>
      <c r="C1336" s="3" t="s">
        <v>2843</v>
      </c>
      <c r="D1336">
        <v>-827537.52898160298</v>
      </c>
      <c r="E1336">
        <v>17506.224195437298</v>
      </c>
      <c r="F1336" t="s">
        <v>5156</v>
      </c>
      <c r="G1336" t="s">
        <v>5161</v>
      </c>
      <c r="H1336" t="s">
        <v>5183</v>
      </c>
      <c r="I1336">
        <v>1383868058.9777901</v>
      </c>
      <c r="J1336">
        <v>1380281418.8880301</v>
      </c>
      <c r="K1336" t="b">
        <v>1</v>
      </c>
      <c r="L1336">
        <v>173.98027250599901</v>
      </c>
      <c r="M1336" t="b">
        <v>1</v>
      </c>
      <c r="N1336" t="s">
        <v>5206</v>
      </c>
      <c r="O1336">
        <f t="shared" si="79"/>
        <v>-2</v>
      </c>
      <c r="P1336">
        <f t="shared" si="76"/>
        <v>101</v>
      </c>
      <c r="Q1336" t="s">
        <v>5227</v>
      </c>
      <c r="R1336" t="s">
        <v>5232</v>
      </c>
      <c r="S1336" s="10">
        <f t="shared" si="77"/>
        <v>41544.271051944794</v>
      </c>
      <c r="T1336" s="10">
        <f t="shared" si="78"/>
        <v>41585.783090020719</v>
      </c>
    </row>
    <row r="1337" spans="1:20" ht="58" x14ac:dyDescent="0.35">
      <c r="A1337">
        <v>1335</v>
      </c>
      <c r="B1337" s="3" t="s">
        <v>266</v>
      </c>
      <c r="C1337" s="3" t="s">
        <v>2844</v>
      </c>
      <c r="D1337">
        <v>-828555.50523085298</v>
      </c>
      <c r="E1337">
        <v>17512.4833611383</v>
      </c>
      <c r="F1337" t="s">
        <v>5156</v>
      </c>
      <c r="G1337" t="s">
        <v>5161</v>
      </c>
      <c r="H1337" t="s">
        <v>5183</v>
      </c>
      <c r="I1337">
        <v>1383850164.9647901</v>
      </c>
      <c r="J1337">
        <v>1380263020.39961</v>
      </c>
      <c r="K1337" t="b">
        <v>1</v>
      </c>
      <c r="L1337">
        <v>174.03958711117301</v>
      </c>
      <c r="M1337" t="b">
        <v>1</v>
      </c>
      <c r="N1337" t="s">
        <v>5206</v>
      </c>
      <c r="O1337">
        <f t="shared" si="79"/>
        <v>-2</v>
      </c>
      <c r="P1337">
        <f t="shared" si="76"/>
        <v>101</v>
      </c>
      <c r="Q1337" t="s">
        <v>5227</v>
      </c>
      <c r="R1337" t="s">
        <v>5232</v>
      </c>
      <c r="S1337" s="10">
        <f t="shared" si="77"/>
        <v>41544.058106476965</v>
      </c>
      <c r="T1337" s="10">
        <f t="shared" si="78"/>
        <v>41585.575983388771</v>
      </c>
    </row>
    <row r="1338" spans="1:20" ht="58" x14ac:dyDescent="0.35">
      <c r="A1338">
        <v>1336</v>
      </c>
      <c r="B1338" s="3" t="s">
        <v>267</v>
      </c>
      <c r="C1338" s="3" t="s">
        <v>2845</v>
      </c>
      <c r="D1338">
        <v>-829573.48148010299</v>
      </c>
      <c r="E1338">
        <v>17518.7425268392</v>
      </c>
      <c r="F1338" t="s">
        <v>5156</v>
      </c>
      <c r="G1338" t="s">
        <v>5161</v>
      </c>
      <c r="H1338" t="s">
        <v>5183</v>
      </c>
      <c r="I1338">
        <v>1383832270.9517901</v>
      </c>
      <c r="J1338">
        <v>1380244621.91118</v>
      </c>
      <c r="K1338" t="b">
        <v>1</v>
      </c>
      <c r="L1338">
        <v>174.098901716347</v>
      </c>
      <c r="M1338" t="b">
        <v>1</v>
      </c>
      <c r="N1338" t="s">
        <v>5206</v>
      </c>
      <c r="O1338">
        <f t="shared" si="79"/>
        <v>-2</v>
      </c>
      <c r="P1338">
        <f t="shared" si="76"/>
        <v>101</v>
      </c>
      <c r="Q1338" t="s">
        <v>5227</v>
      </c>
      <c r="R1338" t="s">
        <v>5232</v>
      </c>
      <c r="S1338" s="10">
        <f t="shared" si="77"/>
        <v>41543.845161009027</v>
      </c>
      <c r="T1338" s="10">
        <f t="shared" si="78"/>
        <v>41585.368876756831</v>
      </c>
    </row>
    <row r="1339" spans="1:20" ht="43.5" x14ac:dyDescent="0.35">
      <c r="A1339">
        <v>1337</v>
      </c>
      <c r="B1339" s="3" t="s">
        <v>268</v>
      </c>
      <c r="C1339" s="3" t="s">
        <v>2846</v>
      </c>
      <c r="D1339">
        <v>-830591.457729363</v>
      </c>
      <c r="E1339">
        <v>17525.001692540201</v>
      </c>
      <c r="F1339" t="s">
        <v>5156</v>
      </c>
      <c r="G1339" t="s">
        <v>5162</v>
      </c>
      <c r="H1339" t="s">
        <v>5184</v>
      </c>
      <c r="I1339">
        <v>1383814376.9388001</v>
      </c>
      <c r="J1339">
        <v>1380226223.42276</v>
      </c>
      <c r="K1339" t="b">
        <v>1</v>
      </c>
      <c r="L1339">
        <v>174.15821632152199</v>
      </c>
      <c r="M1339" t="b">
        <v>1</v>
      </c>
      <c r="N1339" t="s">
        <v>5206</v>
      </c>
      <c r="O1339">
        <f t="shared" si="79"/>
        <v>-2</v>
      </c>
      <c r="P1339">
        <f t="shared" si="76"/>
        <v>101</v>
      </c>
      <c r="Q1339" t="s">
        <v>5227</v>
      </c>
      <c r="R1339" t="s">
        <v>5232</v>
      </c>
      <c r="S1339" s="10">
        <f t="shared" si="77"/>
        <v>41543.632215541198</v>
      </c>
      <c r="T1339" s="10">
        <f t="shared" si="78"/>
        <v>41585.161770125</v>
      </c>
    </row>
    <row r="1340" spans="1:20" ht="43.5" x14ac:dyDescent="0.35">
      <c r="A1340">
        <v>1338</v>
      </c>
      <c r="B1340" s="3" t="s">
        <v>269</v>
      </c>
      <c r="C1340" s="3" t="s">
        <v>2847</v>
      </c>
      <c r="D1340">
        <v>-831609.433978613</v>
      </c>
      <c r="E1340">
        <v>17531.260858241101</v>
      </c>
      <c r="F1340" t="s">
        <v>5156</v>
      </c>
      <c r="G1340" t="s">
        <v>5161</v>
      </c>
      <c r="H1340" t="s">
        <v>5183</v>
      </c>
      <c r="I1340">
        <v>1383796482.9258001</v>
      </c>
      <c r="J1340">
        <v>1380207824.93433</v>
      </c>
      <c r="K1340" t="b">
        <v>1</v>
      </c>
      <c r="L1340">
        <v>174.21753092669601</v>
      </c>
      <c r="M1340" t="b">
        <v>1</v>
      </c>
      <c r="N1340" t="s">
        <v>5206</v>
      </c>
      <c r="O1340">
        <f t="shared" si="79"/>
        <v>-2</v>
      </c>
      <c r="P1340">
        <f t="shared" si="76"/>
        <v>101</v>
      </c>
      <c r="Q1340" t="s">
        <v>5227</v>
      </c>
      <c r="R1340" t="s">
        <v>5232</v>
      </c>
      <c r="S1340" s="10">
        <f t="shared" si="77"/>
        <v>41543.41927007326</v>
      </c>
      <c r="T1340" s="10">
        <f t="shared" si="78"/>
        <v>41584.954663493052</v>
      </c>
    </row>
    <row r="1341" spans="1:20" ht="43.5" x14ac:dyDescent="0.35">
      <c r="A1341">
        <v>1339</v>
      </c>
      <c r="B1341" s="3" t="s">
        <v>270</v>
      </c>
      <c r="C1341" s="3" t="s">
        <v>2848</v>
      </c>
      <c r="D1341">
        <v>-832627.410227863</v>
      </c>
      <c r="E1341">
        <v>17537.520023942099</v>
      </c>
      <c r="F1341" t="s">
        <v>5156</v>
      </c>
      <c r="G1341" t="s">
        <v>5163</v>
      </c>
      <c r="H1341" t="s">
        <v>5185</v>
      </c>
      <c r="I1341">
        <v>1383778588.9128001</v>
      </c>
      <c r="J1341">
        <v>1380189426.44591</v>
      </c>
      <c r="K1341" t="b">
        <v>1</v>
      </c>
      <c r="L1341">
        <v>174.27684553187001</v>
      </c>
      <c r="M1341" t="b">
        <v>1</v>
      </c>
      <c r="N1341" t="s">
        <v>5206</v>
      </c>
      <c r="O1341">
        <f t="shared" si="79"/>
        <v>-2</v>
      </c>
      <c r="P1341">
        <f t="shared" si="76"/>
        <v>101</v>
      </c>
      <c r="Q1341" t="s">
        <v>5227</v>
      </c>
      <c r="R1341" t="s">
        <v>5232</v>
      </c>
      <c r="S1341" s="10">
        <f t="shared" si="77"/>
        <v>41543.206324605439</v>
      </c>
      <c r="T1341" s="10">
        <f t="shared" si="78"/>
        <v>41584.747556861112</v>
      </c>
    </row>
    <row r="1342" spans="1:20" ht="43.5" x14ac:dyDescent="0.35">
      <c r="A1342">
        <v>1340</v>
      </c>
      <c r="B1342" s="3" t="s">
        <v>271</v>
      </c>
      <c r="C1342" s="3" t="s">
        <v>2849</v>
      </c>
      <c r="D1342">
        <v>-833645.38647712301</v>
      </c>
      <c r="E1342">
        <v>17543.779189642999</v>
      </c>
      <c r="F1342" t="s">
        <v>5156</v>
      </c>
      <c r="G1342" t="s">
        <v>5161</v>
      </c>
      <c r="H1342" t="s">
        <v>5183</v>
      </c>
      <c r="I1342">
        <v>1383760694.8998001</v>
      </c>
      <c r="J1342">
        <v>1380171027.95749</v>
      </c>
      <c r="K1342" t="b">
        <v>1</v>
      </c>
      <c r="L1342">
        <v>174.336160137045</v>
      </c>
      <c r="M1342" t="b">
        <v>1</v>
      </c>
      <c r="N1342" t="s">
        <v>5206</v>
      </c>
      <c r="O1342">
        <f t="shared" si="79"/>
        <v>-2</v>
      </c>
      <c r="P1342">
        <f t="shared" si="76"/>
        <v>101</v>
      </c>
      <c r="Q1342" t="s">
        <v>5227</v>
      </c>
      <c r="R1342" t="s">
        <v>5232</v>
      </c>
      <c r="S1342" s="10">
        <f t="shared" si="77"/>
        <v>41542.993379137617</v>
      </c>
      <c r="T1342" s="10">
        <f t="shared" si="78"/>
        <v>41584.540450229164</v>
      </c>
    </row>
    <row r="1343" spans="1:20" ht="43.5" x14ac:dyDescent="0.35">
      <c r="A1343">
        <v>1341</v>
      </c>
      <c r="B1343" s="3" t="s">
        <v>272</v>
      </c>
      <c r="C1343" s="3" t="s">
        <v>2850</v>
      </c>
      <c r="D1343">
        <v>-834663.36272637302</v>
      </c>
      <c r="E1343">
        <v>17550.038355344001</v>
      </c>
      <c r="F1343" t="s">
        <v>5156</v>
      </c>
      <c r="G1343" t="s">
        <v>5161</v>
      </c>
      <c r="H1343" t="s">
        <v>5183</v>
      </c>
      <c r="I1343">
        <v>1383742800.8868001</v>
      </c>
      <c r="J1343">
        <v>1380152629.4690599</v>
      </c>
      <c r="K1343" t="b">
        <v>1</v>
      </c>
      <c r="L1343">
        <v>174.39547474221899</v>
      </c>
      <c r="M1343" t="b">
        <v>1</v>
      </c>
      <c r="N1343" t="s">
        <v>5206</v>
      </c>
      <c r="O1343">
        <f t="shared" si="79"/>
        <v>-2</v>
      </c>
      <c r="P1343">
        <f t="shared" si="76"/>
        <v>101</v>
      </c>
      <c r="Q1343" t="s">
        <v>5227</v>
      </c>
      <c r="R1343" t="s">
        <v>5232</v>
      </c>
      <c r="S1343" s="10">
        <f t="shared" si="77"/>
        <v>41542.780433669672</v>
      </c>
      <c r="T1343" s="10">
        <f t="shared" si="78"/>
        <v>41584.333343597224</v>
      </c>
    </row>
    <row r="1344" spans="1:20" ht="43.5" x14ac:dyDescent="0.35">
      <c r="A1344">
        <v>1342</v>
      </c>
      <c r="B1344" s="3" t="s">
        <v>273</v>
      </c>
      <c r="C1344" s="3" t="s">
        <v>2851</v>
      </c>
      <c r="D1344">
        <v>-835681.33897563303</v>
      </c>
      <c r="E1344">
        <v>17556.2975210449</v>
      </c>
      <c r="F1344" t="s">
        <v>5156</v>
      </c>
      <c r="G1344" t="s">
        <v>5161</v>
      </c>
      <c r="H1344" t="s">
        <v>5183</v>
      </c>
      <c r="I1344">
        <v>1383724906.8738101</v>
      </c>
      <c r="J1344">
        <v>1380134230.9806399</v>
      </c>
      <c r="K1344" t="b">
        <v>1</v>
      </c>
      <c r="L1344">
        <v>174.45478934739299</v>
      </c>
      <c r="M1344" t="b">
        <v>1</v>
      </c>
      <c r="N1344" t="s">
        <v>5206</v>
      </c>
      <c r="O1344">
        <f t="shared" si="79"/>
        <v>-2</v>
      </c>
      <c r="P1344">
        <f t="shared" si="76"/>
        <v>101</v>
      </c>
      <c r="Q1344" t="s">
        <v>5227</v>
      </c>
      <c r="R1344" t="s">
        <v>5232</v>
      </c>
      <c r="S1344" s="10">
        <f t="shared" si="77"/>
        <v>41542.56748820185</v>
      </c>
      <c r="T1344" s="10">
        <f t="shared" si="78"/>
        <v>41584.126236965392</v>
      </c>
    </row>
    <row r="1345" spans="1:20" ht="58" x14ac:dyDescent="0.35">
      <c r="A1345">
        <v>1343</v>
      </c>
      <c r="B1345" s="3" t="s">
        <v>274</v>
      </c>
      <c r="C1345" s="3" t="s">
        <v>2852</v>
      </c>
      <c r="D1345">
        <v>-836699.31522488303</v>
      </c>
      <c r="E1345">
        <v>17562.556686745898</v>
      </c>
      <c r="F1345" t="s">
        <v>5156</v>
      </c>
      <c r="G1345" t="s">
        <v>5161</v>
      </c>
      <c r="H1345" t="s">
        <v>5183</v>
      </c>
      <c r="I1345">
        <v>1383707012.86081</v>
      </c>
      <c r="J1345">
        <v>1380115832.4922099</v>
      </c>
      <c r="K1345" t="b">
        <v>1</v>
      </c>
      <c r="L1345">
        <v>174.51410395256701</v>
      </c>
      <c r="M1345" t="b">
        <v>1</v>
      </c>
      <c r="N1345" t="s">
        <v>5206</v>
      </c>
      <c r="O1345">
        <f t="shared" si="79"/>
        <v>-2</v>
      </c>
      <c r="P1345">
        <f t="shared" si="76"/>
        <v>101</v>
      </c>
      <c r="Q1345" t="s">
        <v>5227</v>
      </c>
      <c r="R1345" t="s">
        <v>5232</v>
      </c>
      <c r="S1345" s="10">
        <f t="shared" si="77"/>
        <v>41542.354542733905</v>
      </c>
      <c r="T1345" s="10">
        <f t="shared" si="78"/>
        <v>41583.919130333445</v>
      </c>
    </row>
    <row r="1346" spans="1:20" ht="43.5" x14ac:dyDescent="0.35">
      <c r="A1346">
        <v>1344</v>
      </c>
      <c r="B1346" s="3" t="s">
        <v>275</v>
      </c>
      <c r="C1346" s="3" t="s">
        <v>2853</v>
      </c>
      <c r="D1346">
        <v>-837717.29147413303</v>
      </c>
      <c r="E1346">
        <v>17568.815852446802</v>
      </c>
      <c r="F1346" t="s">
        <v>5156</v>
      </c>
      <c r="G1346" t="s">
        <v>5161</v>
      </c>
      <c r="H1346" t="s">
        <v>5183</v>
      </c>
      <c r="I1346">
        <v>1383689118.84781</v>
      </c>
      <c r="J1346">
        <v>1380097434.0037899</v>
      </c>
      <c r="K1346" t="b">
        <v>1</v>
      </c>
      <c r="L1346">
        <v>174.573418557742</v>
      </c>
      <c r="M1346" t="b">
        <v>1</v>
      </c>
      <c r="N1346" t="s">
        <v>5206</v>
      </c>
      <c r="O1346">
        <f t="shared" si="79"/>
        <v>-2</v>
      </c>
      <c r="P1346">
        <f t="shared" si="76"/>
        <v>101</v>
      </c>
      <c r="Q1346" t="s">
        <v>5227</v>
      </c>
      <c r="R1346" t="s">
        <v>5232</v>
      </c>
      <c r="S1346" s="10">
        <f t="shared" si="77"/>
        <v>41542.141597266083</v>
      </c>
      <c r="T1346" s="10">
        <f t="shared" si="78"/>
        <v>41583.712023701504</v>
      </c>
    </row>
    <row r="1347" spans="1:20" ht="43.5" x14ac:dyDescent="0.35">
      <c r="A1347">
        <v>1345</v>
      </c>
      <c r="B1347" s="3" t="s">
        <v>276</v>
      </c>
      <c r="C1347" s="3" t="s">
        <v>2854</v>
      </c>
      <c r="D1347">
        <v>-838735.26772339304</v>
      </c>
      <c r="E1347">
        <v>17575.0750181478</v>
      </c>
      <c r="F1347" t="s">
        <v>5156</v>
      </c>
      <c r="G1347" t="s">
        <v>5161</v>
      </c>
      <c r="H1347" t="s">
        <v>5183</v>
      </c>
      <c r="I1347">
        <v>1383671224.83481</v>
      </c>
      <c r="J1347">
        <v>1380079035.5153601</v>
      </c>
      <c r="K1347" t="b">
        <v>1</v>
      </c>
      <c r="L1347">
        <v>174.632733162916</v>
      </c>
      <c r="M1347" t="b">
        <v>1</v>
      </c>
      <c r="N1347" t="s">
        <v>5206</v>
      </c>
      <c r="O1347">
        <f t="shared" si="79"/>
        <v>-2</v>
      </c>
      <c r="P1347">
        <f t="shared" ref="P1347:P1410" si="80">ROUND(E1347/L1347,0)</f>
        <v>101</v>
      </c>
      <c r="Q1347" t="s">
        <v>5227</v>
      </c>
      <c r="R1347" t="s">
        <v>5232</v>
      </c>
      <c r="S1347" s="10">
        <f t="shared" ref="S1347:S1410" si="81">(J1347/86400)+25569+(-5/24)</f>
        <v>41541.928651798145</v>
      </c>
      <c r="T1347" s="10">
        <f t="shared" ref="T1347:T1410" si="82">(I1347/86400)+25569+(-5/24)</f>
        <v>41583.504917069557</v>
      </c>
    </row>
    <row r="1348" spans="1:20" ht="43.5" x14ac:dyDescent="0.35">
      <c r="A1348">
        <v>1346</v>
      </c>
      <c r="B1348" s="3" t="s">
        <v>277</v>
      </c>
      <c r="C1348" s="3" t="s">
        <v>2855</v>
      </c>
      <c r="D1348">
        <v>-839753.24397264305</v>
      </c>
      <c r="E1348">
        <v>17581.334183848699</v>
      </c>
      <c r="F1348" t="s">
        <v>5156</v>
      </c>
      <c r="G1348" t="s">
        <v>5161</v>
      </c>
      <c r="H1348" t="s">
        <v>5183</v>
      </c>
      <c r="I1348">
        <v>1383653330.82181</v>
      </c>
      <c r="J1348">
        <v>1380060637.0269401</v>
      </c>
      <c r="K1348" t="b">
        <v>1</v>
      </c>
      <c r="L1348">
        <v>174.69204776808999</v>
      </c>
      <c r="M1348" t="b">
        <v>1</v>
      </c>
      <c r="N1348" t="s">
        <v>5206</v>
      </c>
      <c r="O1348">
        <f t="shared" si="79"/>
        <v>-2</v>
      </c>
      <c r="P1348">
        <f t="shared" si="80"/>
        <v>101</v>
      </c>
      <c r="Q1348" t="s">
        <v>5227</v>
      </c>
      <c r="R1348" t="s">
        <v>5232</v>
      </c>
      <c r="S1348" s="10">
        <f t="shared" si="81"/>
        <v>41541.715706330324</v>
      </c>
      <c r="T1348" s="10">
        <f t="shared" si="82"/>
        <v>41583.297810437616</v>
      </c>
    </row>
    <row r="1349" spans="1:20" ht="58" x14ac:dyDescent="0.35">
      <c r="A1349">
        <v>1347</v>
      </c>
      <c r="B1349" s="3" t="s">
        <v>278</v>
      </c>
      <c r="C1349" s="3" t="s">
        <v>2856</v>
      </c>
      <c r="D1349">
        <v>-840771.22022189305</v>
      </c>
      <c r="E1349">
        <v>17587.593349549701</v>
      </c>
      <c r="F1349" t="s">
        <v>5156</v>
      </c>
      <c r="G1349" t="s">
        <v>5161</v>
      </c>
      <c r="H1349" t="s">
        <v>5183</v>
      </c>
      <c r="I1349">
        <v>1383635436.80882</v>
      </c>
      <c r="J1349">
        <v>1380042238.5385101</v>
      </c>
      <c r="K1349" t="b">
        <v>1</v>
      </c>
      <c r="L1349">
        <v>174.75136237326501</v>
      </c>
      <c r="M1349" t="b">
        <v>1</v>
      </c>
      <c r="N1349" t="s">
        <v>5206</v>
      </c>
      <c r="O1349">
        <f t="shared" si="79"/>
        <v>-2</v>
      </c>
      <c r="P1349">
        <f t="shared" si="80"/>
        <v>101</v>
      </c>
      <c r="Q1349" t="s">
        <v>5227</v>
      </c>
      <c r="R1349" t="s">
        <v>5232</v>
      </c>
      <c r="S1349" s="10">
        <f t="shared" si="81"/>
        <v>41541.502760862386</v>
      </c>
      <c r="T1349" s="10">
        <f t="shared" si="82"/>
        <v>41583.090703805785</v>
      </c>
    </row>
    <row r="1350" spans="1:20" ht="29" x14ac:dyDescent="0.35">
      <c r="A1350">
        <v>1348</v>
      </c>
      <c r="B1350" s="3" t="s">
        <v>279</v>
      </c>
      <c r="C1350" s="3" t="s">
        <v>2857</v>
      </c>
      <c r="D1350">
        <v>-841789.19647115294</v>
      </c>
      <c r="E1350">
        <v>17593.852515250601</v>
      </c>
      <c r="F1350" t="s">
        <v>5156</v>
      </c>
      <c r="G1350" t="s">
        <v>5161</v>
      </c>
      <c r="H1350" t="s">
        <v>5183</v>
      </c>
      <c r="I1350">
        <v>1383617542.79582</v>
      </c>
      <c r="J1350">
        <v>1380023840.0500901</v>
      </c>
      <c r="K1350" t="b">
        <v>1</v>
      </c>
      <c r="L1350">
        <v>174.81067697843901</v>
      </c>
      <c r="M1350" t="b">
        <v>1</v>
      </c>
      <c r="N1350" t="s">
        <v>5206</v>
      </c>
      <c r="O1350">
        <f t="shared" si="79"/>
        <v>-2</v>
      </c>
      <c r="P1350">
        <f t="shared" si="80"/>
        <v>101</v>
      </c>
      <c r="Q1350" t="s">
        <v>5227</v>
      </c>
      <c r="R1350" t="s">
        <v>5232</v>
      </c>
      <c r="S1350" s="10">
        <f t="shared" si="81"/>
        <v>41541.289815394557</v>
      </c>
      <c r="T1350" s="10">
        <f t="shared" si="82"/>
        <v>41582.883597173837</v>
      </c>
    </row>
    <row r="1351" spans="1:20" ht="43.5" x14ac:dyDescent="0.35">
      <c r="A1351">
        <v>1349</v>
      </c>
      <c r="B1351" s="3" t="s">
        <v>280</v>
      </c>
      <c r="C1351" s="3" t="s">
        <v>2858</v>
      </c>
      <c r="D1351">
        <v>-842807.17272040294</v>
      </c>
      <c r="E1351">
        <v>17600.111680951599</v>
      </c>
      <c r="F1351" t="s">
        <v>5156</v>
      </c>
      <c r="G1351" t="s">
        <v>5161</v>
      </c>
      <c r="H1351" t="s">
        <v>5183</v>
      </c>
      <c r="I1351">
        <v>1383599648.78282</v>
      </c>
      <c r="J1351">
        <v>1380005441.5616601</v>
      </c>
      <c r="K1351" t="b">
        <v>1</v>
      </c>
      <c r="L1351">
        <v>174.869991583613</v>
      </c>
      <c r="M1351" t="b">
        <v>1</v>
      </c>
      <c r="N1351" t="s">
        <v>5206</v>
      </c>
      <c r="O1351">
        <f t="shared" si="79"/>
        <v>-2</v>
      </c>
      <c r="P1351">
        <f t="shared" si="80"/>
        <v>101</v>
      </c>
      <c r="Q1351" t="s">
        <v>5227</v>
      </c>
      <c r="R1351" t="s">
        <v>5232</v>
      </c>
      <c r="S1351" s="10">
        <f t="shared" si="81"/>
        <v>41541.076869926619</v>
      </c>
      <c r="T1351" s="10">
        <f t="shared" si="82"/>
        <v>41582.676490541897</v>
      </c>
    </row>
    <row r="1352" spans="1:20" ht="43.5" x14ac:dyDescent="0.35">
      <c r="A1352">
        <v>1350</v>
      </c>
      <c r="B1352" s="3" t="s">
        <v>281</v>
      </c>
      <c r="C1352" s="3" t="s">
        <v>2859</v>
      </c>
      <c r="D1352">
        <v>-843825.14896965295</v>
      </c>
      <c r="E1352">
        <v>17606.370846652499</v>
      </c>
      <c r="F1352" t="s">
        <v>5156</v>
      </c>
      <c r="G1352" t="s">
        <v>5161</v>
      </c>
      <c r="H1352" t="s">
        <v>5183</v>
      </c>
      <c r="I1352">
        <v>1383581754.76982</v>
      </c>
      <c r="J1352">
        <v>1379987043.07324</v>
      </c>
      <c r="K1352" t="b">
        <v>1</v>
      </c>
      <c r="L1352">
        <v>174.929306188787</v>
      </c>
      <c r="M1352" t="b">
        <v>1</v>
      </c>
      <c r="N1352" t="s">
        <v>5206</v>
      </c>
      <c r="O1352">
        <f t="shared" si="79"/>
        <v>-2</v>
      </c>
      <c r="P1352">
        <f t="shared" si="80"/>
        <v>101</v>
      </c>
      <c r="Q1352" t="s">
        <v>5227</v>
      </c>
      <c r="R1352" t="s">
        <v>5232</v>
      </c>
      <c r="S1352" s="10">
        <f t="shared" si="81"/>
        <v>41540.86392445879</v>
      </c>
      <c r="T1352" s="10">
        <f t="shared" si="82"/>
        <v>41582.469383909949</v>
      </c>
    </row>
    <row r="1353" spans="1:20" ht="43.5" x14ac:dyDescent="0.35">
      <c r="A1353">
        <v>1351</v>
      </c>
      <c r="B1353" s="3" t="s">
        <v>282</v>
      </c>
      <c r="C1353" s="3" t="s">
        <v>2860</v>
      </c>
      <c r="D1353">
        <v>-844843.12521891296</v>
      </c>
      <c r="E1353">
        <v>17612.6300123535</v>
      </c>
      <c r="F1353" t="s">
        <v>5156</v>
      </c>
      <c r="G1353" t="s">
        <v>5161</v>
      </c>
      <c r="H1353" t="s">
        <v>5183</v>
      </c>
      <c r="I1353">
        <v>1383563860.75682</v>
      </c>
      <c r="J1353">
        <v>1379968644.58481</v>
      </c>
      <c r="K1353" t="b">
        <v>1</v>
      </c>
      <c r="L1353">
        <v>174.98862079396201</v>
      </c>
      <c r="M1353" t="b">
        <v>1</v>
      </c>
      <c r="N1353" t="s">
        <v>5206</v>
      </c>
      <c r="O1353">
        <f t="shared" si="79"/>
        <v>-2</v>
      </c>
      <c r="P1353">
        <f t="shared" si="80"/>
        <v>101</v>
      </c>
      <c r="Q1353" t="s">
        <v>5227</v>
      </c>
      <c r="R1353" t="s">
        <v>5232</v>
      </c>
      <c r="S1353" s="10">
        <f t="shared" si="81"/>
        <v>41540.650978990852</v>
      </c>
      <c r="T1353" s="10">
        <f t="shared" si="82"/>
        <v>41582.262277278009</v>
      </c>
    </row>
    <row r="1354" spans="1:20" ht="43.5" x14ac:dyDescent="0.35">
      <c r="A1354">
        <v>1352</v>
      </c>
      <c r="B1354" s="3" t="s">
        <v>283</v>
      </c>
      <c r="C1354" s="3" t="s">
        <v>2861</v>
      </c>
      <c r="D1354">
        <v>-845861.10146816296</v>
      </c>
      <c r="E1354">
        <v>17618.8891780544</v>
      </c>
      <c r="F1354" t="s">
        <v>5156</v>
      </c>
      <c r="G1354" t="s">
        <v>5161</v>
      </c>
      <c r="H1354" t="s">
        <v>5183</v>
      </c>
      <c r="I1354">
        <v>1383545966.74383</v>
      </c>
      <c r="J1354">
        <v>1379950246.09639</v>
      </c>
      <c r="K1354" t="b">
        <v>1</v>
      </c>
      <c r="L1354">
        <v>175.04793539913601</v>
      </c>
      <c r="M1354" t="b">
        <v>1</v>
      </c>
      <c r="N1354" t="s">
        <v>5206</v>
      </c>
      <c r="O1354">
        <f t="shared" si="79"/>
        <v>-2</v>
      </c>
      <c r="P1354">
        <f t="shared" si="80"/>
        <v>101</v>
      </c>
      <c r="Q1354" t="s">
        <v>5227</v>
      </c>
      <c r="R1354" t="s">
        <v>5232</v>
      </c>
      <c r="S1354" s="10">
        <f t="shared" si="81"/>
        <v>41540.438033523031</v>
      </c>
      <c r="T1354" s="10">
        <f t="shared" si="82"/>
        <v>41582.055170646177</v>
      </c>
    </row>
    <row r="1355" spans="1:20" ht="29" x14ac:dyDescent="0.35">
      <c r="A1355">
        <v>1353</v>
      </c>
      <c r="B1355" s="3" t="s">
        <v>284</v>
      </c>
      <c r="C1355" s="3" t="s">
        <v>2862</v>
      </c>
      <c r="D1355">
        <v>-846879.07771741296</v>
      </c>
      <c r="E1355">
        <v>17625.148343755402</v>
      </c>
      <c r="F1355" t="s">
        <v>5156</v>
      </c>
      <c r="G1355" t="s">
        <v>5161</v>
      </c>
      <c r="H1355" t="s">
        <v>5183</v>
      </c>
      <c r="I1355">
        <v>1383528072.73083</v>
      </c>
      <c r="J1355">
        <v>1379931847.60796</v>
      </c>
      <c r="K1355" t="b">
        <v>1</v>
      </c>
      <c r="L1355">
        <v>175.10725000431</v>
      </c>
      <c r="M1355" t="b">
        <v>1</v>
      </c>
      <c r="N1355" t="s">
        <v>5206</v>
      </c>
      <c r="O1355">
        <f t="shared" si="79"/>
        <v>-2</v>
      </c>
      <c r="P1355">
        <f t="shared" si="80"/>
        <v>101</v>
      </c>
      <c r="Q1355" t="s">
        <v>5227</v>
      </c>
      <c r="R1355" t="s">
        <v>5232</v>
      </c>
      <c r="S1355" s="10">
        <f t="shared" si="81"/>
        <v>41540.225088055093</v>
      </c>
      <c r="T1355" s="10">
        <f t="shared" si="82"/>
        <v>41581.84806401423</v>
      </c>
    </row>
    <row r="1356" spans="1:20" ht="43.5" x14ac:dyDescent="0.35">
      <c r="A1356">
        <v>1354</v>
      </c>
      <c r="B1356" s="3" t="s">
        <v>285</v>
      </c>
      <c r="C1356" s="3" t="s">
        <v>2863</v>
      </c>
      <c r="D1356">
        <v>-847897.05396667297</v>
      </c>
      <c r="E1356">
        <v>17631.407509456301</v>
      </c>
      <c r="F1356" t="s">
        <v>5156</v>
      </c>
      <c r="G1356" t="s">
        <v>5161</v>
      </c>
      <c r="H1356" t="s">
        <v>5183</v>
      </c>
      <c r="I1356">
        <v>1383510178.7178299</v>
      </c>
      <c r="J1356">
        <v>1379913449.11954</v>
      </c>
      <c r="K1356" t="b">
        <v>1</v>
      </c>
      <c r="L1356">
        <v>175.166564609484</v>
      </c>
      <c r="M1356" t="b">
        <v>1</v>
      </c>
      <c r="N1356" t="s">
        <v>5206</v>
      </c>
      <c r="O1356">
        <f t="shared" si="79"/>
        <v>-2</v>
      </c>
      <c r="P1356">
        <f t="shared" si="80"/>
        <v>101</v>
      </c>
      <c r="Q1356" t="s">
        <v>5227</v>
      </c>
      <c r="R1356" t="s">
        <v>5232</v>
      </c>
      <c r="S1356" s="10">
        <f t="shared" si="81"/>
        <v>41540.012142587264</v>
      </c>
      <c r="T1356" s="10">
        <f t="shared" si="82"/>
        <v>41581.640957382289</v>
      </c>
    </row>
    <row r="1357" spans="1:20" ht="43.5" x14ac:dyDescent="0.35">
      <c r="A1357">
        <v>1355</v>
      </c>
      <c r="B1357" s="3" t="s">
        <v>286</v>
      </c>
      <c r="C1357" s="3" t="s">
        <v>2864</v>
      </c>
      <c r="D1357">
        <v>-848915.03021592298</v>
      </c>
      <c r="E1357">
        <v>17637.666675157299</v>
      </c>
      <c r="F1357" t="s">
        <v>5156</v>
      </c>
      <c r="G1357" t="s">
        <v>5161</v>
      </c>
      <c r="H1357" t="s">
        <v>5183</v>
      </c>
      <c r="I1357">
        <v>1383492284.7048299</v>
      </c>
      <c r="J1357">
        <v>1379895050.63111</v>
      </c>
      <c r="K1357" t="b">
        <v>1</v>
      </c>
      <c r="L1357">
        <v>175.22587921465899</v>
      </c>
      <c r="M1357" t="b">
        <v>1</v>
      </c>
      <c r="N1357" t="s">
        <v>5206</v>
      </c>
      <c r="O1357">
        <f t="shared" si="79"/>
        <v>-2</v>
      </c>
      <c r="P1357">
        <f t="shared" si="80"/>
        <v>101</v>
      </c>
      <c r="Q1357" t="s">
        <v>5227</v>
      </c>
      <c r="R1357" t="s">
        <v>5232</v>
      </c>
      <c r="S1357" s="10">
        <f t="shared" si="81"/>
        <v>41539.799197119326</v>
      </c>
      <c r="T1357" s="10">
        <f t="shared" si="82"/>
        <v>41581.433850750342</v>
      </c>
    </row>
    <row r="1358" spans="1:20" ht="43.5" x14ac:dyDescent="0.35">
      <c r="A1358">
        <v>1356</v>
      </c>
      <c r="B1358" s="3" t="s">
        <v>287</v>
      </c>
      <c r="C1358" s="3" t="s">
        <v>2865</v>
      </c>
      <c r="D1358">
        <v>-849933.00646518299</v>
      </c>
      <c r="E1358">
        <v>17643.925840858199</v>
      </c>
      <c r="F1358" t="s">
        <v>5156</v>
      </c>
      <c r="G1358" t="s">
        <v>5161</v>
      </c>
      <c r="H1358" t="s">
        <v>5183</v>
      </c>
      <c r="I1358">
        <v>1383474390.6918299</v>
      </c>
      <c r="J1358">
        <v>1379876652.1426899</v>
      </c>
      <c r="K1358" t="b">
        <v>1</v>
      </c>
      <c r="L1358">
        <v>175.28519381983301</v>
      </c>
      <c r="M1358" t="b">
        <v>1</v>
      </c>
      <c r="N1358" t="s">
        <v>5206</v>
      </c>
      <c r="O1358">
        <f t="shared" si="79"/>
        <v>-2</v>
      </c>
      <c r="P1358">
        <f t="shared" si="80"/>
        <v>101</v>
      </c>
      <c r="Q1358" t="s">
        <v>5227</v>
      </c>
      <c r="R1358" t="s">
        <v>5232</v>
      </c>
      <c r="S1358" s="10">
        <f t="shared" si="81"/>
        <v>41539.586251651497</v>
      </c>
      <c r="T1358" s="10">
        <f t="shared" si="82"/>
        <v>41581.226744118401</v>
      </c>
    </row>
    <row r="1359" spans="1:20" ht="29" x14ac:dyDescent="0.35">
      <c r="A1359">
        <v>1357</v>
      </c>
      <c r="B1359" s="3" t="s">
        <v>288</v>
      </c>
      <c r="C1359" s="3" t="s">
        <v>2866</v>
      </c>
      <c r="D1359">
        <v>-850950.98271443299</v>
      </c>
      <c r="E1359">
        <v>17650.185006559201</v>
      </c>
      <c r="F1359" t="s">
        <v>5156</v>
      </c>
      <c r="G1359" t="s">
        <v>5161</v>
      </c>
      <c r="H1359" t="s">
        <v>5183</v>
      </c>
      <c r="I1359">
        <v>1383456496.6788399</v>
      </c>
      <c r="J1359">
        <v>1379858253.6542599</v>
      </c>
      <c r="K1359" t="b">
        <v>1</v>
      </c>
      <c r="L1359">
        <v>175.34450842500701</v>
      </c>
      <c r="M1359" t="b">
        <v>1</v>
      </c>
      <c r="N1359" t="s">
        <v>5206</v>
      </c>
      <c r="O1359">
        <f t="shared" si="79"/>
        <v>-2</v>
      </c>
      <c r="P1359">
        <f t="shared" si="80"/>
        <v>101</v>
      </c>
      <c r="Q1359" t="s">
        <v>5227</v>
      </c>
      <c r="R1359" t="s">
        <v>5232</v>
      </c>
      <c r="S1359" s="10">
        <f t="shared" si="81"/>
        <v>41539.373306183559</v>
      </c>
      <c r="T1359" s="10">
        <f t="shared" si="82"/>
        <v>41581.01963748657</v>
      </c>
    </row>
    <row r="1360" spans="1:20" ht="58" x14ac:dyDescent="0.35">
      <c r="A1360">
        <v>1358</v>
      </c>
      <c r="B1360" s="3" t="s">
        <v>289</v>
      </c>
      <c r="C1360" s="3" t="s">
        <v>2867</v>
      </c>
      <c r="D1360">
        <v>-851968.95896368299</v>
      </c>
      <c r="E1360">
        <v>17656.4441722601</v>
      </c>
      <c r="F1360" t="s">
        <v>5156</v>
      </c>
      <c r="G1360" t="s">
        <v>5161</v>
      </c>
      <c r="H1360" t="s">
        <v>5183</v>
      </c>
      <c r="I1360">
        <v>1383438602.6658399</v>
      </c>
      <c r="J1360">
        <v>1379839855.1658399</v>
      </c>
      <c r="K1360" t="b">
        <v>1</v>
      </c>
      <c r="L1360">
        <v>175.403823030182</v>
      </c>
      <c r="M1360" t="b">
        <v>1</v>
      </c>
      <c r="N1360" t="s">
        <v>5206</v>
      </c>
      <c r="O1360">
        <f t="shared" si="79"/>
        <v>-2</v>
      </c>
      <c r="P1360">
        <f t="shared" si="80"/>
        <v>101</v>
      </c>
      <c r="Q1360" t="s">
        <v>5227</v>
      </c>
      <c r="R1360" t="s">
        <v>5232</v>
      </c>
      <c r="S1360" s="10">
        <f t="shared" si="81"/>
        <v>41539.160360715738</v>
      </c>
      <c r="T1360" s="10">
        <f t="shared" si="82"/>
        <v>41580.812530854622</v>
      </c>
    </row>
    <row r="1361" spans="1:20" ht="43.5" x14ac:dyDescent="0.35">
      <c r="A1361">
        <v>1359</v>
      </c>
      <c r="B1361" s="3" t="s">
        <v>290</v>
      </c>
      <c r="C1361" s="3" t="s">
        <v>2868</v>
      </c>
      <c r="D1361">
        <v>-852986.935212943</v>
      </c>
      <c r="E1361">
        <v>17662.703337961098</v>
      </c>
      <c r="F1361" t="s">
        <v>5156</v>
      </c>
      <c r="G1361" t="s">
        <v>5162</v>
      </c>
      <c r="H1361" t="s">
        <v>5184</v>
      </c>
      <c r="I1361">
        <v>1383420708.6528399</v>
      </c>
      <c r="J1361">
        <v>1379821456.6774099</v>
      </c>
      <c r="K1361" t="b">
        <v>1</v>
      </c>
      <c r="L1361">
        <v>175.46313763535599</v>
      </c>
      <c r="M1361" t="b">
        <v>1</v>
      </c>
      <c r="N1361" t="s">
        <v>5206</v>
      </c>
      <c r="O1361">
        <f t="shared" si="79"/>
        <v>-2</v>
      </c>
      <c r="P1361">
        <f t="shared" si="80"/>
        <v>101</v>
      </c>
      <c r="Q1361" t="s">
        <v>5227</v>
      </c>
      <c r="R1361" t="s">
        <v>5232</v>
      </c>
      <c r="S1361" s="10">
        <f t="shared" si="81"/>
        <v>41538.9474152478</v>
      </c>
      <c r="T1361" s="10">
        <f t="shared" si="82"/>
        <v>41580.605424222682</v>
      </c>
    </row>
    <row r="1362" spans="1:20" ht="29" x14ac:dyDescent="0.35">
      <c r="A1362">
        <v>1360</v>
      </c>
      <c r="B1362" s="3" t="s">
        <v>291</v>
      </c>
      <c r="C1362" s="3" t="s">
        <v>2869</v>
      </c>
      <c r="D1362">
        <v>-854004.91146219301</v>
      </c>
      <c r="E1362">
        <v>17668.962503661998</v>
      </c>
      <c r="F1362" t="s">
        <v>5156</v>
      </c>
      <c r="G1362" t="s">
        <v>5161</v>
      </c>
      <c r="H1362" t="s">
        <v>5183</v>
      </c>
      <c r="I1362">
        <v>1383402814.6398399</v>
      </c>
      <c r="J1362">
        <v>1379803058.1889901</v>
      </c>
      <c r="K1362" t="b">
        <v>1</v>
      </c>
      <c r="L1362">
        <v>175.52245224052999</v>
      </c>
      <c r="M1362" t="b">
        <v>1</v>
      </c>
      <c r="N1362" t="s">
        <v>5206</v>
      </c>
      <c r="O1362">
        <f t="shared" si="79"/>
        <v>-2</v>
      </c>
      <c r="P1362">
        <f t="shared" si="80"/>
        <v>101</v>
      </c>
      <c r="Q1362" t="s">
        <v>5227</v>
      </c>
      <c r="R1362" t="s">
        <v>5232</v>
      </c>
      <c r="S1362" s="10">
        <f t="shared" si="81"/>
        <v>41538.734469779978</v>
      </c>
      <c r="T1362" s="10">
        <f t="shared" si="82"/>
        <v>41580.398317590741</v>
      </c>
    </row>
    <row r="1363" spans="1:20" ht="43.5" x14ac:dyDescent="0.35">
      <c r="A1363">
        <v>1361</v>
      </c>
      <c r="B1363" s="3" t="s">
        <v>292</v>
      </c>
      <c r="C1363" s="3" t="s">
        <v>2870</v>
      </c>
      <c r="D1363">
        <v>-855022.88771144301</v>
      </c>
      <c r="E1363">
        <v>17675.221669363</v>
      </c>
      <c r="F1363" t="s">
        <v>5156</v>
      </c>
      <c r="G1363" t="s">
        <v>5161</v>
      </c>
      <c r="H1363" t="s">
        <v>5183</v>
      </c>
      <c r="I1363">
        <v>1383384920.6268401</v>
      </c>
      <c r="J1363">
        <v>1379784659.7005601</v>
      </c>
      <c r="K1363" t="b">
        <v>1</v>
      </c>
      <c r="L1363">
        <v>175.58176684570401</v>
      </c>
      <c r="M1363" t="b">
        <v>1</v>
      </c>
      <c r="N1363" t="s">
        <v>5206</v>
      </c>
      <c r="O1363">
        <f t="shared" si="79"/>
        <v>-2</v>
      </c>
      <c r="P1363">
        <f t="shared" si="80"/>
        <v>101</v>
      </c>
      <c r="Q1363" t="s">
        <v>5227</v>
      </c>
      <c r="R1363" t="s">
        <v>5232</v>
      </c>
      <c r="S1363" s="10">
        <f t="shared" si="81"/>
        <v>41538.52152431204</v>
      </c>
      <c r="T1363" s="10">
        <f t="shared" si="82"/>
        <v>41580.191210958794</v>
      </c>
    </row>
    <row r="1364" spans="1:20" ht="58" x14ac:dyDescent="0.35">
      <c r="A1364">
        <v>1362</v>
      </c>
      <c r="B1364" s="3" t="s">
        <v>293</v>
      </c>
      <c r="C1364" s="3" t="s">
        <v>2871</v>
      </c>
      <c r="D1364">
        <v>-856040.86396070302</v>
      </c>
      <c r="E1364">
        <v>17681.4808350639</v>
      </c>
      <c r="F1364" t="s">
        <v>5156</v>
      </c>
      <c r="G1364" t="s">
        <v>5161</v>
      </c>
      <c r="H1364" t="s">
        <v>5183</v>
      </c>
      <c r="I1364">
        <v>1383367026.6138401</v>
      </c>
      <c r="J1364">
        <v>1379766261.2121401</v>
      </c>
      <c r="K1364" t="b">
        <v>1</v>
      </c>
      <c r="L1364">
        <v>175.641081450879</v>
      </c>
      <c r="M1364" t="b">
        <v>1</v>
      </c>
      <c r="N1364" t="s">
        <v>5206</v>
      </c>
      <c r="O1364">
        <f t="shared" si="79"/>
        <v>-2</v>
      </c>
      <c r="P1364">
        <f t="shared" si="80"/>
        <v>101</v>
      </c>
      <c r="Q1364" t="s">
        <v>5227</v>
      </c>
      <c r="R1364" t="s">
        <v>5232</v>
      </c>
      <c r="S1364" s="10">
        <f t="shared" si="81"/>
        <v>41538.308578844211</v>
      </c>
      <c r="T1364" s="10">
        <f t="shared" si="82"/>
        <v>41579.984104326846</v>
      </c>
    </row>
    <row r="1365" spans="1:20" ht="43.5" x14ac:dyDescent="0.35">
      <c r="A1365">
        <v>1363</v>
      </c>
      <c r="B1365" s="3" t="s">
        <v>294</v>
      </c>
      <c r="C1365" s="3" t="s">
        <v>2872</v>
      </c>
      <c r="D1365">
        <v>-857058.84020995302</v>
      </c>
      <c r="E1365">
        <v>17687.740000764901</v>
      </c>
      <c r="F1365" t="s">
        <v>5156</v>
      </c>
      <c r="G1365" t="s">
        <v>5161</v>
      </c>
      <c r="H1365" t="s">
        <v>5183</v>
      </c>
      <c r="I1365">
        <v>1383349132.6008501</v>
      </c>
      <c r="J1365">
        <v>1379747862.7237101</v>
      </c>
      <c r="K1365" t="b">
        <v>1</v>
      </c>
      <c r="L1365">
        <v>175.70039605605299</v>
      </c>
      <c r="M1365" t="b">
        <v>1</v>
      </c>
      <c r="N1365" t="s">
        <v>5206</v>
      </c>
      <c r="O1365">
        <f t="shared" si="79"/>
        <v>-2</v>
      </c>
      <c r="P1365">
        <f t="shared" si="80"/>
        <v>101</v>
      </c>
      <c r="Q1365" t="s">
        <v>5227</v>
      </c>
      <c r="R1365" t="s">
        <v>5232</v>
      </c>
      <c r="S1365" s="10">
        <f t="shared" si="81"/>
        <v>41538.095633376273</v>
      </c>
      <c r="T1365" s="10">
        <f t="shared" si="82"/>
        <v>41579.776997695022</v>
      </c>
    </row>
    <row r="1366" spans="1:20" ht="72.5" x14ac:dyDescent="0.35">
      <c r="A1366">
        <v>1364</v>
      </c>
      <c r="B1366" s="3" t="s">
        <v>295</v>
      </c>
      <c r="C1366" s="3" t="s">
        <v>2873</v>
      </c>
      <c r="D1366">
        <v>-858076.81645920302</v>
      </c>
      <c r="E1366">
        <v>17693.999166465801</v>
      </c>
      <c r="F1366" t="s">
        <v>5156</v>
      </c>
      <c r="G1366" t="s">
        <v>5161</v>
      </c>
      <c r="H1366" t="s">
        <v>5183</v>
      </c>
      <c r="I1366">
        <v>1383331238.5878501</v>
      </c>
      <c r="J1366">
        <v>1379729464.2352901</v>
      </c>
      <c r="K1366" t="b">
        <v>1</v>
      </c>
      <c r="L1366">
        <v>175.75971066122699</v>
      </c>
      <c r="M1366" t="b">
        <v>1</v>
      </c>
      <c r="N1366" t="s">
        <v>5206</v>
      </c>
      <c r="O1366">
        <f t="shared" si="79"/>
        <v>-2</v>
      </c>
      <c r="P1366">
        <f t="shared" si="80"/>
        <v>101</v>
      </c>
      <c r="Q1366" t="s">
        <v>5227</v>
      </c>
      <c r="R1366" t="s">
        <v>5232</v>
      </c>
      <c r="S1366" s="10">
        <f t="shared" si="81"/>
        <v>41537.882687908444</v>
      </c>
      <c r="T1366" s="10">
        <f t="shared" si="82"/>
        <v>41579.569891063082</v>
      </c>
    </row>
    <row r="1367" spans="1:20" ht="43.5" x14ac:dyDescent="0.35">
      <c r="A1367">
        <v>1365</v>
      </c>
      <c r="B1367" s="3" t="s">
        <v>296</v>
      </c>
      <c r="C1367" s="3" t="s">
        <v>2874</v>
      </c>
      <c r="D1367">
        <v>-859094.79270846304</v>
      </c>
      <c r="E1367">
        <v>17700.258332166799</v>
      </c>
      <c r="F1367" t="s">
        <v>5156</v>
      </c>
      <c r="G1367" t="s">
        <v>5161</v>
      </c>
      <c r="H1367" t="s">
        <v>5183</v>
      </c>
      <c r="I1367">
        <v>1383313344.5748501</v>
      </c>
      <c r="J1367">
        <v>1379711065.74686</v>
      </c>
      <c r="K1367" t="b">
        <v>1</v>
      </c>
      <c r="L1367">
        <v>175.81902526640101</v>
      </c>
      <c r="M1367" t="b">
        <v>1</v>
      </c>
      <c r="N1367" t="s">
        <v>5206</v>
      </c>
      <c r="O1367">
        <f t="shared" si="79"/>
        <v>-2</v>
      </c>
      <c r="P1367">
        <f t="shared" si="80"/>
        <v>101</v>
      </c>
      <c r="Q1367" t="s">
        <v>5227</v>
      </c>
      <c r="R1367" t="s">
        <v>5232</v>
      </c>
      <c r="S1367" s="10">
        <f t="shared" si="81"/>
        <v>41537.669742440507</v>
      </c>
      <c r="T1367" s="10">
        <f t="shared" si="82"/>
        <v>41579.362784431134</v>
      </c>
    </row>
    <row r="1368" spans="1:20" ht="43.5" x14ac:dyDescent="0.35">
      <c r="A1368">
        <v>1366</v>
      </c>
      <c r="B1368" s="3" t="s">
        <v>297</v>
      </c>
      <c r="C1368" s="3" t="s">
        <v>2875</v>
      </c>
      <c r="D1368">
        <v>-860112.76895771304</v>
      </c>
      <c r="E1368">
        <v>17706.517497867699</v>
      </c>
      <c r="F1368" t="s">
        <v>5156</v>
      </c>
      <c r="G1368" t="s">
        <v>5161</v>
      </c>
      <c r="H1368" t="s">
        <v>5183</v>
      </c>
      <c r="I1368">
        <v>1383295450.5618501</v>
      </c>
      <c r="J1368">
        <v>1379692667.25844</v>
      </c>
      <c r="K1368" t="b">
        <v>1</v>
      </c>
      <c r="L1368">
        <v>175.878339871576</v>
      </c>
      <c r="M1368" t="b">
        <v>1</v>
      </c>
      <c r="N1368" t="s">
        <v>5206</v>
      </c>
      <c r="O1368">
        <f t="shared" si="79"/>
        <v>-2</v>
      </c>
      <c r="P1368">
        <f t="shared" si="80"/>
        <v>101</v>
      </c>
      <c r="Q1368" t="s">
        <v>5227</v>
      </c>
      <c r="R1368" t="s">
        <v>5232</v>
      </c>
      <c r="S1368" s="10">
        <f t="shared" si="81"/>
        <v>41537.456796972685</v>
      </c>
      <c r="T1368" s="10">
        <f t="shared" si="82"/>
        <v>41579.155677799186</v>
      </c>
    </row>
    <row r="1369" spans="1:20" ht="43.5" x14ac:dyDescent="0.35">
      <c r="A1369">
        <v>1367</v>
      </c>
      <c r="B1369" s="3" t="s">
        <v>298</v>
      </c>
      <c r="C1369" s="3" t="s">
        <v>2876</v>
      </c>
      <c r="D1369">
        <v>-861130.74520697305</v>
      </c>
      <c r="E1369">
        <v>17712.7766635687</v>
      </c>
      <c r="F1369" t="s">
        <v>5156</v>
      </c>
      <c r="G1369" t="s">
        <v>5161</v>
      </c>
      <c r="H1369" t="s">
        <v>5183</v>
      </c>
      <c r="I1369">
        <v>1383277556.5488501</v>
      </c>
      <c r="J1369">
        <v>1379674268.77001</v>
      </c>
      <c r="K1369" t="b">
        <v>1</v>
      </c>
      <c r="L1369">
        <v>175.93765447675</v>
      </c>
      <c r="M1369" t="b">
        <v>1</v>
      </c>
      <c r="N1369" t="s">
        <v>5206</v>
      </c>
      <c r="O1369">
        <f t="shared" si="79"/>
        <v>-2</v>
      </c>
      <c r="P1369">
        <f t="shared" si="80"/>
        <v>101</v>
      </c>
      <c r="Q1369" t="s">
        <v>5227</v>
      </c>
      <c r="R1369" t="s">
        <v>5232</v>
      </c>
      <c r="S1369" s="10">
        <f t="shared" si="81"/>
        <v>41537.243851504747</v>
      </c>
      <c r="T1369" s="10">
        <f t="shared" si="82"/>
        <v>41578.948571167246</v>
      </c>
    </row>
    <row r="1370" spans="1:20" ht="29" x14ac:dyDescent="0.35">
      <c r="A1370">
        <v>1368</v>
      </c>
      <c r="B1370" s="3" t="s">
        <v>299</v>
      </c>
      <c r="C1370" s="3" t="s">
        <v>2877</v>
      </c>
      <c r="D1370">
        <v>-862148.72145622305</v>
      </c>
      <c r="E1370">
        <v>17719.0358292696</v>
      </c>
      <c r="F1370" t="s">
        <v>5156</v>
      </c>
      <c r="G1370" t="s">
        <v>5161</v>
      </c>
      <c r="H1370" t="s">
        <v>5183</v>
      </c>
      <c r="I1370">
        <v>1383259662.5358601</v>
      </c>
      <c r="J1370">
        <v>1379655870.28159</v>
      </c>
      <c r="K1370" t="b">
        <v>1</v>
      </c>
      <c r="L1370">
        <v>175.99696908192399</v>
      </c>
      <c r="M1370" t="b">
        <v>1</v>
      </c>
      <c r="N1370" t="s">
        <v>5206</v>
      </c>
      <c r="O1370">
        <f t="shared" si="79"/>
        <v>-2</v>
      </c>
      <c r="P1370">
        <f t="shared" si="80"/>
        <v>101</v>
      </c>
      <c r="Q1370" t="s">
        <v>5227</v>
      </c>
      <c r="R1370" t="s">
        <v>5232</v>
      </c>
      <c r="S1370" s="10">
        <f t="shared" si="81"/>
        <v>41537.030906036918</v>
      </c>
      <c r="T1370" s="10">
        <f t="shared" si="82"/>
        <v>41578.741464535415</v>
      </c>
    </row>
    <row r="1371" spans="1:20" ht="58" x14ac:dyDescent="0.35">
      <c r="A1371">
        <v>1369</v>
      </c>
      <c r="B1371" s="3" t="s">
        <v>300</v>
      </c>
      <c r="C1371" s="3" t="s">
        <v>2878</v>
      </c>
      <c r="D1371">
        <v>-863166.69770547305</v>
      </c>
      <c r="E1371">
        <v>17725.294994970602</v>
      </c>
      <c r="F1371" t="s">
        <v>5156</v>
      </c>
      <c r="G1371" t="s">
        <v>5161</v>
      </c>
      <c r="H1371" t="s">
        <v>5183</v>
      </c>
      <c r="I1371">
        <v>1383241768.5228601</v>
      </c>
      <c r="J1371">
        <v>1379637471.79316</v>
      </c>
      <c r="K1371" t="b">
        <v>1</v>
      </c>
      <c r="L1371">
        <v>176.05628368709901</v>
      </c>
      <c r="M1371" t="b">
        <v>1</v>
      </c>
      <c r="N1371" t="s">
        <v>5206</v>
      </c>
      <c r="O1371">
        <f t="shared" si="79"/>
        <v>-2</v>
      </c>
      <c r="P1371">
        <f t="shared" si="80"/>
        <v>101</v>
      </c>
      <c r="Q1371" t="s">
        <v>5227</v>
      </c>
      <c r="R1371" t="s">
        <v>5232</v>
      </c>
      <c r="S1371" s="10">
        <f t="shared" si="81"/>
        <v>41536.81796056898</v>
      </c>
      <c r="T1371" s="10">
        <f t="shared" si="82"/>
        <v>41578.534357903474</v>
      </c>
    </row>
    <row r="1372" spans="1:20" ht="43.5" x14ac:dyDescent="0.35">
      <c r="A1372">
        <v>1370</v>
      </c>
      <c r="B1372" s="3" t="s">
        <v>301</v>
      </c>
      <c r="C1372" s="3" t="s">
        <v>2879</v>
      </c>
      <c r="D1372">
        <v>-864184.67395473295</v>
      </c>
      <c r="E1372">
        <v>17731.554160671501</v>
      </c>
      <c r="F1372" t="s">
        <v>5156</v>
      </c>
      <c r="G1372" t="s">
        <v>5161</v>
      </c>
      <c r="H1372" t="s">
        <v>5183</v>
      </c>
      <c r="I1372">
        <v>1383223874.50986</v>
      </c>
      <c r="J1372">
        <v>1379619073.30474</v>
      </c>
      <c r="K1372" t="b">
        <v>1</v>
      </c>
      <c r="L1372">
        <v>176.11559829227301</v>
      </c>
      <c r="M1372" t="b">
        <v>1</v>
      </c>
      <c r="N1372" t="s">
        <v>5206</v>
      </c>
      <c r="O1372">
        <f t="shared" si="79"/>
        <v>-2</v>
      </c>
      <c r="P1372">
        <f t="shared" si="80"/>
        <v>101</v>
      </c>
      <c r="Q1372" t="s">
        <v>5227</v>
      </c>
      <c r="R1372" t="s">
        <v>5232</v>
      </c>
      <c r="S1372" s="10">
        <f t="shared" si="81"/>
        <v>41536.605015101151</v>
      </c>
      <c r="T1372" s="10">
        <f t="shared" si="82"/>
        <v>41578.327251271527</v>
      </c>
    </row>
    <row r="1373" spans="1:20" ht="43.5" x14ac:dyDescent="0.35">
      <c r="A1373">
        <v>1371</v>
      </c>
      <c r="B1373" s="3" t="s">
        <v>302</v>
      </c>
      <c r="C1373" s="3" t="s">
        <v>2880</v>
      </c>
      <c r="D1373">
        <v>-865202.65020398295</v>
      </c>
      <c r="E1373">
        <v>17737.813326372499</v>
      </c>
      <c r="F1373" t="s">
        <v>5156</v>
      </c>
      <c r="G1373" t="s">
        <v>5161</v>
      </c>
      <c r="H1373" t="s">
        <v>5183</v>
      </c>
      <c r="I1373">
        <v>1383205980.49686</v>
      </c>
      <c r="J1373">
        <v>1379600674.8163099</v>
      </c>
      <c r="K1373" t="b">
        <v>1</v>
      </c>
      <c r="L1373">
        <v>176.174912897447</v>
      </c>
      <c r="M1373" t="b">
        <v>1</v>
      </c>
      <c r="N1373" t="s">
        <v>5206</v>
      </c>
      <c r="O1373">
        <f t="shared" si="79"/>
        <v>-2</v>
      </c>
      <c r="P1373">
        <f t="shared" si="80"/>
        <v>101</v>
      </c>
      <c r="Q1373" t="s">
        <v>5227</v>
      </c>
      <c r="R1373" t="s">
        <v>5232</v>
      </c>
      <c r="S1373" s="10">
        <f t="shared" si="81"/>
        <v>41536.392069633213</v>
      </c>
      <c r="T1373" s="10">
        <f t="shared" si="82"/>
        <v>41578.120144639579</v>
      </c>
    </row>
    <row r="1374" spans="1:20" ht="58" x14ac:dyDescent="0.35">
      <c r="A1374">
        <v>1372</v>
      </c>
      <c r="B1374" s="3" t="s">
        <v>303</v>
      </c>
      <c r="C1374" s="3" t="s">
        <v>2881</v>
      </c>
      <c r="D1374">
        <v>-866220.62645323295</v>
      </c>
      <c r="E1374">
        <v>17744.072492073399</v>
      </c>
      <c r="F1374" t="s">
        <v>5156</v>
      </c>
      <c r="G1374" t="s">
        <v>5161</v>
      </c>
      <c r="H1374" t="s">
        <v>5183</v>
      </c>
      <c r="I1374">
        <v>1383188086.48386</v>
      </c>
      <c r="J1374">
        <v>1379582276.3278899</v>
      </c>
      <c r="K1374" t="b">
        <v>1</v>
      </c>
      <c r="L1374">
        <v>176.234227502621</v>
      </c>
      <c r="M1374" t="b">
        <v>1</v>
      </c>
      <c r="N1374" t="s">
        <v>5206</v>
      </c>
      <c r="O1374">
        <f t="shared" si="79"/>
        <v>-2</v>
      </c>
      <c r="P1374">
        <f t="shared" si="80"/>
        <v>101</v>
      </c>
      <c r="Q1374" t="s">
        <v>5227</v>
      </c>
      <c r="R1374" t="s">
        <v>5232</v>
      </c>
      <c r="S1374" s="10">
        <f t="shared" si="81"/>
        <v>41536.179124165392</v>
      </c>
      <c r="T1374" s="10">
        <f t="shared" si="82"/>
        <v>41577.913038007639</v>
      </c>
    </row>
    <row r="1375" spans="1:20" ht="43.5" x14ac:dyDescent="0.35">
      <c r="A1375">
        <v>1373</v>
      </c>
      <c r="B1375" s="3" t="s">
        <v>304</v>
      </c>
      <c r="C1375" s="3" t="s">
        <v>2882</v>
      </c>
      <c r="D1375">
        <v>-867238.60270249296</v>
      </c>
      <c r="E1375">
        <v>17750.331657774401</v>
      </c>
      <c r="F1375" t="s">
        <v>5156</v>
      </c>
      <c r="G1375" t="s">
        <v>5161</v>
      </c>
      <c r="H1375" t="s">
        <v>5183</v>
      </c>
      <c r="I1375">
        <v>1383170192.47087</v>
      </c>
      <c r="J1375">
        <v>1379563877.8394599</v>
      </c>
      <c r="K1375" t="b">
        <v>1</v>
      </c>
      <c r="L1375">
        <v>176.29354210779599</v>
      </c>
      <c r="M1375" t="b">
        <v>1</v>
      </c>
      <c r="N1375" t="s">
        <v>5206</v>
      </c>
      <c r="O1375">
        <f t="shared" si="79"/>
        <v>-2</v>
      </c>
      <c r="P1375">
        <f t="shared" si="80"/>
        <v>101</v>
      </c>
      <c r="Q1375" t="s">
        <v>5227</v>
      </c>
      <c r="R1375" t="s">
        <v>5232</v>
      </c>
      <c r="S1375" s="10">
        <f t="shared" si="81"/>
        <v>41535.966178697454</v>
      </c>
      <c r="T1375" s="10">
        <f t="shared" si="82"/>
        <v>41577.705931375807</v>
      </c>
    </row>
    <row r="1376" spans="1:20" ht="29" x14ac:dyDescent="0.35">
      <c r="A1376">
        <v>1374</v>
      </c>
      <c r="B1376" s="3" t="s">
        <v>305</v>
      </c>
      <c r="C1376" s="3" t="s">
        <v>2883</v>
      </c>
      <c r="D1376">
        <v>-868256.57895174297</v>
      </c>
      <c r="E1376">
        <v>17756.590823475301</v>
      </c>
      <c r="F1376" t="s">
        <v>5156</v>
      </c>
      <c r="G1376" t="s">
        <v>5161</v>
      </c>
      <c r="H1376" t="s">
        <v>5183</v>
      </c>
      <c r="I1376">
        <v>1383152298.45787</v>
      </c>
      <c r="J1376">
        <v>1379545479.3510399</v>
      </c>
      <c r="K1376" t="b">
        <v>1</v>
      </c>
      <c r="L1376">
        <v>176.35285671297001</v>
      </c>
      <c r="M1376" t="b">
        <v>1</v>
      </c>
      <c r="N1376" t="s">
        <v>5206</v>
      </c>
      <c r="O1376">
        <f t="shared" si="79"/>
        <v>-2</v>
      </c>
      <c r="P1376">
        <f t="shared" si="80"/>
        <v>101</v>
      </c>
      <c r="Q1376" t="s">
        <v>5227</v>
      </c>
      <c r="R1376" t="s">
        <v>5232</v>
      </c>
      <c r="S1376" s="10">
        <f t="shared" si="81"/>
        <v>41535.753233229625</v>
      </c>
      <c r="T1376" s="10">
        <f t="shared" si="82"/>
        <v>41577.498824743867</v>
      </c>
    </row>
    <row r="1377" spans="1:20" ht="43.5" x14ac:dyDescent="0.35">
      <c r="A1377">
        <v>1375</v>
      </c>
      <c r="B1377" s="3" t="s">
        <v>306</v>
      </c>
      <c r="C1377" s="3" t="s">
        <v>2884</v>
      </c>
      <c r="D1377">
        <v>-869274.55520099297</v>
      </c>
      <c r="E1377">
        <v>17762.849989176299</v>
      </c>
      <c r="F1377" t="s">
        <v>5156</v>
      </c>
      <c r="G1377" t="s">
        <v>5161</v>
      </c>
      <c r="H1377" t="s">
        <v>5183</v>
      </c>
      <c r="I1377">
        <v>1383134404.44487</v>
      </c>
      <c r="J1377">
        <v>1379527080.8626101</v>
      </c>
      <c r="K1377" t="b">
        <v>1</v>
      </c>
      <c r="L1377">
        <v>176.412171318144</v>
      </c>
      <c r="M1377" t="b">
        <v>1</v>
      </c>
      <c r="N1377" t="s">
        <v>5206</v>
      </c>
      <c r="O1377">
        <f t="shared" si="79"/>
        <v>-2</v>
      </c>
      <c r="P1377">
        <f t="shared" si="80"/>
        <v>101</v>
      </c>
      <c r="Q1377" t="s">
        <v>5227</v>
      </c>
      <c r="R1377" t="s">
        <v>5232</v>
      </c>
      <c r="S1377" s="10">
        <f t="shared" si="81"/>
        <v>41535.540287761687</v>
      </c>
      <c r="T1377" s="10">
        <f t="shared" si="82"/>
        <v>41577.291718111919</v>
      </c>
    </row>
    <row r="1378" spans="1:20" ht="29" x14ac:dyDescent="0.35">
      <c r="A1378">
        <v>1376</v>
      </c>
      <c r="B1378" s="3" t="s">
        <v>307</v>
      </c>
      <c r="C1378" s="3" t="s">
        <v>2885</v>
      </c>
      <c r="D1378">
        <v>-870292.53145025298</v>
      </c>
      <c r="E1378">
        <v>17769.109154877198</v>
      </c>
      <c r="F1378" t="s">
        <v>5156</v>
      </c>
      <c r="G1378" t="s">
        <v>5161</v>
      </c>
      <c r="H1378" t="s">
        <v>5183</v>
      </c>
      <c r="I1378">
        <v>1383116510.43187</v>
      </c>
      <c r="J1378">
        <v>1379508682.3741901</v>
      </c>
      <c r="K1378" t="b">
        <v>1</v>
      </c>
      <c r="L1378">
        <v>176.47148592331899</v>
      </c>
      <c r="M1378" t="b">
        <v>1</v>
      </c>
      <c r="N1378" t="s">
        <v>5206</v>
      </c>
      <c r="O1378">
        <f t="shared" si="79"/>
        <v>-2</v>
      </c>
      <c r="P1378">
        <f t="shared" si="80"/>
        <v>101</v>
      </c>
      <c r="Q1378" t="s">
        <v>5227</v>
      </c>
      <c r="R1378" t="s">
        <v>5232</v>
      </c>
      <c r="S1378" s="10">
        <f t="shared" si="81"/>
        <v>41535.327342293866</v>
      </c>
      <c r="T1378" s="10">
        <f t="shared" si="82"/>
        <v>41577.084611479971</v>
      </c>
    </row>
    <row r="1379" spans="1:20" x14ac:dyDescent="0.35">
      <c r="A1379">
        <v>1377</v>
      </c>
      <c r="B1379" s="3" t="s">
        <v>308</v>
      </c>
      <c r="C1379" s="3" t="s">
        <v>2886</v>
      </c>
      <c r="D1379">
        <v>-871310.50769950298</v>
      </c>
      <c r="E1379">
        <v>17775.3683205782</v>
      </c>
      <c r="F1379" t="s">
        <v>5156</v>
      </c>
      <c r="G1379" t="s">
        <v>5161</v>
      </c>
      <c r="H1379" t="s">
        <v>5183</v>
      </c>
      <c r="I1379">
        <v>1383098616.41887</v>
      </c>
      <c r="J1379">
        <v>1379490283.8857601</v>
      </c>
      <c r="K1379" t="b">
        <v>1</v>
      </c>
      <c r="L1379">
        <v>176.53080052849299</v>
      </c>
      <c r="M1379" t="b">
        <v>1</v>
      </c>
      <c r="N1379" t="s">
        <v>5206</v>
      </c>
      <c r="O1379">
        <f t="shared" si="79"/>
        <v>-2</v>
      </c>
      <c r="P1379">
        <f t="shared" si="80"/>
        <v>101</v>
      </c>
      <c r="Q1379" t="s">
        <v>5227</v>
      </c>
      <c r="R1379" t="s">
        <v>5232</v>
      </c>
      <c r="S1379" s="10">
        <f t="shared" si="81"/>
        <v>41535.11439682592</v>
      </c>
      <c r="T1379" s="10">
        <f t="shared" si="82"/>
        <v>41576.877504848031</v>
      </c>
    </row>
    <row r="1380" spans="1:20" ht="43.5" x14ac:dyDescent="0.35">
      <c r="A1380">
        <v>1378</v>
      </c>
      <c r="B1380" s="3" t="s">
        <v>309</v>
      </c>
      <c r="C1380" s="3" t="s">
        <v>2887</v>
      </c>
      <c r="D1380">
        <v>-872328.48394875298</v>
      </c>
      <c r="E1380">
        <v>17781.6274862791</v>
      </c>
      <c r="F1380" t="s">
        <v>5156</v>
      </c>
      <c r="G1380" t="s">
        <v>5161</v>
      </c>
      <c r="H1380" t="s">
        <v>5183</v>
      </c>
      <c r="I1380">
        <v>1383080722.40588</v>
      </c>
      <c r="J1380">
        <v>1379471885.3973401</v>
      </c>
      <c r="K1380" t="b">
        <v>1</v>
      </c>
      <c r="L1380">
        <v>176.59011513366701</v>
      </c>
      <c r="M1380" t="b">
        <v>1</v>
      </c>
      <c r="N1380" t="s">
        <v>5206</v>
      </c>
      <c r="O1380">
        <f t="shared" si="79"/>
        <v>-2</v>
      </c>
      <c r="P1380">
        <f t="shared" si="80"/>
        <v>101</v>
      </c>
      <c r="Q1380" t="s">
        <v>5227</v>
      </c>
      <c r="R1380" t="s">
        <v>5232</v>
      </c>
      <c r="S1380" s="10">
        <f t="shared" si="81"/>
        <v>41534.901451358099</v>
      </c>
      <c r="T1380" s="10">
        <f t="shared" si="82"/>
        <v>41576.6703982162</v>
      </c>
    </row>
    <row r="1381" spans="1:20" ht="43.5" x14ac:dyDescent="0.35">
      <c r="A1381">
        <v>1379</v>
      </c>
      <c r="B1381" s="3" t="s">
        <v>310</v>
      </c>
      <c r="C1381" s="3" t="s">
        <v>2888</v>
      </c>
      <c r="D1381">
        <v>-873346.460198013</v>
      </c>
      <c r="E1381">
        <v>17787.886651980101</v>
      </c>
      <c r="F1381" t="s">
        <v>5156</v>
      </c>
      <c r="G1381" t="s">
        <v>5161</v>
      </c>
      <c r="H1381" t="s">
        <v>5183</v>
      </c>
      <c r="I1381">
        <v>1383062828.39288</v>
      </c>
      <c r="J1381">
        <v>1379453486.90891</v>
      </c>
      <c r="K1381" t="b">
        <v>1</v>
      </c>
      <c r="L1381">
        <v>176.64942973884101</v>
      </c>
      <c r="M1381" t="b">
        <v>1</v>
      </c>
      <c r="N1381" t="s">
        <v>5206</v>
      </c>
      <c r="O1381">
        <f t="shared" si="79"/>
        <v>-2</v>
      </c>
      <c r="P1381">
        <f t="shared" si="80"/>
        <v>101</v>
      </c>
      <c r="Q1381" t="s">
        <v>5227</v>
      </c>
      <c r="R1381" t="s">
        <v>5232</v>
      </c>
      <c r="S1381" s="10">
        <f t="shared" si="81"/>
        <v>41534.688505890161</v>
      </c>
      <c r="T1381" s="10">
        <f t="shared" si="82"/>
        <v>41576.463291584259</v>
      </c>
    </row>
    <row r="1382" spans="1:20" ht="43.5" x14ac:dyDescent="0.35">
      <c r="A1382">
        <v>1380</v>
      </c>
      <c r="B1382" s="3" t="s">
        <v>311</v>
      </c>
      <c r="C1382" s="3" t="s">
        <v>5337</v>
      </c>
      <c r="D1382">
        <v>-874364.436447263</v>
      </c>
      <c r="E1382">
        <v>17794.145817681001</v>
      </c>
      <c r="F1382" t="s">
        <v>5156</v>
      </c>
      <c r="G1382" t="s">
        <v>5161</v>
      </c>
      <c r="H1382" t="s">
        <v>5183</v>
      </c>
      <c r="I1382">
        <v>1383044934.37988</v>
      </c>
      <c r="J1382">
        <v>1379435088.42049</v>
      </c>
      <c r="K1382" t="b">
        <v>1</v>
      </c>
      <c r="L1382">
        <v>176.708744344016</v>
      </c>
      <c r="M1382" t="b">
        <v>1</v>
      </c>
      <c r="N1382" t="s">
        <v>5206</v>
      </c>
      <c r="O1382">
        <f t="shared" si="79"/>
        <v>-2</v>
      </c>
      <c r="P1382">
        <f t="shared" si="80"/>
        <v>101</v>
      </c>
      <c r="Q1382" t="s">
        <v>5227</v>
      </c>
      <c r="R1382" t="s">
        <v>5232</v>
      </c>
      <c r="S1382" s="10">
        <f t="shared" si="81"/>
        <v>41534.475560422339</v>
      </c>
      <c r="T1382" s="10">
        <f t="shared" si="82"/>
        <v>41576.256184952312</v>
      </c>
    </row>
    <row r="1383" spans="1:20" ht="43.5" x14ac:dyDescent="0.35">
      <c r="A1383">
        <v>1381</v>
      </c>
      <c r="B1383" s="3" t="s">
        <v>312</v>
      </c>
      <c r="C1383" s="3" t="s">
        <v>2890</v>
      </c>
      <c r="D1383">
        <v>-875382.41269652301</v>
      </c>
      <c r="E1383">
        <v>17800.404983381999</v>
      </c>
      <c r="F1383" t="s">
        <v>5156</v>
      </c>
      <c r="G1383" t="s">
        <v>5161</v>
      </c>
      <c r="H1383" t="s">
        <v>5183</v>
      </c>
      <c r="I1383">
        <v>1383027040.3668799</v>
      </c>
      <c r="J1383">
        <v>1379416689.93207</v>
      </c>
      <c r="K1383" t="b">
        <v>1</v>
      </c>
      <c r="L1383">
        <v>176.76805894918999</v>
      </c>
      <c r="M1383" t="b">
        <v>1</v>
      </c>
      <c r="N1383" t="s">
        <v>5206</v>
      </c>
      <c r="O1383">
        <f t="shared" si="79"/>
        <v>-2</v>
      </c>
      <c r="P1383">
        <f t="shared" si="80"/>
        <v>101</v>
      </c>
      <c r="Q1383" t="s">
        <v>5227</v>
      </c>
      <c r="R1383" t="s">
        <v>5232</v>
      </c>
      <c r="S1383" s="10">
        <f t="shared" si="81"/>
        <v>41534.26261495451</v>
      </c>
      <c r="T1383" s="10">
        <f t="shared" si="82"/>
        <v>41576.049078320364</v>
      </c>
    </row>
    <row r="1384" spans="1:20" ht="58" x14ac:dyDescent="0.35">
      <c r="A1384">
        <v>1382</v>
      </c>
      <c r="B1384" s="3" t="s">
        <v>313</v>
      </c>
      <c r="C1384" s="3" t="s">
        <v>2891</v>
      </c>
      <c r="D1384">
        <v>-876400.38894577301</v>
      </c>
      <c r="E1384">
        <v>17806.664149082899</v>
      </c>
      <c r="F1384" t="s">
        <v>5156</v>
      </c>
      <c r="G1384" t="s">
        <v>5161</v>
      </c>
      <c r="H1384" t="s">
        <v>5183</v>
      </c>
      <c r="I1384">
        <v>1383009146.3538799</v>
      </c>
      <c r="J1384">
        <v>1379398291.44364</v>
      </c>
      <c r="K1384" t="b">
        <v>1</v>
      </c>
      <c r="L1384">
        <v>176.82737355436399</v>
      </c>
      <c r="M1384" t="b">
        <v>1</v>
      </c>
      <c r="N1384" t="s">
        <v>5206</v>
      </c>
      <c r="O1384">
        <f t="shared" si="79"/>
        <v>-2</v>
      </c>
      <c r="P1384">
        <f t="shared" si="80"/>
        <v>101</v>
      </c>
      <c r="Q1384" t="s">
        <v>5227</v>
      </c>
      <c r="R1384" t="s">
        <v>5232</v>
      </c>
      <c r="S1384" s="10">
        <f t="shared" si="81"/>
        <v>41534.049669486572</v>
      </c>
      <c r="T1384" s="10">
        <f t="shared" si="82"/>
        <v>41575.841971688424</v>
      </c>
    </row>
    <row r="1385" spans="1:20" ht="58" x14ac:dyDescent="0.35">
      <c r="A1385">
        <v>1383</v>
      </c>
      <c r="B1385" s="3" t="s">
        <v>314</v>
      </c>
      <c r="C1385" s="3" t="s">
        <v>2892</v>
      </c>
      <c r="D1385">
        <v>-877418.36519502301</v>
      </c>
      <c r="E1385">
        <v>17812.9233147839</v>
      </c>
      <c r="F1385" t="s">
        <v>5156</v>
      </c>
      <c r="G1385" t="s">
        <v>5161</v>
      </c>
      <c r="H1385" t="s">
        <v>5183</v>
      </c>
      <c r="I1385">
        <v>1382991252.3408899</v>
      </c>
      <c r="J1385">
        <v>1379379892.95522</v>
      </c>
      <c r="K1385" t="b">
        <v>1</v>
      </c>
      <c r="L1385">
        <v>176.88668815953801</v>
      </c>
      <c r="M1385" t="b">
        <v>1</v>
      </c>
      <c r="N1385" t="s">
        <v>5206</v>
      </c>
      <c r="O1385">
        <f t="shared" si="79"/>
        <v>-2</v>
      </c>
      <c r="P1385">
        <f t="shared" si="80"/>
        <v>101</v>
      </c>
      <c r="Q1385" t="s">
        <v>5227</v>
      </c>
      <c r="R1385" t="s">
        <v>5232</v>
      </c>
      <c r="S1385" s="10">
        <f t="shared" si="81"/>
        <v>41533.836724018744</v>
      </c>
      <c r="T1385" s="10">
        <f t="shared" si="82"/>
        <v>41575.634865056592</v>
      </c>
    </row>
    <row r="1386" spans="1:20" ht="43.5" x14ac:dyDescent="0.35">
      <c r="A1386">
        <v>1384</v>
      </c>
      <c r="B1386" s="3" t="s">
        <v>315</v>
      </c>
      <c r="C1386" s="3" t="s">
        <v>2893</v>
      </c>
      <c r="D1386">
        <v>-878436.34144428303</v>
      </c>
      <c r="E1386">
        <v>17819.1824804848</v>
      </c>
      <c r="F1386" t="s">
        <v>5156</v>
      </c>
      <c r="G1386" t="s">
        <v>5161</v>
      </c>
      <c r="H1386" t="s">
        <v>5183</v>
      </c>
      <c r="I1386">
        <v>1382973358.3278899</v>
      </c>
      <c r="J1386">
        <v>1379361494.46679</v>
      </c>
      <c r="K1386" t="b">
        <v>1</v>
      </c>
      <c r="L1386">
        <v>176.946002764713</v>
      </c>
      <c r="M1386" t="b">
        <v>1</v>
      </c>
      <c r="N1386" t="s">
        <v>5206</v>
      </c>
      <c r="O1386">
        <f t="shared" si="79"/>
        <v>-2</v>
      </c>
      <c r="P1386">
        <f t="shared" si="80"/>
        <v>101</v>
      </c>
      <c r="Q1386" t="s">
        <v>5227</v>
      </c>
      <c r="R1386" t="s">
        <v>5232</v>
      </c>
      <c r="S1386" s="10">
        <f t="shared" si="81"/>
        <v>41533.623778550806</v>
      </c>
      <c r="T1386" s="10">
        <f t="shared" si="82"/>
        <v>41575.427758424652</v>
      </c>
    </row>
    <row r="1387" spans="1:20" ht="43.5" x14ac:dyDescent="0.35">
      <c r="A1387">
        <v>1385</v>
      </c>
      <c r="B1387" s="3" t="s">
        <v>316</v>
      </c>
      <c r="C1387" s="3" t="s">
        <v>2894</v>
      </c>
      <c r="D1387">
        <v>-879454.31769353303</v>
      </c>
      <c r="E1387">
        <v>17825.441646185802</v>
      </c>
      <c r="F1387" t="s">
        <v>5156</v>
      </c>
      <c r="G1387" t="s">
        <v>5161</v>
      </c>
      <c r="H1387" t="s">
        <v>5183</v>
      </c>
      <c r="I1387">
        <v>1382955464.3148899</v>
      </c>
      <c r="J1387">
        <v>1379343095.97837</v>
      </c>
      <c r="K1387" t="b">
        <v>1</v>
      </c>
      <c r="L1387">
        <v>177.005317369887</v>
      </c>
      <c r="M1387" t="b">
        <v>1</v>
      </c>
      <c r="N1387" t="s">
        <v>5206</v>
      </c>
      <c r="O1387">
        <f t="shared" si="79"/>
        <v>-2</v>
      </c>
      <c r="P1387">
        <f t="shared" si="80"/>
        <v>101</v>
      </c>
      <c r="Q1387" t="s">
        <v>5227</v>
      </c>
      <c r="R1387" t="s">
        <v>5232</v>
      </c>
      <c r="S1387" s="10">
        <f t="shared" si="81"/>
        <v>41533.410833082984</v>
      </c>
      <c r="T1387" s="10">
        <f t="shared" si="82"/>
        <v>41575.220651792704</v>
      </c>
    </row>
    <row r="1388" spans="1:20" ht="29" x14ac:dyDescent="0.35">
      <c r="A1388">
        <v>1386</v>
      </c>
      <c r="B1388" s="3" t="s">
        <v>317</v>
      </c>
      <c r="C1388" s="3" t="s">
        <v>2895</v>
      </c>
      <c r="D1388">
        <v>-880472.29394278303</v>
      </c>
      <c r="E1388">
        <v>17831.700811886702</v>
      </c>
      <c r="F1388" t="s">
        <v>5156</v>
      </c>
      <c r="G1388" t="s">
        <v>5166</v>
      </c>
      <c r="H1388" t="s">
        <v>5188</v>
      </c>
      <c r="I1388">
        <v>1382937570.3018899</v>
      </c>
      <c r="J1388">
        <v>1379324697.4899399</v>
      </c>
      <c r="K1388" t="b">
        <v>1</v>
      </c>
      <c r="L1388">
        <v>177.06463197506099</v>
      </c>
      <c r="M1388" t="b">
        <v>1</v>
      </c>
      <c r="N1388" t="s">
        <v>5206</v>
      </c>
      <c r="O1388">
        <f t="shared" si="79"/>
        <v>-2</v>
      </c>
      <c r="P1388">
        <f t="shared" si="80"/>
        <v>101</v>
      </c>
      <c r="Q1388" t="s">
        <v>5227</v>
      </c>
      <c r="R1388" t="s">
        <v>5232</v>
      </c>
      <c r="S1388" s="10">
        <f t="shared" si="81"/>
        <v>41533.197887615046</v>
      </c>
      <c r="T1388" s="10">
        <f t="shared" si="82"/>
        <v>41575.013545160757</v>
      </c>
    </row>
    <row r="1389" spans="1:20" ht="43.5" x14ac:dyDescent="0.35">
      <c r="A1389">
        <v>1387</v>
      </c>
      <c r="B1389" s="3" t="s">
        <v>318</v>
      </c>
      <c r="C1389" s="3" t="s">
        <v>2896</v>
      </c>
      <c r="D1389">
        <v>-881490.27019204304</v>
      </c>
      <c r="E1389">
        <v>17837.9599775877</v>
      </c>
      <c r="F1389" t="s">
        <v>5156</v>
      </c>
      <c r="G1389" t="s">
        <v>5161</v>
      </c>
      <c r="H1389" t="s">
        <v>5183</v>
      </c>
      <c r="I1389">
        <v>1382919676.2888899</v>
      </c>
      <c r="J1389">
        <v>1379306299.0015199</v>
      </c>
      <c r="K1389" t="b">
        <v>1</v>
      </c>
      <c r="L1389">
        <v>177.12394658023601</v>
      </c>
      <c r="M1389" t="b">
        <v>1</v>
      </c>
      <c r="N1389" t="s">
        <v>5206</v>
      </c>
      <c r="O1389">
        <f t="shared" si="79"/>
        <v>-2</v>
      </c>
      <c r="P1389">
        <f t="shared" si="80"/>
        <v>101</v>
      </c>
      <c r="Q1389" t="s">
        <v>5227</v>
      </c>
      <c r="R1389" t="s">
        <v>5232</v>
      </c>
      <c r="S1389" s="10">
        <f t="shared" si="81"/>
        <v>41532.984942147217</v>
      </c>
      <c r="T1389" s="10">
        <f t="shared" si="82"/>
        <v>41574.806438528816</v>
      </c>
    </row>
    <row r="1390" spans="1:20" ht="43.5" x14ac:dyDescent="0.35">
      <c r="A1390">
        <v>1388</v>
      </c>
      <c r="B1390" s="3" t="s">
        <v>319</v>
      </c>
      <c r="C1390" s="3" t="s">
        <v>2897</v>
      </c>
      <c r="D1390">
        <v>-882508.24644129304</v>
      </c>
      <c r="E1390">
        <v>17844.219143288599</v>
      </c>
      <c r="F1390" t="s">
        <v>5156</v>
      </c>
      <c r="G1390" t="s">
        <v>5161</v>
      </c>
      <c r="H1390" t="s">
        <v>5183</v>
      </c>
      <c r="I1390">
        <v>1382901782.2758999</v>
      </c>
      <c r="J1390">
        <v>1379287900.5130899</v>
      </c>
      <c r="K1390" t="b">
        <v>1</v>
      </c>
      <c r="L1390">
        <v>177.18326118541</v>
      </c>
      <c r="M1390" t="b">
        <v>1</v>
      </c>
      <c r="N1390" t="s">
        <v>5206</v>
      </c>
      <c r="O1390">
        <f t="shared" si="79"/>
        <v>-2</v>
      </c>
      <c r="P1390">
        <f t="shared" si="80"/>
        <v>101</v>
      </c>
      <c r="Q1390" t="s">
        <v>5227</v>
      </c>
      <c r="R1390" t="s">
        <v>5232</v>
      </c>
      <c r="S1390" s="10">
        <f t="shared" si="81"/>
        <v>41532.771996679279</v>
      </c>
      <c r="T1390" s="10">
        <f t="shared" si="82"/>
        <v>41574.599331896985</v>
      </c>
    </row>
    <row r="1391" spans="1:20" ht="58" x14ac:dyDescent="0.35">
      <c r="A1391">
        <v>1389</v>
      </c>
      <c r="B1391" s="3" t="s">
        <v>320</v>
      </c>
      <c r="C1391" s="3" t="s">
        <v>2898</v>
      </c>
      <c r="D1391">
        <v>-883526.22269054304</v>
      </c>
      <c r="E1391">
        <v>17850.478308989601</v>
      </c>
      <c r="F1391" t="s">
        <v>5156</v>
      </c>
      <c r="G1391" t="s">
        <v>5161</v>
      </c>
      <c r="H1391" t="s">
        <v>5183</v>
      </c>
      <c r="I1391">
        <v>1382883888.2629001</v>
      </c>
      <c r="J1391">
        <v>1379269502.0246699</v>
      </c>
      <c r="K1391" t="b">
        <v>1</v>
      </c>
      <c r="L1391">
        <v>177.242575790584</v>
      </c>
      <c r="M1391" t="b">
        <v>1</v>
      </c>
      <c r="N1391" t="s">
        <v>5206</v>
      </c>
      <c r="O1391">
        <f t="shared" si="79"/>
        <v>-2</v>
      </c>
      <c r="P1391">
        <f t="shared" si="80"/>
        <v>101</v>
      </c>
      <c r="Q1391" t="s">
        <v>5227</v>
      </c>
      <c r="R1391" t="s">
        <v>5232</v>
      </c>
      <c r="S1391" s="10">
        <f t="shared" si="81"/>
        <v>41532.55905121145</v>
      </c>
      <c r="T1391" s="10">
        <f t="shared" si="82"/>
        <v>41574.392225265045</v>
      </c>
    </row>
    <row r="1392" spans="1:20" ht="43.5" x14ac:dyDescent="0.35">
      <c r="A1392">
        <v>1390</v>
      </c>
      <c r="B1392" s="3" t="s">
        <v>321</v>
      </c>
      <c r="C1392" s="3" t="s">
        <v>2899</v>
      </c>
      <c r="D1392">
        <v>-884544.19893980306</v>
      </c>
      <c r="E1392">
        <v>17856.737474690501</v>
      </c>
      <c r="F1392" t="s">
        <v>5156</v>
      </c>
      <c r="G1392" t="s">
        <v>5162</v>
      </c>
      <c r="H1392" t="s">
        <v>5184</v>
      </c>
      <c r="I1392">
        <v>1382865994.2499001</v>
      </c>
      <c r="J1392">
        <v>1379251103.5362401</v>
      </c>
      <c r="K1392" t="b">
        <v>1</v>
      </c>
      <c r="L1392">
        <v>177.30189039575799</v>
      </c>
      <c r="M1392" t="b">
        <v>1</v>
      </c>
      <c r="N1392" t="s">
        <v>5206</v>
      </c>
      <c r="O1392">
        <f t="shared" ref="O1392:O1455" si="83">ROUND((E1392/D1392)*100,0)</f>
        <v>-2</v>
      </c>
      <c r="P1392">
        <f t="shared" si="80"/>
        <v>101</v>
      </c>
      <c r="Q1392" t="s">
        <v>5227</v>
      </c>
      <c r="R1392" t="s">
        <v>5232</v>
      </c>
      <c r="S1392" s="10">
        <f t="shared" si="81"/>
        <v>41532.34610574352</v>
      </c>
      <c r="T1392" s="10">
        <f t="shared" si="82"/>
        <v>41574.185118633097</v>
      </c>
    </row>
    <row r="1393" spans="1:20" ht="43.5" x14ac:dyDescent="0.35">
      <c r="A1393">
        <v>1391</v>
      </c>
      <c r="B1393" s="3" t="s">
        <v>322</v>
      </c>
      <c r="C1393" s="3" t="s">
        <v>2900</v>
      </c>
      <c r="D1393">
        <v>-885562.17518905306</v>
      </c>
      <c r="E1393">
        <v>17862.996640391499</v>
      </c>
      <c r="F1393" t="s">
        <v>5156</v>
      </c>
      <c r="G1393" t="s">
        <v>5173</v>
      </c>
      <c r="H1393" t="s">
        <v>5186</v>
      </c>
      <c r="I1393">
        <v>1382848100.2369001</v>
      </c>
      <c r="J1393">
        <v>1379232705.0478201</v>
      </c>
      <c r="K1393" t="b">
        <v>1</v>
      </c>
      <c r="L1393">
        <v>177.36120500093301</v>
      </c>
      <c r="M1393" t="b">
        <v>1</v>
      </c>
      <c r="N1393" t="s">
        <v>5206</v>
      </c>
      <c r="O1393">
        <f t="shared" si="83"/>
        <v>-2</v>
      </c>
      <c r="P1393">
        <f t="shared" si="80"/>
        <v>101</v>
      </c>
      <c r="Q1393" t="s">
        <v>5227</v>
      </c>
      <c r="R1393" t="s">
        <v>5232</v>
      </c>
      <c r="S1393" s="10">
        <f t="shared" si="81"/>
        <v>41532.133160275691</v>
      </c>
      <c r="T1393" s="10">
        <f t="shared" si="82"/>
        <v>41573.978012001156</v>
      </c>
    </row>
    <row r="1394" spans="1:20" ht="43.5" x14ac:dyDescent="0.35">
      <c r="A1394">
        <v>1392</v>
      </c>
      <c r="B1394" s="3" t="s">
        <v>323</v>
      </c>
      <c r="C1394" s="3" t="s">
        <v>2901</v>
      </c>
      <c r="D1394">
        <v>-886580.15143830294</v>
      </c>
      <c r="E1394">
        <v>17869.255806092398</v>
      </c>
      <c r="F1394" t="s">
        <v>5156</v>
      </c>
      <c r="G1394" t="s">
        <v>5161</v>
      </c>
      <c r="H1394" t="s">
        <v>5183</v>
      </c>
      <c r="I1394">
        <v>1382830206.2239001</v>
      </c>
      <c r="J1394">
        <v>1379214306.5593901</v>
      </c>
      <c r="K1394" t="b">
        <v>1</v>
      </c>
      <c r="L1394">
        <v>177.42051960610701</v>
      </c>
      <c r="M1394" t="b">
        <v>1</v>
      </c>
      <c r="N1394" t="s">
        <v>5206</v>
      </c>
      <c r="O1394">
        <f t="shared" si="83"/>
        <v>-2</v>
      </c>
      <c r="P1394">
        <f t="shared" si="80"/>
        <v>101</v>
      </c>
      <c r="Q1394" t="s">
        <v>5227</v>
      </c>
      <c r="R1394" t="s">
        <v>5232</v>
      </c>
      <c r="S1394" s="10">
        <f t="shared" si="81"/>
        <v>41531.920214807753</v>
      </c>
      <c r="T1394" s="10">
        <f t="shared" si="82"/>
        <v>41573.770905369209</v>
      </c>
    </row>
    <row r="1395" spans="1:20" ht="43.5" x14ac:dyDescent="0.35">
      <c r="A1395">
        <v>1393</v>
      </c>
      <c r="B1395" s="3" t="s">
        <v>324</v>
      </c>
      <c r="C1395" s="3" t="s">
        <v>2902</v>
      </c>
      <c r="D1395">
        <v>-887598.12768756296</v>
      </c>
      <c r="E1395">
        <v>17875.5149717934</v>
      </c>
      <c r="F1395" t="s">
        <v>5156</v>
      </c>
      <c r="G1395" t="s">
        <v>5161</v>
      </c>
      <c r="H1395" t="s">
        <v>5183</v>
      </c>
      <c r="I1395">
        <v>1382812312.2109001</v>
      </c>
      <c r="J1395">
        <v>1379195908.0709701</v>
      </c>
      <c r="K1395" t="b">
        <v>1</v>
      </c>
      <c r="L1395">
        <v>177.479834211281</v>
      </c>
      <c r="M1395" t="b">
        <v>1</v>
      </c>
      <c r="N1395" t="s">
        <v>5206</v>
      </c>
      <c r="O1395">
        <f t="shared" si="83"/>
        <v>-2</v>
      </c>
      <c r="P1395">
        <f t="shared" si="80"/>
        <v>101</v>
      </c>
      <c r="Q1395" t="s">
        <v>5227</v>
      </c>
      <c r="R1395" t="s">
        <v>5232</v>
      </c>
      <c r="S1395" s="10">
        <f t="shared" si="81"/>
        <v>41531.707269339931</v>
      </c>
      <c r="T1395" s="10">
        <f t="shared" si="82"/>
        <v>41573.563798737268</v>
      </c>
    </row>
    <row r="1396" spans="1:20" ht="43.5" x14ac:dyDescent="0.35">
      <c r="A1396">
        <v>1394</v>
      </c>
      <c r="B1396" s="3" t="s">
        <v>325</v>
      </c>
      <c r="C1396" s="3" t="s">
        <v>2903</v>
      </c>
      <c r="D1396">
        <v>-888616.10393681296</v>
      </c>
      <c r="E1396">
        <v>17881.7741374943</v>
      </c>
      <c r="F1396" t="s">
        <v>5156</v>
      </c>
      <c r="G1396" t="s">
        <v>5161</v>
      </c>
      <c r="H1396" t="s">
        <v>5183</v>
      </c>
      <c r="I1396">
        <v>1382794418.1979101</v>
      </c>
      <c r="J1396">
        <v>1379177509.58254</v>
      </c>
      <c r="K1396" t="b">
        <v>1</v>
      </c>
      <c r="L1396">
        <v>177.539148816455</v>
      </c>
      <c r="M1396" t="b">
        <v>1</v>
      </c>
      <c r="N1396" t="s">
        <v>5206</v>
      </c>
      <c r="O1396">
        <f t="shared" si="83"/>
        <v>-2</v>
      </c>
      <c r="P1396">
        <f t="shared" si="80"/>
        <v>101</v>
      </c>
      <c r="Q1396" t="s">
        <v>5227</v>
      </c>
      <c r="R1396" t="s">
        <v>5232</v>
      </c>
      <c r="S1396" s="10">
        <f t="shared" si="81"/>
        <v>41531.494323871986</v>
      </c>
      <c r="T1396" s="10">
        <f t="shared" si="82"/>
        <v>41573.356692105437</v>
      </c>
    </row>
    <row r="1397" spans="1:20" ht="43.5" x14ac:dyDescent="0.35">
      <c r="A1397">
        <v>1395</v>
      </c>
      <c r="B1397" s="3" t="s">
        <v>326</v>
      </c>
      <c r="C1397" s="3" t="s">
        <v>2904</v>
      </c>
      <c r="D1397">
        <v>-889634.08018607297</v>
      </c>
      <c r="E1397">
        <v>17888.033303195301</v>
      </c>
      <c r="F1397" t="s">
        <v>5156</v>
      </c>
      <c r="G1397" t="s">
        <v>5161</v>
      </c>
      <c r="H1397" t="s">
        <v>5183</v>
      </c>
      <c r="I1397">
        <v>1382776524.1849101</v>
      </c>
      <c r="J1397">
        <v>1379159111.09412</v>
      </c>
      <c r="K1397" t="b">
        <v>1</v>
      </c>
      <c r="L1397">
        <v>177.59846342162999</v>
      </c>
      <c r="M1397" t="b">
        <v>1</v>
      </c>
      <c r="N1397" t="s">
        <v>5206</v>
      </c>
      <c r="O1397">
        <f t="shared" si="83"/>
        <v>-2</v>
      </c>
      <c r="P1397">
        <f t="shared" si="80"/>
        <v>101</v>
      </c>
      <c r="Q1397" t="s">
        <v>5227</v>
      </c>
      <c r="R1397" t="s">
        <v>5232</v>
      </c>
      <c r="S1397" s="10">
        <f t="shared" si="81"/>
        <v>41531.281378404165</v>
      </c>
      <c r="T1397" s="10">
        <f t="shared" si="82"/>
        <v>41573.149585473489</v>
      </c>
    </row>
    <row r="1398" spans="1:20" ht="43.5" x14ac:dyDescent="0.35">
      <c r="A1398">
        <v>1396</v>
      </c>
      <c r="B1398" s="3" t="s">
        <v>327</v>
      </c>
      <c r="C1398" s="3" t="s">
        <v>2905</v>
      </c>
      <c r="D1398">
        <v>-890652.05643532297</v>
      </c>
      <c r="E1398">
        <v>17894.292468896201</v>
      </c>
      <c r="F1398" t="s">
        <v>5156</v>
      </c>
      <c r="G1398" t="s">
        <v>5161</v>
      </c>
      <c r="H1398" t="s">
        <v>5183</v>
      </c>
      <c r="I1398">
        <v>1382758630.17191</v>
      </c>
      <c r="J1398">
        <v>1379140712.60569</v>
      </c>
      <c r="K1398" t="b">
        <v>1</v>
      </c>
      <c r="L1398">
        <v>177.65777802680401</v>
      </c>
      <c r="M1398" t="b">
        <v>1</v>
      </c>
      <c r="N1398" t="s">
        <v>5206</v>
      </c>
      <c r="O1398">
        <f t="shared" si="83"/>
        <v>-2</v>
      </c>
      <c r="P1398">
        <f t="shared" si="80"/>
        <v>101</v>
      </c>
      <c r="Q1398" t="s">
        <v>5227</v>
      </c>
      <c r="R1398" t="s">
        <v>5232</v>
      </c>
      <c r="S1398" s="10">
        <f t="shared" si="81"/>
        <v>41531.068432936227</v>
      </c>
      <c r="T1398" s="10">
        <f t="shared" si="82"/>
        <v>41572.942478841549</v>
      </c>
    </row>
    <row r="1399" spans="1:20" ht="43.5" x14ac:dyDescent="0.35">
      <c r="A1399">
        <v>1397</v>
      </c>
      <c r="B1399" s="3" t="s">
        <v>328</v>
      </c>
      <c r="C1399" s="3" t="s">
        <v>2906</v>
      </c>
      <c r="D1399">
        <v>-891670.03268457297</v>
      </c>
      <c r="E1399">
        <v>17900.551634597199</v>
      </c>
      <c r="F1399" t="s">
        <v>5156</v>
      </c>
      <c r="G1399" t="s">
        <v>5161</v>
      </c>
      <c r="H1399" t="s">
        <v>5183</v>
      </c>
      <c r="I1399">
        <v>1382740736.15891</v>
      </c>
      <c r="J1399">
        <v>1379122314.11727</v>
      </c>
      <c r="K1399" t="b">
        <v>1</v>
      </c>
      <c r="L1399">
        <v>177.71709263197801</v>
      </c>
      <c r="M1399" t="b">
        <v>1</v>
      </c>
      <c r="N1399" t="s">
        <v>5206</v>
      </c>
      <c r="O1399">
        <f t="shared" si="83"/>
        <v>-2</v>
      </c>
      <c r="P1399">
        <f t="shared" si="80"/>
        <v>101</v>
      </c>
      <c r="Q1399" t="s">
        <v>5227</v>
      </c>
      <c r="R1399" t="s">
        <v>5232</v>
      </c>
      <c r="S1399" s="10">
        <f t="shared" si="81"/>
        <v>41530.855487468398</v>
      </c>
      <c r="T1399" s="10">
        <f t="shared" si="82"/>
        <v>41572.735372209609</v>
      </c>
    </row>
    <row r="1400" spans="1:20" ht="43.5" x14ac:dyDescent="0.35">
      <c r="A1400">
        <v>1398</v>
      </c>
      <c r="B1400" s="3" t="s">
        <v>329</v>
      </c>
      <c r="C1400" s="3" t="s">
        <v>2907</v>
      </c>
      <c r="D1400">
        <v>-892688.00893383299</v>
      </c>
      <c r="E1400">
        <v>17906.810800298099</v>
      </c>
      <c r="F1400" t="s">
        <v>5156</v>
      </c>
      <c r="G1400" t="s">
        <v>5161</v>
      </c>
      <c r="H1400" t="s">
        <v>5183</v>
      </c>
      <c r="I1400">
        <v>1382722842.14591</v>
      </c>
      <c r="J1400">
        <v>1379103915.62884</v>
      </c>
      <c r="K1400" t="b">
        <v>1</v>
      </c>
      <c r="L1400">
        <v>177.77640723715299</v>
      </c>
      <c r="M1400" t="b">
        <v>1</v>
      </c>
      <c r="N1400" t="s">
        <v>5206</v>
      </c>
      <c r="O1400">
        <f t="shared" si="83"/>
        <v>-2</v>
      </c>
      <c r="P1400">
        <f t="shared" si="80"/>
        <v>101</v>
      </c>
      <c r="Q1400" t="s">
        <v>5227</v>
      </c>
      <c r="R1400" t="s">
        <v>5232</v>
      </c>
      <c r="S1400" s="10">
        <f t="shared" si="81"/>
        <v>41530.64254200046</v>
      </c>
      <c r="T1400" s="10">
        <f t="shared" si="82"/>
        <v>41572.528265577661</v>
      </c>
    </row>
    <row r="1401" spans="1:20" ht="43.5" x14ac:dyDescent="0.35">
      <c r="A1401">
        <v>1399</v>
      </c>
      <c r="B1401" s="3" t="s">
        <v>330</v>
      </c>
      <c r="C1401" s="3" t="s">
        <v>2908</v>
      </c>
      <c r="D1401">
        <v>-893705.98518308299</v>
      </c>
      <c r="E1401">
        <v>17913.069965999101</v>
      </c>
      <c r="F1401" t="s">
        <v>5156</v>
      </c>
      <c r="G1401" t="s">
        <v>5161</v>
      </c>
      <c r="H1401" t="s">
        <v>5183</v>
      </c>
      <c r="I1401">
        <v>1382704948.13292</v>
      </c>
      <c r="J1401">
        <v>1379085517.14042</v>
      </c>
      <c r="K1401" t="b">
        <v>1</v>
      </c>
      <c r="L1401">
        <v>177.83572184232699</v>
      </c>
      <c r="M1401" t="b">
        <v>1</v>
      </c>
      <c r="N1401" t="s">
        <v>5206</v>
      </c>
      <c r="O1401">
        <f t="shared" si="83"/>
        <v>-2</v>
      </c>
      <c r="P1401">
        <f t="shared" si="80"/>
        <v>101</v>
      </c>
      <c r="Q1401" t="s">
        <v>5227</v>
      </c>
      <c r="R1401" t="s">
        <v>5232</v>
      </c>
      <c r="S1401" s="10">
        <f t="shared" si="81"/>
        <v>41530.429596532638</v>
      </c>
      <c r="T1401" s="10">
        <f t="shared" si="82"/>
        <v>41572.32115894583</v>
      </c>
    </row>
    <row r="1402" spans="1:20" ht="43.5" x14ac:dyDescent="0.35">
      <c r="A1402">
        <v>1400</v>
      </c>
      <c r="B1402" s="3" t="s">
        <v>331</v>
      </c>
      <c r="C1402" s="3" t="s">
        <v>2909</v>
      </c>
      <c r="D1402">
        <v>-894723.96143233299</v>
      </c>
      <c r="E1402">
        <v>17919.3291317</v>
      </c>
      <c r="F1402" t="s">
        <v>5156</v>
      </c>
      <c r="G1402" t="s">
        <v>5161</v>
      </c>
      <c r="H1402" t="s">
        <v>5183</v>
      </c>
      <c r="I1402">
        <v>1382687054.11992</v>
      </c>
      <c r="J1402">
        <v>1379067118.6519899</v>
      </c>
      <c r="K1402" t="b">
        <v>1</v>
      </c>
      <c r="L1402">
        <v>177.89503644750101</v>
      </c>
      <c r="M1402" t="b">
        <v>1</v>
      </c>
      <c r="N1402" t="s">
        <v>5206</v>
      </c>
      <c r="O1402">
        <f t="shared" si="83"/>
        <v>-2</v>
      </c>
      <c r="P1402">
        <f t="shared" si="80"/>
        <v>101</v>
      </c>
      <c r="Q1402" t="s">
        <v>5227</v>
      </c>
      <c r="R1402" t="s">
        <v>5232</v>
      </c>
      <c r="S1402" s="10">
        <f t="shared" si="81"/>
        <v>41530.2166510647</v>
      </c>
      <c r="T1402" s="10">
        <f t="shared" si="82"/>
        <v>41572.114052313889</v>
      </c>
    </row>
    <row r="1403" spans="1:20" ht="43.5" x14ac:dyDescent="0.35">
      <c r="A1403">
        <v>1401</v>
      </c>
      <c r="B1403" s="3" t="s">
        <v>332</v>
      </c>
      <c r="C1403" s="3" t="s">
        <v>2910</v>
      </c>
      <c r="D1403">
        <v>-895741.937681593</v>
      </c>
      <c r="E1403">
        <v>17925.588297400998</v>
      </c>
      <c r="F1403" t="s">
        <v>5156</v>
      </c>
      <c r="G1403" t="s">
        <v>5161</v>
      </c>
      <c r="H1403" t="s">
        <v>5183</v>
      </c>
      <c r="I1403">
        <v>1382669160.10692</v>
      </c>
      <c r="J1403">
        <v>1379048720.1635699</v>
      </c>
      <c r="K1403" t="b">
        <v>1</v>
      </c>
      <c r="L1403">
        <v>177.95435105267501</v>
      </c>
      <c r="M1403" t="b">
        <v>1</v>
      </c>
      <c r="N1403" t="s">
        <v>5206</v>
      </c>
      <c r="O1403">
        <f t="shared" si="83"/>
        <v>-2</v>
      </c>
      <c r="P1403">
        <f t="shared" si="80"/>
        <v>101</v>
      </c>
      <c r="Q1403" t="s">
        <v>5227</v>
      </c>
      <c r="R1403" t="s">
        <v>5232</v>
      </c>
      <c r="S1403" s="10">
        <f t="shared" si="81"/>
        <v>41530.003705596871</v>
      </c>
      <c r="T1403" s="10">
        <f t="shared" si="82"/>
        <v>41571.906945681942</v>
      </c>
    </row>
    <row r="1404" spans="1:20" ht="43.5" x14ac:dyDescent="0.35">
      <c r="A1404">
        <v>1402</v>
      </c>
      <c r="B1404" s="3" t="s">
        <v>333</v>
      </c>
      <c r="C1404" s="3" t="s">
        <v>2911</v>
      </c>
      <c r="D1404">
        <v>-896759.913930843</v>
      </c>
      <c r="E1404">
        <v>17931.847463101902</v>
      </c>
      <c r="F1404" t="s">
        <v>5156</v>
      </c>
      <c r="G1404" t="s">
        <v>5161</v>
      </c>
      <c r="H1404" t="s">
        <v>5183</v>
      </c>
      <c r="I1404">
        <v>1382651266.09392</v>
      </c>
      <c r="J1404">
        <v>1379030321.6751399</v>
      </c>
      <c r="K1404" t="b">
        <v>1</v>
      </c>
      <c r="L1404">
        <v>178.01366565785</v>
      </c>
      <c r="M1404" t="b">
        <v>1</v>
      </c>
      <c r="N1404" t="s">
        <v>5206</v>
      </c>
      <c r="O1404">
        <f t="shared" si="83"/>
        <v>-2</v>
      </c>
      <c r="P1404">
        <f t="shared" si="80"/>
        <v>101</v>
      </c>
      <c r="Q1404" t="s">
        <v>5227</v>
      </c>
      <c r="R1404" t="s">
        <v>5232</v>
      </c>
      <c r="S1404" s="10">
        <f t="shared" si="81"/>
        <v>41529.790760128933</v>
      </c>
      <c r="T1404" s="10">
        <f t="shared" si="82"/>
        <v>41571.699839050001</v>
      </c>
    </row>
    <row r="1405" spans="1:20" ht="43.5" x14ac:dyDescent="0.35">
      <c r="A1405">
        <v>1403</v>
      </c>
      <c r="B1405" s="3" t="s">
        <v>334</v>
      </c>
      <c r="C1405" s="3" t="s">
        <v>2912</v>
      </c>
      <c r="D1405">
        <v>-897777.890180093</v>
      </c>
      <c r="E1405">
        <v>17938.1066288029</v>
      </c>
      <c r="F1405" t="s">
        <v>5156</v>
      </c>
      <c r="G1405" t="s">
        <v>5161</v>
      </c>
      <c r="H1405" t="s">
        <v>5183</v>
      </c>
      <c r="I1405">
        <v>1382633372.08092</v>
      </c>
      <c r="J1405">
        <v>1379011923.1867199</v>
      </c>
      <c r="K1405" t="b">
        <v>1</v>
      </c>
      <c r="L1405">
        <v>178.07298026302399</v>
      </c>
      <c r="M1405" t="b">
        <v>1</v>
      </c>
      <c r="N1405" t="s">
        <v>5206</v>
      </c>
      <c r="O1405">
        <f t="shared" si="83"/>
        <v>-2</v>
      </c>
      <c r="P1405">
        <f t="shared" si="80"/>
        <v>101</v>
      </c>
      <c r="Q1405" t="s">
        <v>5227</v>
      </c>
      <c r="R1405" t="s">
        <v>5232</v>
      </c>
      <c r="S1405" s="10">
        <f t="shared" si="81"/>
        <v>41529.577814661105</v>
      </c>
      <c r="T1405" s="10">
        <f t="shared" si="82"/>
        <v>41571.492732418053</v>
      </c>
    </row>
    <row r="1406" spans="1:20" ht="58" x14ac:dyDescent="0.35">
      <c r="A1406">
        <v>1404</v>
      </c>
      <c r="B1406" s="3" t="s">
        <v>335</v>
      </c>
      <c r="C1406" s="3" t="s">
        <v>2913</v>
      </c>
      <c r="D1406">
        <v>-898795.86642935302</v>
      </c>
      <c r="E1406">
        <v>17944.365794503799</v>
      </c>
      <c r="F1406" t="s">
        <v>5156</v>
      </c>
      <c r="G1406" t="s">
        <v>5161</v>
      </c>
      <c r="H1406" t="s">
        <v>5183</v>
      </c>
      <c r="I1406">
        <v>1382615478.06793</v>
      </c>
      <c r="J1406">
        <v>1378993524.6982901</v>
      </c>
      <c r="K1406" t="b">
        <v>1</v>
      </c>
      <c r="L1406">
        <v>178.13229486819799</v>
      </c>
      <c r="M1406" t="b">
        <v>1</v>
      </c>
      <c r="N1406" t="s">
        <v>5206</v>
      </c>
      <c r="O1406">
        <f t="shared" si="83"/>
        <v>-2</v>
      </c>
      <c r="P1406">
        <f t="shared" si="80"/>
        <v>101</v>
      </c>
      <c r="Q1406" t="s">
        <v>5227</v>
      </c>
      <c r="R1406" t="s">
        <v>5232</v>
      </c>
      <c r="S1406" s="10">
        <f t="shared" si="81"/>
        <v>41529.364869193167</v>
      </c>
      <c r="T1406" s="10">
        <f t="shared" si="82"/>
        <v>41571.285625786222</v>
      </c>
    </row>
    <row r="1407" spans="1:20" ht="43.5" x14ac:dyDescent="0.35">
      <c r="A1407">
        <v>1405</v>
      </c>
      <c r="B1407" s="3" t="s">
        <v>336</v>
      </c>
      <c r="C1407" s="3" t="s">
        <v>2914</v>
      </c>
      <c r="D1407">
        <v>-899813.84267860302</v>
      </c>
      <c r="E1407">
        <v>17950.624960204801</v>
      </c>
      <c r="F1407" t="s">
        <v>5156</v>
      </c>
      <c r="G1407" t="s">
        <v>5161</v>
      </c>
      <c r="H1407" t="s">
        <v>5183</v>
      </c>
      <c r="I1407">
        <v>1382597584.05493</v>
      </c>
      <c r="J1407">
        <v>1378975126.2098701</v>
      </c>
      <c r="K1407" t="b">
        <v>1</v>
      </c>
      <c r="L1407">
        <v>178.19160947337201</v>
      </c>
      <c r="M1407" t="b">
        <v>1</v>
      </c>
      <c r="N1407" t="s">
        <v>5206</v>
      </c>
      <c r="O1407">
        <f t="shared" si="83"/>
        <v>-2</v>
      </c>
      <c r="P1407">
        <f t="shared" si="80"/>
        <v>101</v>
      </c>
      <c r="Q1407" t="s">
        <v>5227</v>
      </c>
      <c r="R1407" t="s">
        <v>5232</v>
      </c>
      <c r="S1407" s="10">
        <f t="shared" si="81"/>
        <v>41529.151923725345</v>
      </c>
      <c r="T1407" s="10">
        <f t="shared" si="82"/>
        <v>41571.078519154282</v>
      </c>
    </row>
    <row r="1408" spans="1:20" ht="43.5" x14ac:dyDescent="0.35">
      <c r="A1408">
        <v>1406</v>
      </c>
      <c r="B1408" s="3" t="s">
        <v>337</v>
      </c>
      <c r="C1408" s="3" t="s">
        <v>2915</v>
      </c>
      <c r="D1408">
        <v>-900831.81892785302</v>
      </c>
      <c r="E1408">
        <v>17956.884125905701</v>
      </c>
      <c r="F1408" t="s">
        <v>5156</v>
      </c>
      <c r="G1408" t="s">
        <v>5161</v>
      </c>
      <c r="H1408" t="s">
        <v>5183</v>
      </c>
      <c r="I1408">
        <v>1382579690.04193</v>
      </c>
      <c r="J1408">
        <v>1378956727.7214401</v>
      </c>
      <c r="K1408" t="b">
        <v>1</v>
      </c>
      <c r="L1408">
        <v>178.250924078547</v>
      </c>
      <c r="M1408" t="b">
        <v>1</v>
      </c>
      <c r="N1408" t="s">
        <v>5206</v>
      </c>
      <c r="O1408">
        <f t="shared" si="83"/>
        <v>-2</v>
      </c>
      <c r="P1408">
        <f t="shared" si="80"/>
        <v>101</v>
      </c>
      <c r="Q1408" t="s">
        <v>5227</v>
      </c>
      <c r="R1408" t="s">
        <v>5232</v>
      </c>
      <c r="S1408" s="10">
        <f t="shared" si="81"/>
        <v>41528.938978257407</v>
      </c>
      <c r="T1408" s="10">
        <f t="shared" si="82"/>
        <v>41570.871412522334</v>
      </c>
    </row>
    <row r="1409" spans="1:20" ht="43.5" x14ac:dyDescent="0.35">
      <c r="A1409">
        <v>1407</v>
      </c>
      <c r="B1409" s="3" t="s">
        <v>338</v>
      </c>
      <c r="C1409" s="3" t="s">
        <v>2916</v>
      </c>
      <c r="D1409">
        <v>-901849.79517711303</v>
      </c>
      <c r="E1409">
        <v>17963.143291606699</v>
      </c>
      <c r="F1409" t="s">
        <v>5156</v>
      </c>
      <c r="G1409" t="s">
        <v>5161</v>
      </c>
      <c r="H1409" t="s">
        <v>5183</v>
      </c>
      <c r="I1409">
        <v>1382561796.0289299</v>
      </c>
      <c r="J1409">
        <v>1378938329.2330201</v>
      </c>
      <c r="K1409" t="b">
        <v>1</v>
      </c>
      <c r="L1409">
        <v>178.310238683721</v>
      </c>
      <c r="M1409" t="b">
        <v>1</v>
      </c>
      <c r="N1409" t="s">
        <v>5206</v>
      </c>
      <c r="O1409">
        <f t="shared" si="83"/>
        <v>-2</v>
      </c>
      <c r="P1409">
        <f t="shared" si="80"/>
        <v>101</v>
      </c>
      <c r="Q1409" t="s">
        <v>5227</v>
      </c>
      <c r="R1409" t="s">
        <v>5232</v>
      </c>
      <c r="S1409" s="10">
        <f t="shared" si="81"/>
        <v>41528.726032789586</v>
      </c>
      <c r="T1409" s="10">
        <f t="shared" si="82"/>
        <v>41570.664305890394</v>
      </c>
    </row>
    <row r="1410" spans="1:20" ht="43.5" x14ac:dyDescent="0.35">
      <c r="A1410">
        <v>1408</v>
      </c>
      <c r="B1410" s="3" t="s">
        <v>339</v>
      </c>
      <c r="C1410" s="3" t="s">
        <v>2917</v>
      </c>
      <c r="D1410">
        <v>-902867.77142636303</v>
      </c>
      <c r="E1410">
        <v>17969.402457307599</v>
      </c>
      <c r="F1410" t="s">
        <v>5156</v>
      </c>
      <c r="G1410" t="s">
        <v>5161</v>
      </c>
      <c r="H1410" t="s">
        <v>5183</v>
      </c>
      <c r="I1410">
        <v>1382543902.0159299</v>
      </c>
      <c r="J1410">
        <v>1378919930.74459</v>
      </c>
      <c r="K1410" t="b">
        <v>1</v>
      </c>
      <c r="L1410">
        <v>178.36955328889499</v>
      </c>
      <c r="M1410" t="b">
        <v>1</v>
      </c>
      <c r="N1410" t="s">
        <v>5206</v>
      </c>
      <c r="O1410">
        <f t="shared" si="83"/>
        <v>-2</v>
      </c>
      <c r="P1410">
        <f t="shared" si="80"/>
        <v>101</v>
      </c>
      <c r="Q1410" t="s">
        <v>5227</v>
      </c>
      <c r="R1410" t="s">
        <v>5232</v>
      </c>
      <c r="S1410" s="10">
        <f t="shared" si="81"/>
        <v>41528.51308732164</v>
      </c>
      <c r="T1410" s="10">
        <f t="shared" si="82"/>
        <v>41570.457199258446</v>
      </c>
    </row>
    <row r="1411" spans="1:20" ht="43.5" x14ac:dyDescent="0.35">
      <c r="A1411">
        <v>1409</v>
      </c>
      <c r="B1411" s="3" t="s">
        <v>340</v>
      </c>
      <c r="C1411" s="3" t="s">
        <v>2918</v>
      </c>
      <c r="D1411">
        <v>-903885.74767562305</v>
      </c>
      <c r="E1411">
        <v>17975.6616230086</v>
      </c>
      <c r="F1411" t="s">
        <v>5156</v>
      </c>
      <c r="G1411" t="s">
        <v>5161</v>
      </c>
      <c r="H1411" t="s">
        <v>5183</v>
      </c>
      <c r="I1411">
        <v>1382526008.0029399</v>
      </c>
      <c r="J1411">
        <v>1378901532.25617</v>
      </c>
      <c r="K1411" t="b">
        <v>1</v>
      </c>
      <c r="L1411">
        <v>178.42886789407001</v>
      </c>
      <c r="M1411" t="b">
        <v>1</v>
      </c>
      <c r="N1411" t="s">
        <v>5206</v>
      </c>
      <c r="O1411">
        <f t="shared" si="83"/>
        <v>-2</v>
      </c>
      <c r="P1411">
        <f t="shared" ref="P1411:P1474" si="84">ROUND(E1411/L1411,0)</f>
        <v>101</v>
      </c>
      <c r="Q1411" t="s">
        <v>5227</v>
      </c>
      <c r="R1411" t="s">
        <v>5232</v>
      </c>
      <c r="S1411" s="10">
        <f t="shared" ref="S1411:S1474" si="85">(J1411/86400)+25569+(-5/24)</f>
        <v>41528.300141853819</v>
      </c>
      <c r="T1411" s="10">
        <f t="shared" ref="T1411:T1474" si="86">(I1411/86400)+25569+(-5/24)</f>
        <v>41570.250092626615</v>
      </c>
    </row>
    <row r="1412" spans="1:20" ht="43.5" x14ac:dyDescent="0.35">
      <c r="A1412">
        <v>1410</v>
      </c>
      <c r="B1412" s="3" t="s">
        <v>341</v>
      </c>
      <c r="C1412" s="3" t="s">
        <v>2919</v>
      </c>
      <c r="D1412">
        <v>-904903.72392487305</v>
      </c>
      <c r="E1412">
        <v>17981.9207887095</v>
      </c>
      <c r="F1412" t="s">
        <v>5156</v>
      </c>
      <c r="G1412" t="s">
        <v>5161</v>
      </c>
      <c r="H1412" t="s">
        <v>5183</v>
      </c>
      <c r="I1412">
        <v>1382508113.9899399</v>
      </c>
      <c r="J1412">
        <v>1378883133.76774</v>
      </c>
      <c r="K1412" t="b">
        <v>1</v>
      </c>
      <c r="L1412">
        <v>178.488182499244</v>
      </c>
      <c r="M1412" t="b">
        <v>1</v>
      </c>
      <c r="N1412" t="s">
        <v>5206</v>
      </c>
      <c r="O1412">
        <f t="shared" si="83"/>
        <v>-2</v>
      </c>
      <c r="P1412">
        <f t="shared" si="84"/>
        <v>101</v>
      </c>
      <c r="Q1412" t="s">
        <v>5227</v>
      </c>
      <c r="R1412" t="s">
        <v>5232</v>
      </c>
      <c r="S1412" s="10">
        <f t="shared" si="85"/>
        <v>41528.087196385874</v>
      </c>
      <c r="T1412" s="10">
        <f t="shared" si="86"/>
        <v>41570.042985994674</v>
      </c>
    </row>
    <row r="1413" spans="1:20" ht="43.5" x14ac:dyDescent="0.35">
      <c r="A1413">
        <v>1411</v>
      </c>
      <c r="B1413" s="3" t="s">
        <v>342</v>
      </c>
      <c r="C1413" s="3" t="s">
        <v>2920</v>
      </c>
      <c r="D1413">
        <v>-905921.70017412305</v>
      </c>
      <c r="E1413">
        <v>17988.179954410502</v>
      </c>
      <c r="F1413" t="s">
        <v>5156</v>
      </c>
      <c r="G1413" t="s">
        <v>5161</v>
      </c>
      <c r="H1413" t="s">
        <v>5183</v>
      </c>
      <c r="I1413">
        <v>1382490219.9769399</v>
      </c>
      <c r="J1413">
        <v>1378864735.27932</v>
      </c>
      <c r="K1413" t="b">
        <v>1</v>
      </c>
      <c r="L1413">
        <v>178.547497104418</v>
      </c>
      <c r="M1413" t="b">
        <v>1</v>
      </c>
      <c r="N1413" t="s">
        <v>5206</v>
      </c>
      <c r="O1413">
        <f t="shared" si="83"/>
        <v>-2</v>
      </c>
      <c r="P1413">
        <f t="shared" si="84"/>
        <v>101</v>
      </c>
      <c r="Q1413" t="s">
        <v>5227</v>
      </c>
      <c r="R1413" t="s">
        <v>5232</v>
      </c>
      <c r="S1413" s="10">
        <f t="shared" si="85"/>
        <v>41527.874250918052</v>
      </c>
      <c r="T1413" s="10">
        <f t="shared" si="86"/>
        <v>41569.835879362727</v>
      </c>
    </row>
    <row r="1414" spans="1:20" ht="29" x14ac:dyDescent="0.35">
      <c r="A1414">
        <v>1412</v>
      </c>
      <c r="B1414" s="3" t="s">
        <v>343</v>
      </c>
      <c r="C1414" s="3" t="s">
        <v>2921</v>
      </c>
      <c r="D1414">
        <v>-906939.67642338295</v>
      </c>
      <c r="E1414">
        <v>17994.439120111401</v>
      </c>
      <c r="F1414" t="s">
        <v>5156</v>
      </c>
      <c r="G1414" t="s">
        <v>5161</v>
      </c>
      <c r="H1414" t="s">
        <v>5183</v>
      </c>
      <c r="I1414">
        <v>1382472325.9639399</v>
      </c>
      <c r="J1414">
        <v>1378846336.79089</v>
      </c>
      <c r="K1414" t="b">
        <v>1</v>
      </c>
      <c r="L1414">
        <v>178.60681170959199</v>
      </c>
      <c r="M1414" t="b">
        <v>1</v>
      </c>
      <c r="N1414" t="s">
        <v>5206</v>
      </c>
      <c r="O1414">
        <f t="shared" si="83"/>
        <v>-2</v>
      </c>
      <c r="P1414">
        <f t="shared" si="84"/>
        <v>101</v>
      </c>
      <c r="Q1414" t="s">
        <v>5227</v>
      </c>
      <c r="R1414" t="s">
        <v>5232</v>
      </c>
      <c r="S1414" s="10">
        <f t="shared" si="85"/>
        <v>41527.661305450114</v>
      </c>
      <c r="T1414" s="10">
        <f t="shared" si="86"/>
        <v>41569.628772730786</v>
      </c>
    </row>
    <row r="1415" spans="1:20" ht="58" x14ac:dyDescent="0.35">
      <c r="A1415">
        <v>1413</v>
      </c>
      <c r="B1415" s="3" t="s">
        <v>344</v>
      </c>
      <c r="C1415" s="3" t="s">
        <v>2922</v>
      </c>
      <c r="D1415">
        <v>-907957.65267263295</v>
      </c>
      <c r="E1415">
        <v>18000.698285812399</v>
      </c>
      <c r="F1415" t="s">
        <v>5156</v>
      </c>
      <c r="G1415" t="s">
        <v>5161</v>
      </c>
      <c r="H1415" t="s">
        <v>5183</v>
      </c>
      <c r="I1415">
        <v>1382454431.9509399</v>
      </c>
      <c r="J1415">
        <v>1378827938.30247</v>
      </c>
      <c r="K1415" t="b">
        <v>1</v>
      </c>
      <c r="L1415">
        <v>178.66612631476701</v>
      </c>
      <c r="M1415" t="b">
        <v>1</v>
      </c>
      <c r="N1415" t="s">
        <v>5206</v>
      </c>
      <c r="O1415">
        <f t="shared" si="83"/>
        <v>-2</v>
      </c>
      <c r="P1415">
        <f t="shared" si="84"/>
        <v>101</v>
      </c>
      <c r="Q1415" t="s">
        <v>5227</v>
      </c>
      <c r="R1415" t="s">
        <v>5232</v>
      </c>
      <c r="S1415" s="10">
        <f t="shared" si="85"/>
        <v>41527.448359982292</v>
      </c>
      <c r="T1415" s="10">
        <f t="shared" si="86"/>
        <v>41569.421666098839</v>
      </c>
    </row>
    <row r="1416" spans="1:20" ht="58" x14ac:dyDescent="0.35">
      <c r="A1416">
        <v>1414</v>
      </c>
      <c r="B1416" s="3" t="s">
        <v>345</v>
      </c>
      <c r="C1416" s="3" t="s">
        <v>2923</v>
      </c>
      <c r="D1416">
        <v>-908975.62892188295</v>
      </c>
      <c r="E1416">
        <v>18006.957451513299</v>
      </c>
      <c r="F1416" t="s">
        <v>5156</v>
      </c>
      <c r="G1416" t="s">
        <v>5161</v>
      </c>
      <c r="H1416" t="s">
        <v>5183</v>
      </c>
      <c r="I1416">
        <v>1382436537.9379499</v>
      </c>
      <c r="J1416">
        <v>1378809539.8140399</v>
      </c>
      <c r="K1416" t="b">
        <v>1</v>
      </c>
      <c r="L1416">
        <v>178.72544091994101</v>
      </c>
      <c r="M1416" t="b">
        <v>1</v>
      </c>
      <c r="N1416" t="s">
        <v>5206</v>
      </c>
      <c r="O1416">
        <f t="shared" si="83"/>
        <v>-2</v>
      </c>
      <c r="P1416">
        <f t="shared" si="84"/>
        <v>101</v>
      </c>
      <c r="Q1416" t="s">
        <v>5227</v>
      </c>
      <c r="R1416" t="s">
        <v>5232</v>
      </c>
      <c r="S1416" s="10">
        <f t="shared" si="85"/>
        <v>41527.235414514347</v>
      </c>
      <c r="T1416" s="10">
        <f t="shared" si="86"/>
        <v>41569.214559467007</v>
      </c>
    </row>
    <row r="1417" spans="1:20" ht="43.5" x14ac:dyDescent="0.35">
      <c r="A1417">
        <v>1415</v>
      </c>
      <c r="B1417" s="3" t="s">
        <v>346</v>
      </c>
      <c r="C1417" s="3" t="s">
        <v>2924</v>
      </c>
      <c r="D1417">
        <v>-909993.60517114296</v>
      </c>
      <c r="E1417">
        <v>18013.216617214301</v>
      </c>
      <c r="F1417" t="s">
        <v>5156</v>
      </c>
      <c r="G1417" t="s">
        <v>5161</v>
      </c>
      <c r="H1417" t="s">
        <v>5183</v>
      </c>
      <c r="I1417">
        <v>1382418643.9249499</v>
      </c>
      <c r="J1417">
        <v>1378791141.3256199</v>
      </c>
      <c r="K1417" t="b">
        <v>1</v>
      </c>
      <c r="L1417">
        <v>178.784755525115</v>
      </c>
      <c r="M1417" t="b">
        <v>1</v>
      </c>
      <c r="N1417" t="s">
        <v>5206</v>
      </c>
      <c r="O1417">
        <f t="shared" si="83"/>
        <v>-2</v>
      </c>
      <c r="P1417">
        <f t="shared" si="84"/>
        <v>101</v>
      </c>
      <c r="Q1417" t="s">
        <v>5227</v>
      </c>
      <c r="R1417" t="s">
        <v>5232</v>
      </c>
      <c r="S1417" s="10">
        <f t="shared" si="85"/>
        <v>41527.022469046526</v>
      </c>
      <c r="T1417" s="10">
        <f t="shared" si="86"/>
        <v>41569.007452835067</v>
      </c>
    </row>
    <row r="1418" spans="1:20" ht="43.5" x14ac:dyDescent="0.35">
      <c r="A1418">
        <v>1416</v>
      </c>
      <c r="B1418" s="3" t="s">
        <v>347</v>
      </c>
      <c r="C1418" s="3" t="s">
        <v>2925</v>
      </c>
      <c r="D1418">
        <v>-911011.58142039296</v>
      </c>
      <c r="E1418">
        <v>18019.4757829152</v>
      </c>
      <c r="F1418" t="s">
        <v>5156</v>
      </c>
      <c r="G1418" t="s">
        <v>5161</v>
      </c>
      <c r="H1418" t="s">
        <v>5183</v>
      </c>
      <c r="I1418">
        <v>1382400749.9119501</v>
      </c>
      <c r="J1418">
        <v>1378772742.8371899</v>
      </c>
      <c r="K1418" t="b">
        <v>1</v>
      </c>
      <c r="L1418">
        <v>178.84407013028999</v>
      </c>
      <c r="M1418" t="b">
        <v>1</v>
      </c>
      <c r="N1418" t="s">
        <v>5206</v>
      </c>
      <c r="O1418">
        <f t="shared" si="83"/>
        <v>-2</v>
      </c>
      <c r="P1418">
        <f t="shared" si="84"/>
        <v>101</v>
      </c>
      <c r="Q1418" t="s">
        <v>5227</v>
      </c>
      <c r="R1418" t="s">
        <v>5232</v>
      </c>
      <c r="S1418" s="10">
        <f t="shared" si="85"/>
        <v>41526.80952357858</v>
      </c>
      <c r="T1418" s="10">
        <f t="shared" si="86"/>
        <v>41568.800346203127</v>
      </c>
    </row>
    <row r="1419" spans="1:20" ht="43.5" x14ac:dyDescent="0.35">
      <c r="A1419">
        <v>1417</v>
      </c>
      <c r="B1419" s="3" t="s">
        <v>348</v>
      </c>
      <c r="C1419" s="3" t="s">
        <v>2926</v>
      </c>
      <c r="D1419">
        <v>-912029.55766964296</v>
      </c>
      <c r="E1419">
        <v>18025.734948616198</v>
      </c>
      <c r="F1419" t="s">
        <v>5156</v>
      </c>
      <c r="G1419" t="s">
        <v>5161</v>
      </c>
      <c r="H1419" t="s">
        <v>5183</v>
      </c>
      <c r="I1419">
        <v>1382382855.8989501</v>
      </c>
      <c r="J1419">
        <v>1378754344.3487699</v>
      </c>
      <c r="K1419" t="b">
        <v>1</v>
      </c>
      <c r="L1419">
        <v>178.90338473546399</v>
      </c>
      <c r="M1419" t="b">
        <v>1</v>
      </c>
      <c r="N1419" t="s">
        <v>5206</v>
      </c>
      <c r="O1419">
        <f t="shared" si="83"/>
        <v>-2</v>
      </c>
      <c r="P1419">
        <f t="shared" si="84"/>
        <v>101</v>
      </c>
      <c r="Q1419" t="s">
        <v>5227</v>
      </c>
      <c r="R1419" t="s">
        <v>5232</v>
      </c>
      <c r="S1419" s="10">
        <f t="shared" si="85"/>
        <v>41526.596578110759</v>
      </c>
      <c r="T1419" s="10">
        <f t="shared" si="86"/>
        <v>41568.593239571179</v>
      </c>
    </row>
    <row r="1420" spans="1:20" ht="43.5" x14ac:dyDescent="0.35">
      <c r="A1420">
        <v>1418</v>
      </c>
      <c r="B1420" s="3" t="s">
        <v>349</v>
      </c>
      <c r="C1420" s="3" t="s">
        <v>2927</v>
      </c>
      <c r="D1420">
        <v>-913047.53391890298</v>
      </c>
      <c r="E1420">
        <v>18031.994114317102</v>
      </c>
      <c r="F1420" t="s">
        <v>5156</v>
      </c>
      <c r="G1420" t="s">
        <v>5161</v>
      </c>
      <c r="H1420" t="s">
        <v>5183</v>
      </c>
      <c r="I1420">
        <v>1382364961.8859501</v>
      </c>
      <c r="J1420">
        <v>1378735945.8603401</v>
      </c>
      <c r="K1420" t="b">
        <v>1</v>
      </c>
      <c r="L1420">
        <v>178.96269934063801</v>
      </c>
      <c r="M1420" t="b">
        <v>1</v>
      </c>
      <c r="N1420" t="s">
        <v>5206</v>
      </c>
      <c r="O1420">
        <f t="shared" si="83"/>
        <v>-2</v>
      </c>
      <c r="P1420">
        <f t="shared" si="84"/>
        <v>101</v>
      </c>
      <c r="Q1420" t="s">
        <v>5227</v>
      </c>
      <c r="R1420" t="s">
        <v>5232</v>
      </c>
      <c r="S1420" s="10">
        <f t="shared" si="85"/>
        <v>41526.383632642821</v>
      </c>
      <c r="T1420" s="10">
        <f t="shared" si="86"/>
        <v>41568.386132939231</v>
      </c>
    </row>
    <row r="1421" spans="1:20" ht="43.5" x14ac:dyDescent="0.35">
      <c r="A1421">
        <v>1419</v>
      </c>
      <c r="B1421" s="3" t="s">
        <v>350</v>
      </c>
      <c r="C1421" s="3" t="s">
        <v>2928</v>
      </c>
      <c r="D1421">
        <v>-914065.51016815298</v>
      </c>
      <c r="E1421">
        <v>18038.2532800181</v>
      </c>
      <c r="F1421" t="s">
        <v>5156</v>
      </c>
      <c r="G1421" t="s">
        <v>5161</v>
      </c>
      <c r="H1421" t="s">
        <v>5183</v>
      </c>
      <c r="I1421">
        <v>1382347067.8729601</v>
      </c>
      <c r="J1421">
        <v>1378717547.3719201</v>
      </c>
      <c r="K1421" t="b">
        <v>1</v>
      </c>
      <c r="L1421">
        <v>179.02201394581201</v>
      </c>
      <c r="M1421" t="b">
        <v>1</v>
      </c>
      <c r="N1421" t="s">
        <v>5206</v>
      </c>
      <c r="O1421">
        <f t="shared" si="83"/>
        <v>-2</v>
      </c>
      <c r="P1421">
        <f t="shared" si="84"/>
        <v>101</v>
      </c>
      <c r="Q1421" t="s">
        <v>5227</v>
      </c>
      <c r="R1421" t="s">
        <v>5232</v>
      </c>
      <c r="S1421" s="10">
        <f t="shared" si="85"/>
        <v>41526.170687174999</v>
      </c>
      <c r="T1421" s="10">
        <f t="shared" si="86"/>
        <v>41568.179026307407</v>
      </c>
    </row>
    <row r="1422" spans="1:20" ht="43.5" x14ac:dyDescent="0.35">
      <c r="A1422">
        <v>1420</v>
      </c>
      <c r="B1422" s="3" t="s">
        <v>351</v>
      </c>
      <c r="C1422" s="3" t="s">
        <v>2929</v>
      </c>
      <c r="D1422">
        <v>-915083.48641740298</v>
      </c>
      <c r="E1422">
        <v>18044.512445719</v>
      </c>
      <c r="F1422" t="s">
        <v>5156</v>
      </c>
      <c r="G1422" t="s">
        <v>5161</v>
      </c>
      <c r="H1422" t="s">
        <v>5183</v>
      </c>
      <c r="I1422">
        <v>1382329173.8599601</v>
      </c>
      <c r="J1422">
        <v>1378699148.8834901</v>
      </c>
      <c r="K1422" t="b">
        <v>1</v>
      </c>
      <c r="L1422">
        <v>179.081328550987</v>
      </c>
      <c r="M1422" t="b">
        <v>1</v>
      </c>
      <c r="N1422" t="s">
        <v>5206</v>
      </c>
      <c r="O1422">
        <f t="shared" si="83"/>
        <v>-2</v>
      </c>
      <c r="P1422">
        <f t="shared" si="84"/>
        <v>101</v>
      </c>
      <c r="Q1422" t="s">
        <v>5227</v>
      </c>
      <c r="R1422" t="s">
        <v>5232</v>
      </c>
      <c r="S1422" s="10">
        <f t="shared" si="85"/>
        <v>41525.957741707061</v>
      </c>
      <c r="T1422" s="10">
        <f t="shared" si="86"/>
        <v>41567.97191967546</v>
      </c>
    </row>
    <row r="1423" spans="1:20" ht="58" x14ac:dyDescent="0.35">
      <c r="A1423">
        <v>1421</v>
      </c>
      <c r="B1423" s="3" t="s">
        <v>352</v>
      </c>
      <c r="C1423" s="3" t="s">
        <v>2930</v>
      </c>
      <c r="D1423">
        <v>-916101.46266666299</v>
      </c>
      <c r="E1423">
        <v>18050.771611420001</v>
      </c>
      <c r="F1423" t="s">
        <v>5156</v>
      </c>
      <c r="G1423" t="s">
        <v>5164</v>
      </c>
      <c r="H1423" t="s">
        <v>5186</v>
      </c>
      <c r="I1423">
        <v>1382311279.8469601</v>
      </c>
      <c r="J1423">
        <v>1378680750.3950701</v>
      </c>
      <c r="K1423" t="b">
        <v>1</v>
      </c>
      <c r="L1423">
        <v>179.14064315616099</v>
      </c>
      <c r="M1423" t="b">
        <v>1</v>
      </c>
      <c r="N1423" t="s">
        <v>5206</v>
      </c>
      <c r="O1423">
        <f t="shared" si="83"/>
        <v>-2</v>
      </c>
      <c r="P1423">
        <f t="shared" si="84"/>
        <v>101</v>
      </c>
      <c r="Q1423" t="s">
        <v>5227</v>
      </c>
      <c r="R1423" t="s">
        <v>5232</v>
      </c>
      <c r="S1423" s="10">
        <f t="shared" si="85"/>
        <v>41525.744796239233</v>
      </c>
      <c r="T1423" s="10">
        <f t="shared" si="86"/>
        <v>41567.764813043519</v>
      </c>
    </row>
    <row r="1424" spans="1:20" ht="43.5" x14ac:dyDescent="0.35">
      <c r="A1424">
        <v>1422</v>
      </c>
      <c r="B1424" s="3" t="s">
        <v>353</v>
      </c>
      <c r="C1424" s="3" t="s">
        <v>2931</v>
      </c>
      <c r="D1424">
        <v>-917119.43891591299</v>
      </c>
      <c r="E1424">
        <v>18057.030777120901</v>
      </c>
      <c r="F1424" t="s">
        <v>5156</v>
      </c>
      <c r="G1424" t="s">
        <v>5161</v>
      </c>
      <c r="H1424" t="s">
        <v>5183</v>
      </c>
      <c r="I1424">
        <v>1382293385.8339601</v>
      </c>
      <c r="J1424">
        <v>1378662351.9066401</v>
      </c>
      <c r="K1424" t="b">
        <v>1</v>
      </c>
      <c r="L1424">
        <v>179.19995776133501</v>
      </c>
      <c r="M1424" t="b">
        <v>1</v>
      </c>
      <c r="N1424" t="s">
        <v>5206</v>
      </c>
      <c r="O1424">
        <f t="shared" si="83"/>
        <v>-2</v>
      </c>
      <c r="P1424">
        <f t="shared" si="84"/>
        <v>101</v>
      </c>
      <c r="Q1424" t="s">
        <v>5227</v>
      </c>
      <c r="R1424" t="s">
        <v>5232</v>
      </c>
      <c r="S1424" s="10">
        <f t="shared" si="85"/>
        <v>41525.531850771295</v>
      </c>
      <c r="T1424" s="10">
        <f t="shared" si="86"/>
        <v>41567.557706411571</v>
      </c>
    </row>
    <row r="1425" spans="1:20" ht="58" x14ac:dyDescent="0.35">
      <c r="A1425">
        <v>1423</v>
      </c>
      <c r="B1425" s="3" t="s">
        <v>354</v>
      </c>
      <c r="C1425" s="3" t="s">
        <v>2932</v>
      </c>
      <c r="D1425">
        <v>-918137.41516517301</v>
      </c>
      <c r="E1425">
        <v>18063.289942821899</v>
      </c>
      <c r="F1425" t="s">
        <v>5156</v>
      </c>
      <c r="G1425" t="s">
        <v>5161</v>
      </c>
      <c r="H1425" t="s">
        <v>5183</v>
      </c>
      <c r="I1425">
        <v>1382275491.82096</v>
      </c>
      <c r="J1425">
        <v>1378643953.41822</v>
      </c>
      <c r="K1425" t="b">
        <v>1</v>
      </c>
      <c r="L1425">
        <v>179.25927236650901</v>
      </c>
      <c r="M1425" t="b">
        <v>1</v>
      </c>
      <c r="N1425" t="s">
        <v>5206</v>
      </c>
      <c r="O1425">
        <f t="shared" si="83"/>
        <v>-2</v>
      </c>
      <c r="P1425">
        <f t="shared" si="84"/>
        <v>101</v>
      </c>
      <c r="Q1425" t="s">
        <v>5227</v>
      </c>
      <c r="R1425" t="s">
        <v>5232</v>
      </c>
      <c r="S1425" s="10">
        <f t="shared" si="85"/>
        <v>41525.318905303473</v>
      </c>
      <c r="T1425" s="10">
        <f t="shared" si="86"/>
        <v>41567.350599779624</v>
      </c>
    </row>
    <row r="1426" spans="1:20" ht="43.5" x14ac:dyDescent="0.35">
      <c r="A1426">
        <v>1424</v>
      </c>
      <c r="B1426" s="3" t="s">
        <v>355</v>
      </c>
      <c r="C1426" s="3" t="s">
        <v>2933</v>
      </c>
      <c r="D1426">
        <v>-919155.39141442301</v>
      </c>
      <c r="E1426">
        <v>18069.549108522799</v>
      </c>
      <c r="F1426" t="s">
        <v>5156</v>
      </c>
      <c r="G1426" t="s">
        <v>5161</v>
      </c>
      <c r="H1426" t="s">
        <v>5183</v>
      </c>
      <c r="I1426">
        <v>1382257597.80796</v>
      </c>
      <c r="J1426">
        <v>1378625554.9298</v>
      </c>
      <c r="K1426" t="b">
        <v>1</v>
      </c>
      <c r="L1426">
        <v>179.318586971684</v>
      </c>
      <c r="M1426" t="b">
        <v>1</v>
      </c>
      <c r="N1426" t="s">
        <v>5206</v>
      </c>
      <c r="O1426">
        <f t="shared" si="83"/>
        <v>-2</v>
      </c>
      <c r="P1426">
        <f t="shared" si="84"/>
        <v>101</v>
      </c>
      <c r="Q1426" t="s">
        <v>5227</v>
      </c>
      <c r="R1426" t="s">
        <v>5232</v>
      </c>
      <c r="S1426" s="10">
        <f t="shared" si="85"/>
        <v>41525.105959835644</v>
      </c>
      <c r="T1426" s="10">
        <f t="shared" si="86"/>
        <v>41567.143493147683</v>
      </c>
    </row>
    <row r="1427" spans="1:20" ht="43.5" x14ac:dyDescent="0.35">
      <c r="A1427">
        <v>1425</v>
      </c>
      <c r="B1427" s="3" t="s">
        <v>356</v>
      </c>
      <c r="C1427" s="3" t="s">
        <v>2934</v>
      </c>
      <c r="D1427">
        <v>-920173.36766367301</v>
      </c>
      <c r="E1427">
        <v>18075.8082742238</v>
      </c>
      <c r="F1427" t="s">
        <v>5156</v>
      </c>
      <c r="G1427" t="s">
        <v>5161</v>
      </c>
      <c r="H1427" t="s">
        <v>5183</v>
      </c>
      <c r="I1427">
        <v>1382239703.79497</v>
      </c>
      <c r="J1427">
        <v>1378607156.44137</v>
      </c>
      <c r="K1427" t="b">
        <v>1</v>
      </c>
      <c r="L1427">
        <v>179.37790157685799</v>
      </c>
      <c r="M1427" t="b">
        <v>1</v>
      </c>
      <c r="N1427" t="s">
        <v>5206</v>
      </c>
      <c r="O1427">
        <f t="shared" si="83"/>
        <v>-2</v>
      </c>
      <c r="P1427">
        <f t="shared" si="84"/>
        <v>101</v>
      </c>
      <c r="Q1427" t="s">
        <v>5227</v>
      </c>
      <c r="R1427" t="s">
        <v>5232</v>
      </c>
      <c r="S1427" s="10">
        <f t="shared" si="85"/>
        <v>41524.893014367706</v>
      </c>
      <c r="T1427" s="10">
        <f t="shared" si="86"/>
        <v>41566.936386515852</v>
      </c>
    </row>
    <row r="1428" spans="1:20" ht="43.5" x14ac:dyDescent="0.35">
      <c r="A1428">
        <v>1426</v>
      </c>
      <c r="B1428" s="3" t="s">
        <v>5338</v>
      </c>
      <c r="C1428" s="3" t="s">
        <v>2935</v>
      </c>
      <c r="D1428">
        <v>-921191.34391293302</v>
      </c>
      <c r="E1428">
        <v>18082.0674399247</v>
      </c>
      <c r="F1428" t="s">
        <v>5156</v>
      </c>
      <c r="G1428" t="s">
        <v>5161</v>
      </c>
      <c r="H1428" t="s">
        <v>5183</v>
      </c>
      <c r="I1428">
        <v>1382221809.78197</v>
      </c>
      <c r="J1428">
        <v>1378588757.95295</v>
      </c>
      <c r="K1428" t="b">
        <v>1</v>
      </c>
      <c r="L1428">
        <v>179.43721618203199</v>
      </c>
      <c r="M1428" t="b">
        <v>1</v>
      </c>
      <c r="N1428" t="s">
        <v>5206</v>
      </c>
      <c r="O1428">
        <f t="shared" si="83"/>
        <v>-2</v>
      </c>
      <c r="P1428">
        <f t="shared" si="84"/>
        <v>101</v>
      </c>
      <c r="Q1428" t="s">
        <v>5227</v>
      </c>
      <c r="R1428" t="s">
        <v>5232</v>
      </c>
      <c r="S1428" s="10">
        <f t="shared" si="85"/>
        <v>41524.680068899885</v>
      </c>
      <c r="T1428" s="10">
        <f t="shared" si="86"/>
        <v>41566.729279883912</v>
      </c>
    </row>
    <row r="1429" spans="1:20" ht="58" x14ac:dyDescent="0.35">
      <c r="A1429">
        <v>1427</v>
      </c>
      <c r="B1429" s="3" t="s">
        <v>358</v>
      </c>
      <c r="C1429" s="3" t="s">
        <v>2936</v>
      </c>
      <c r="D1429">
        <v>-922209.32016218302</v>
      </c>
      <c r="E1429">
        <v>18088.326605625702</v>
      </c>
      <c r="F1429" t="s">
        <v>5156</v>
      </c>
      <c r="G1429" t="s">
        <v>5161</v>
      </c>
      <c r="H1429" t="s">
        <v>5183</v>
      </c>
      <c r="I1429">
        <v>1382203915.76897</v>
      </c>
      <c r="J1429">
        <v>1378570359.46452</v>
      </c>
      <c r="K1429" t="b">
        <v>1</v>
      </c>
      <c r="L1429">
        <v>179.49653078720701</v>
      </c>
      <c r="M1429" t="b">
        <v>1</v>
      </c>
      <c r="N1429" t="s">
        <v>5206</v>
      </c>
      <c r="O1429">
        <f t="shared" si="83"/>
        <v>-2</v>
      </c>
      <c r="P1429">
        <f t="shared" si="84"/>
        <v>101</v>
      </c>
      <c r="Q1429" t="s">
        <v>5227</v>
      </c>
      <c r="R1429" t="s">
        <v>5232</v>
      </c>
      <c r="S1429" s="10">
        <f t="shared" si="85"/>
        <v>41524.467123431939</v>
      </c>
      <c r="T1429" s="10">
        <f t="shared" si="86"/>
        <v>41566.522173251964</v>
      </c>
    </row>
    <row r="1430" spans="1:20" ht="43.5" x14ac:dyDescent="0.35">
      <c r="A1430">
        <v>1428</v>
      </c>
      <c r="B1430" s="3" t="s">
        <v>359</v>
      </c>
      <c r="C1430" s="3" t="s">
        <v>2937</v>
      </c>
      <c r="D1430">
        <v>-923227.29641143302</v>
      </c>
      <c r="E1430">
        <v>18094.585771326601</v>
      </c>
      <c r="F1430" t="s">
        <v>5156</v>
      </c>
      <c r="G1430" t="s">
        <v>5161</v>
      </c>
      <c r="H1430" t="s">
        <v>5183</v>
      </c>
      <c r="I1430">
        <v>1382186021.75597</v>
      </c>
      <c r="J1430">
        <v>1378551960.9761</v>
      </c>
      <c r="K1430" t="b">
        <v>1</v>
      </c>
      <c r="L1430">
        <v>179.555845392381</v>
      </c>
      <c r="M1430" t="b">
        <v>1</v>
      </c>
      <c r="N1430" t="s">
        <v>5206</v>
      </c>
      <c r="O1430">
        <f t="shared" si="83"/>
        <v>-2</v>
      </c>
      <c r="P1430">
        <f t="shared" si="84"/>
        <v>101</v>
      </c>
      <c r="Q1430" t="s">
        <v>5227</v>
      </c>
      <c r="R1430" t="s">
        <v>5232</v>
      </c>
      <c r="S1430" s="10">
        <f t="shared" si="85"/>
        <v>41524.254177964118</v>
      </c>
      <c r="T1430" s="10">
        <f t="shared" si="86"/>
        <v>41566.315066620016</v>
      </c>
    </row>
    <row r="1431" spans="1:20" ht="43.5" x14ac:dyDescent="0.35">
      <c r="A1431">
        <v>1429</v>
      </c>
      <c r="B1431" s="3" t="s">
        <v>360</v>
      </c>
      <c r="C1431" s="3" t="s">
        <v>2938</v>
      </c>
      <c r="D1431">
        <v>-924245.27266069304</v>
      </c>
      <c r="E1431">
        <v>18100.844937027599</v>
      </c>
      <c r="F1431" t="s">
        <v>5156</v>
      </c>
      <c r="G1431" t="s">
        <v>5161</v>
      </c>
      <c r="H1431" t="s">
        <v>5183</v>
      </c>
      <c r="I1431">
        <v>1382168127.74297</v>
      </c>
      <c r="J1431">
        <v>1378533562.4876699</v>
      </c>
      <c r="K1431" t="b">
        <v>1</v>
      </c>
      <c r="L1431">
        <v>179.615159997555</v>
      </c>
      <c r="M1431" t="b">
        <v>1</v>
      </c>
      <c r="N1431" t="s">
        <v>5206</v>
      </c>
      <c r="O1431">
        <f t="shared" si="83"/>
        <v>-2</v>
      </c>
      <c r="P1431">
        <f t="shared" si="84"/>
        <v>101</v>
      </c>
      <c r="Q1431" t="s">
        <v>5227</v>
      </c>
      <c r="R1431" t="s">
        <v>5232</v>
      </c>
      <c r="S1431" s="10">
        <f t="shared" si="85"/>
        <v>41524.04123249618</v>
      </c>
      <c r="T1431" s="10">
        <f t="shared" si="86"/>
        <v>41566.107959988076</v>
      </c>
    </row>
    <row r="1432" spans="1:20" ht="43.5" x14ac:dyDescent="0.35">
      <c r="A1432">
        <v>1430</v>
      </c>
      <c r="B1432" s="3" t="s">
        <v>361</v>
      </c>
      <c r="C1432" s="3" t="s">
        <v>2939</v>
      </c>
      <c r="D1432">
        <v>-925263.24890994304</v>
      </c>
      <c r="E1432">
        <v>18107.104102728499</v>
      </c>
      <c r="F1432" t="s">
        <v>5156</v>
      </c>
      <c r="G1432" t="s">
        <v>5161</v>
      </c>
      <c r="H1432" t="s">
        <v>5183</v>
      </c>
      <c r="I1432">
        <v>1382150233.72998</v>
      </c>
      <c r="J1432">
        <v>1378515163.9992499</v>
      </c>
      <c r="K1432" t="b">
        <v>0</v>
      </c>
      <c r="L1432">
        <v>179.67447460272899</v>
      </c>
      <c r="M1432" t="b">
        <v>1</v>
      </c>
      <c r="N1432" t="s">
        <v>5206</v>
      </c>
      <c r="O1432">
        <f t="shared" si="83"/>
        <v>-2</v>
      </c>
      <c r="P1432">
        <f t="shared" si="84"/>
        <v>101</v>
      </c>
      <c r="Q1432" t="s">
        <v>5227</v>
      </c>
      <c r="R1432" t="s">
        <v>5232</v>
      </c>
      <c r="S1432" s="10">
        <f t="shared" si="85"/>
        <v>41523.828287028351</v>
      </c>
      <c r="T1432" s="10">
        <f t="shared" si="86"/>
        <v>41565.900853356252</v>
      </c>
    </row>
    <row r="1433" spans="1:20" ht="43.5" x14ac:dyDescent="0.35">
      <c r="A1433">
        <v>1431</v>
      </c>
      <c r="B1433" s="3" t="s">
        <v>362</v>
      </c>
      <c r="C1433" s="3" t="s">
        <v>2940</v>
      </c>
      <c r="D1433">
        <v>-926281.22515919304</v>
      </c>
      <c r="E1433">
        <v>18113.363268429501</v>
      </c>
      <c r="F1433" t="s">
        <v>5156</v>
      </c>
      <c r="G1433" t="s">
        <v>5161</v>
      </c>
      <c r="H1433" t="s">
        <v>5183</v>
      </c>
      <c r="I1433">
        <v>1382132339.71698</v>
      </c>
      <c r="J1433">
        <v>1378496765.5108199</v>
      </c>
      <c r="K1433" t="b">
        <v>0</v>
      </c>
      <c r="L1433">
        <v>179.73378920790401</v>
      </c>
      <c r="M1433" t="b">
        <v>1</v>
      </c>
      <c r="N1433" t="s">
        <v>5206</v>
      </c>
      <c r="O1433">
        <f t="shared" si="83"/>
        <v>-2</v>
      </c>
      <c r="P1433">
        <f t="shared" si="84"/>
        <v>101</v>
      </c>
      <c r="Q1433" t="s">
        <v>5227</v>
      </c>
      <c r="R1433" t="s">
        <v>5232</v>
      </c>
      <c r="S1433" s="10">
        <f t="shared" si="85"/>
        <v>41523.615341560413</v>
      </c>
      <c r="T1433" s="10">
        <f t="shared" si="86"/>
        <v>41565.693746724304</v>
      </c>
    </row>
    <row r="1434" spans="1:20" ht="58" x14ac:dyDescent="0.35">
      <c r="A1434">
        <v>1432</v>
      </c>
      <c r="B1434" s="3" t="s">
        <v>363</v>
      </c>
      <c r="C1434" s="3" t="s">
        <v>2941</v>
      </c>
      <c r="D1434">
        <v>-927299.20140845305</v>
      </c>
      <c r="E1434">
        <v>18119.622434130401</v>
      </c>
      <c r="F1434" t="s">
        <v>5156</v>
      </c>
      <c r="G1434" t="s">
        <v>5161</v>
      </c>
      <c r="H1434" t="s">
        <v>5183</v>
      </c>
      <c r="I1434">
        <v>1382114445.70398</v>
      </c>
      <c r="J1434">
        <v>1378478367.0223999</v>
      </c>
      <c r="K1434" t="b">
        <v>0</v>
      </c>
      <c r="L1434">
        <v>179.79310381307801</v>
      </c>
      <c r="M1434" t="b">
        <v>1</v>
      </c>
      <c r="N1434" t="s">
        <v>5206</v>
      </c>
      <c r="O1434">
        <f t="shared" si="83"/>
        <v>-2</v>
      </c>
      <c r="P1434">
        <f t="shared" si="84"/>
        <v>101</v>
      </c>
      <c r="Q1434" t="s">
        <v>5227</v>
      </c>
      <c r="R1434" t="s">
        <v>5232</v>
      </c>
      <c r="S1434" s="10">
        <f t="shared" si="85"/>
        <v>41523.402396092592</v>
      </c>
      <c r="T1434" s="10">
        <f t="shared" si="86"/>
        <v>41565.486640092357</v>
      </c>
    </row>
    <row r="1435" spans="1:20" ht="58" x14ac:dyDescent="0.35">
      <c r="A1435">
        <v>1433</v>
      </c>
      <c r="B1435" s="3" t="s">
        <v>364</v>
      </c>
      <c r="C1435" s="3" t="s">
        <v>2942</v>
      </c>
      <c r="D1435">
        <v>-928317.17765770305</v>
      </c>
      <c r="E1435">
        <v>18125.881599831398</v>
      </c>
      <c r="F1435" t="s">
        <v>5156</v>
      </c>
      <c r="G1435" t="s">
        <v>5161</v>
      </c>
      <c r="H1435" t="s">
        <v>5183</v>
      </c>
      <c r="I1435">
        <v>1382096551.69098</v>
      </c>
      <c r="J1435">
        <v>1378459968.5339701</v>
      </c>
      <c r="K1435" t="b">
        <v>0</v>
      </c>
      <c r="L1435">
        <v>179.852418418252</v>
      </c>
      <c r="M1435" t="b">
        <v>1</v>
      </c>
      <c r="N1435" t="s">
        <v>5206</v>
      </c>
      <c r="O1435">
        <f t="shared" si="83"/>
        <v>-2</v>
      </c>
      <c r="P1435">
        <f t="shared" si="84"/>
        <v>101</v>
      </c>
      <c r="Q1435" t="s">
        <v>5227</v>
      </c>
      <c r="R1435" t="s">
        <v>5232</v>
      </c>
      <c r="S1435" s="10">
        <f t="shared" si="85"/>
        <v>41523.189450624654</v>
      </c>
      <c r="T1435" s="10">
        <f t="shared" si="86"/>
        <v>41565.279533460416</v>
      </c>
    </row>
    <row r="1436" spans="1:20" ht="43.5" x14ac:dyDescent="0.35">
      <c r="A1436">
        <v>1434</v>
      </c>
      <c r="B1436" s="3" t="s">
        <v>365</v>
      </c>
      <c r="C1436" s="3" t="s">
        <v>2943</v>
      </c>
      <c r="D1436">
        <v>-929335.15390695306</v>
      </c>
      <c r="E1436">
        <v>18132.140765532298</v>
      </c>
      <c r="F1436" t="s">
        <v>5156</v>
      </c>
      <c r="G1436" t="s">
        <v>5161</v>
      </c>
      <c r="H1436" t="s">
        <v>5183</v>
      </c>
      <c r="I1436">
        <v>1382078657.6779799</v>
      </c>
      <c r="J1436">
        <v>1378441570.0455501</v>
      </c>
      <c r="K1436" t="b">
        <v>0</v>
      </c>
      <c r="L1436">
        <v>179.911733023426</v>
      </c>
      <c r="M1436" t="b">
        <v>1</v>
      </c>
      <c r="N1436" t="s">
        <v>5206</v>
      </c>
      <c r="O1436">
        <f t="shared" si="83"/>
        <v>-2</v>
      </c>
      <c r="P1436">
        <f t="shared" si="84"/>
        <v>101</v>
      </c>
      <c r="Q1436" t="s">
        <v>5227</v>
      </c>
      <c r="R1436" t="s">
        <v>5232</v>
      </c>
      <c r="S1436" s="10">
        <f t="shared" si="85"/>
        <v>41522.976505156832</v>
      </c>
      <c r="T1436" s="10">
        <f t="shared" si="86"/>
        <v>41565.072426828468</v>
      </c>
    </row>
    <row r="1437" spans="1:20" ht="43.5" x14ac:dyDescent="0.35">
      <c r="A1437">
        <v>1435</v>
      </c>
      <c r="B1437" s="3" t="s">
        <v>366</v>
      </c>
      <c r="C1437" s="3" t="s">
        <v>2944</v>
      </c>
      <c r="D1437">
        <v>-930353.13015621295</v>
      </c>
      <c r="E1437">
        <v>18138.3999312333</v>
      </c>
      <c r="F1437" t="s">
        <v>5156</v>
      </c>
      <c r="G1437" t="s">
        <v>5162</v>
      </c>
      <c r="H1437" t="s">
        <v>5184</v>
      </c>
      <c r="I1437">
        <v>1382060763.6649899</v>
      </c>
      <c r="J1437">
        <v>1378423171.5571201</v>
      </c>
      <c r="K1437" t="b">
        <v>0</v>
      </c>
      <c r="L1437">
        <v>179.97104762860101</v>
      </c>
      <c r="M1437" t="b">
        <v>1</v>
      </c>
      <c r="N1437" t="s">
        <v>5206</v>
      </c>
      <c r="O1437">
        <f t="shared" si="83"/>
        <v>-2</v>
      </c>
      <c r="P1437">
        <f t="shared" si="84"/>
        <v>101</v>
      </c>
      <c r="Q1437" t="s">
        <v>5227</v>
      </c>
      <c r="R1437" t="s">
        <v>5232</v>
      </c>
      <c r="S1437" s="10">
        <f t="shared" si="85"/>
        <v>41522.763559688887</v>
      </c>
      <c r="T1437" s="10">
        <f t="shared" si="86"/>
        <v>41564.865320196644</v>
      </c>
    </row>
    <row r="1438" spans="1:20" ht="43.5" x14ac:dyDescent="0.35">
      <c r="A1438">
        <v>1436</v>
      </c>
      <c r="B1438" s="3" t="s">
        <v>367</v>
      </c>
      <c r="C1438" s="3" t="s">
        <v>2945</v>
      </c>
      <c r="D1438">
        <v>-931371.10640546295</v>
      </c>
      <c r="E1438">
        <v>18144.6590969342</v>
      </c>
      <c r="F1438" t="s">
        <v>5156</v>
      </c>
      <c r="G1438" t="s">
        <v>5161</v>
      </c>
      <c r="H1438" t="s">
        <v>5183</v>
      </c>
      <c r="I1438">
        <v>1382042869.6519899</v>
      </c>
      <c r="J1438">
        <v>1378404773.0687001</v>
      </c>
      <c r="K1438" t="b">
        <v>0</v>
      </c>
      <c r="L1438">
        <v>180.03036223377501</v>
      </c>
      <c r="M1438" t="b">
        <v>1</v>
      </c>
      <c r="N1438" t="s">
        <v>5206</v>
      </c>
      <c r="O1438">
        <f t="shared" si="83"/>
        <v>-2</v>
      </c>
      <c r="P1438">
        <f t="shared" si="84"/>
        <v>101</v>
      </c>
      <c r="Q1438" t="s">
        <v>5227</v>
      </c>
      <c r="R1438" t="s">
        <v>5232</v>
      </c>
      <c r="S1438" s="10">
        <f t="shared" si="85"/>
        <v>41522.550614221065</v>
      </c>
      <c r="T1438" s="10">
        <f t="shared" si="86"/>
        <v>41564.658213564697</v>
      </c>
    </row>
    <row r="1439" spans="1:20" ht="43.5" x14ac:dyDescent="0.35">
      <c r="A1439">
        <v>1437</v>
      </c>
      <c r="B1439" s="3" t="s">
        <v>368</v>
      </c>
      <c r="C1439" s="3" t="s">
        <v>2946</v>
      </c>
      <c r="D1439">
        <v>-932389.08265472297</v>
      </c>
      <c r="E1439">
        <v>18150.918262635201</v>
      </c>
      <c r="F1439" t="s">
        <v>5156</v>
      </c>
      <c r="G1439" t="s">
        <v>5161</v>
      </c>
      <c r="H1439" t="s">
        <v>5183</v>
      </c>
      <c r="I1439">
        <v>1382024975.6389899</v>
      </c>
      <c r="J1439">
        <v>1378386374.5802701</v>
      </c>
      <c r="K1439" t="b">
        <v>0</v>
      </c>
      <c r="L1439">
        <v>180.089676838949</v>
      </c>
      <c r="M1439" t="b">
        <v>1</v>
      </c>
      <c r="N1439" t="s">
        <v>5206</v>
      </c>
      <c r="O1439">
        <f t="shared" si="83"/>
        <v>-2</v>
      </c>
      <c r="P1439">
        <f t="shared" si="84"/>
        <v>101</v>
      </c>
      <c r="Q1439" t="s">
        <v>5227</v>
      </c>
      <c r="R1439" t="s">
        <v>5232</v>
      </c>
      <c r="S1439" s="10">
        <f t="shared" si="85"/>
        <v>41522.33766875312</v>
      </c>
      <c r="T1439" s="10">
        <f t="shared" si="86"/>
        <v>41564.451106932749</v>
      </c>
    </row>
    <row r="1440" spans="1:20" ht="43.5" x14ac:dyDescent="0.35">
      <c r="A1440">
        <v>1438</v>
      </c>
      <c r="B1440" s="3" t="s">
        <v>369</v>
      </c>
      <c r="C1440" s="3" t="s">
        <v>2947</v>
      </c>
      <c r="D1440">
        <v>-933407.05890397297</v>
      </c>
      <c r="E1440">
        <v>18157.177428336101</v>
      </c>
      <c r="F1440" t="s">
        <v>5156</v>
      </c>
      <c r="G1440" t="s">
        <v>5161</v>
      </c>
      <c r="H1440" t="s">
        <v>5183</v>
      </c>
      <c r="I1440">
        <v>1382007081.6259899</v>
      </c>
      <c r="J1440">
        <v>1378367976.09185</v>
      </c>
      <c r="K1440" t="b">
        <v>0</v>
      </c>
      <c r="L1440">
        <v>180.14899144412399</v>
      </c>
      <c r="M1440" t="b">
        <v>1</v>
      </c>
      <c r="N1440" t="s">
        <v>5206</v>
      </c>
      <c r="O1440">
        <f t="shared" si="83"/>
        <v>-2</v>
      </c>
      <c r="P1440">
        <f t="shared" si="84"/>
        <v>101</v>
      </c>
      <c r="Q1440" t="s">
        <v>5227</v>
      </c>
      <c r="R1440" t="s">
        <v>5232</v>
      </c>
      <c r="S1440" s="10">
        <f t="shared" si="85"/>
        <v>41522.124723285298</v>
      </c>
      <c r="T1440" s="10">
        <f t="shared" si="86"/>
        <v>41564.244000300809</v>
      </c>
    </row>
    <row r="1441" spans="1:20" ht="43.5" x14ac:dyDescent="0.35">
      <c r="A1441">
        <v>1439</v>
      </c>
      <c r="B1441" s="3" t="s">
        <v>370</v>
      </c>
      <c r="C1441" s="3" t="s">
        <v>2948</v>
      </c>
      <c r="D1441">
        <v>-934425.03515322297</v>
      </c>
      <c r="E1441">
        <v>18163.436594037099</v>
      </c>
      <c r="F1441" t="s">
        <v>5156</v>
      </c>
      <c r="G1441" t="s">
        <v>5161</v>
      </c>
      <c r="H1441" t="s">
        <v>5183</v>
      </c>
      <c r="I1441">
        <v>1381989187.6129899</v>
      </c>
      <c r="J1441">
        <v>1378349577.60342</v>
      </c>
      <c r="K1441" t="b">
        <v>0</v>
      </c>
      <c r="L1441">
        <v>180.20830604929799</v>
      </c>
      <c r="M1441" t="b">
        <v>1</v>
      </c>
      <c r="N1441" t="s">
        <v>5206</v>
      </c>
      <c r="O1441">
        <f t="shared" si="83"/>
        <v>-2</v>
      </c>
      <c r="P1441">
        <f t="shared" si="84"/>
        <v>101</v>
      </c>
      <c r="Q1441" t="s">
        <v>5227</v>
      </c>
      <c r="R1441" t="s">
        <v>5232</v>
      </c>
      <c r="S1441" s="10">
        <f t="shared" si="85"/>
        <v>41521.91177781736</v>
      </c>
      <c r="T1441" s="10">
        <f t="shared" si="86"/>
        <v>41564.036893668861</v>
      </c>
    </row>
    <row r="1442" spans="1:20" ht="43.5" x14ac:dyDescent="0.35">
      <c r="A1442">
        <v>1440</v>
      </c>
      <c r="B1442" s="3" t="s">
        <v>371</v>
      </c>
      <c r="C1442" s="3" t="s">
        <v>2949</v>
      </c>
      <c r="D1442">
        <v>-935443.01140248298</v>
      </c>
      <c r="E1442">
        <v>18169.695759737999</v>
      </c>
      <c r="F1442" t="s">
        <v>5156</v>
      </c>
      <c r="G1442" t="s">
        <v>5161</v>
      </c>
      <c r="H1442" t="s">
        <v>5183</v>
      </c>
      <c r="I1442">
        <v>1381971293.5999999</v>
      </c>
      <c r="J1442">
        <v>1378331179.115</v>
      </c>
      <c r="K1442" t="b">
        <v>0</v>
      </c>
      <c r="L1442">
        <v>180.26762065447201</v>
      </c>
      <c r="M1442" t="b">
        <v>1</v>
      </c>
      <c r="N1442" t="s">
        <v>5206</v>
      </c>
      <c r="O1442">
        <f t="shared" si="83"/>
        <v>-2</v>
      </c>
      <c r="P1442">
        <f t="shared" si="84"/>
        <v>101</v>
      </c>
      <c r="Q1442" t="s">
        <v>5227</v>
      </c>
      <c r="R1442" t="s">
        <v>5232</v>
      </c>
      <c r="S1442" s="10">
        <f t="shared" si="85"/>
        <v>41521.698832349539</v>
      </c>
      <c r="T1442" s="10">
        <f t="shared" si="86"/>
        <v>41563.829787037037</v>
      </c>
    </row>
    <row r="1443" spans="1:20" ht="58" x14ac:dyDescent="0.35">
      <c r="A1443">
        <v>1441</v>
      </c>
      <c r="B1443" s="3" t="s">
        <v>372</v>
      </c>
      <c r="C1443" s="3" t="s">
        <v>2950</v>
      </c>
      <c r="D1443">
        <v>-936460.98765173298</v>
      </c>
      <c r="E1443">
        <v>18175.954925439</v>
      </c>
      <c r="F1443" t="s">
        <v>5156</v>
      </c>
      <c r="G1443" t="s">
        <v>5161</v>
      </c>
      <c r="H1443" t="s">
        <v>5183</v>
      </c>
      <c r="I1443">
        <v>1381953399.5869999</v>
      </c>
      <c r="J1443">
        <v>1378312780.62657</v>
      </c>
      <c r="K1443" t="b">
        <v>0</v>
      </c>
      <c r="L1443">
        <v>180.32693525964601</v>
      </c>
      <c r="M1443" t="b">
        <v>1</v>
      </c>
      <c r="N1443" t="s">
        <v>5206</v>
      </c>
      <c r="O1443">
        <f t="shared" si="83"/>
        <v>-2</v>
      </c>
      <c r="P1443">
        <f t="shared" si="84"/>
        <v>101</v>
      </c>
      <c r="Q1443" t="s">
        <v>5227</v>
      </c>
      <c r="R1443" t="s">
        <v>5232</v>
      </c>
      <c r="S1443" s="10">
        <f t="shared" si="85"/>
        <v>41521.485886881594</v>
      </c>
      <c r="T1443" s="10">
        <f t="shared" si="86"/>
        <v>41563.622680405089</v>
      </c>
    </row>
    <row r="1444" spans="1:20" ht="29" x14ac:dyDescent="0.35">
      <c r="A1444">
        <v>1442</v>
      </c>
      <c r="B1444" s="3" t="s">
        <v>373</v>
      </c>
      <c r="C1444" s="3" t="s">
        <v>2951</v>
      </c>
      <c r="D1444">
        <v>-937478.96390098298</v>
      </c>
      <c r="E1444">
        <v>18182.2140911399</v>
      </c>
      <c r="F1444" t="s">
        <v>5156</v>
      </c>
      <c r="G1444" t="s">
        <v>5162</v>
      </c>
      <c r="H1444" t="s">
        <v>5184</v>
      </c>
      <c r="I1444">
        <v>1381935505.5739999</v>
      </c>
      <c r="J1444">
        <v>1378294382.13815</v>
      </c>
      <c r="K1444" t="b">
        <v>0</v>
      </c>
      <c r="L1444">
        <v>180.386249864821</v>
      </c>
      <c r="M1444" t="b">
        <v>1</v>
      </c>
      <c r="N1444" t="s">
        <v>5206</v>
      </c>
      <c r="O1444">
        <f t="shared" si="83"/>
        <v>-2</v>
      </c>
      <c r="P1444">
        <f t="shared" si="84"/>
        <v>101</v>
      </c>
      <c r="Q1444" t="s">
        <v>5227</v>
      </c>
      <c r="R1444" t="s">
        <v>5232</v>
      </c>
      <c r="S1444" s="10">
        <f t="shared" si="85"/>
        <v>41521.272941413772</v>
      </c>
      <c r="T1444" s="10">
        <f t="shared" si="86"/>
        <v>41563.415573773142</v>
      </c>
    </row>
    <row r="1445" spans="1:20" ht="43.5" x14ac:dyDescent="0.35">
      <c r="A1445">
        <v>1443</v>
      </c>
      <c r="B1445" s="3" t="s">
        <v>374</v>
      </c>
      <c r="C1445" s="3" t="s">
        <v>2952</v>
      </c>
      <c r="D1445">
        <v>-938496.940150243</v>
      </c>
      <c r="E1445">
        <v>18188.473256840902</v>
      </c>
      <c r="F1445" t="s">
        <v>5156</v>
      </c>
      <c r="G1445" t="s">
        <v>5161</v>
      </c>
      <c r="H1445" t="s">
        <v>5183</v>
      </c>
      <c r="I1445">
        <v>1381917611.5610001</v>
      </c>
      <c r="J1445">
        <v>1378275983.64972</v>
      </c>
      <c r="K1445" t="b">
        <v>0</v>
      </c>
      <c r="L1445">
        <v>180.44556446999499</v>
      </c>
      <c r="M1445" t="b">
        <v>1</v>
      </c>
      <c r="N1445" t="s">
        <v>5206</v>
      </c>
      <c r="O1445">
        <f t="shared" si="83"/>
        <v>-2</v>
      </c>
      <c r="P1445">
        <f t="shared" si="84"/>
        <v>101</v>
      </c>
      <c r="Q1445" t="s">
        <v>5227</v>
      </c>
      <c r="R1445" t="s">
        <v>5232</v>
      </c>
      <c r="S1445" s="10">
        <f t="shared" si="85"/>
        <v>41521.059995945827</v>
      </c>
      <c r="T1445" s="10">
        <f t="shared" si="86"/>
        <v>41563.208467141201</v>
      </c>
    </row>
    <row r="1446" spans="1:20" ht="43.5" x14ac:dyDescent="0.35">
      <c r="A1446">
        <v>1444</v>
      </c>
      <c r="B1446" s="3" t="s">
        <v>375</v>
      </c>
      <c r="C1446" s="3" t="s">
        <v>2953</v>
      </c>
      <c r="D1446">
        <v>-939514.916399493</v>
      </c>
      <c r="E1446">
        <v>18194.732422541801</v>
      </c>
      <c r="F1446" t="s">
        <v>5156</v>
      </c>
      <c r="G1446" t="s">
        <v>5161</v>
      </c>
      <c r="H1446" t="s">
        <v>5183</v>
      </c>
      <c r="I1446">
        <v>1381899717.5480001</v>
      </c>
      <c r="J1446">
        <v>1378257585.1612999</v>
      </c>
      <c r="K1446" t="b">
        <v>0</v>
      </c>
      <c r="L1446">
        <v>180.50487907516899</v>
      </c>
      <c r="M1446" t="b">
        <v>1</v>
      </c>
      <c r="N1446" t="s">
        <v>5206</v>
      </c>
      <c r="O1446">
        <f t="shared" si="83"/>
        <v>-2</v>
      </c>
      <c r="P1446">
        <f t="shared" si="84"/>
        <v>101</v>
      </c>
      <c r="Q1446" t="s">
        <v>5227</v>
      </c>
      <c r="R1446" t="s">
        <v>5232</v>
      </c>
      <c r="S1446" s="10">
        <f t="shared" si="85"/>
        <v>41520.847050478005</v>
      </c>
      <c r="T1446" s="10">
        <f t="shared" si="86"/>
        <v>41563.001360509261</v>
      </c>
    </row>
    <row r="1447" spans="1:20" ht="43.5" x14ac:dyDescent="0.35">
      <c r="A1447">
        <v>1445</v>
      </c>
      <c r="B1447" s="3" t="s">
        <v>376</v>
      </c>
      <c r="C1447" s="3" t="s">
        <v>2954</v>
      </c>
      <c r="D1447">
        <v>-940532.892648743</v>
      </c>
      <c r="E1447">
        <v>18200.991588242799</v>
      </c>
      <c r="F1447" t="s">
        <v>5156</v>
      </c>
      <c r="G1447" t="s">
        <v>5161</v>
      </c>
      <c r="H1447" t="s">
        <v>5183</v>
      </c>
      <c r="I1447">
        <v>1381881823.5350101</v>
      </c>
      <c r="J1447">
        <v>1378239186.6728699</v>
      </c>
      <c r="K1447" t="b">
        <v>0</v>
      </c>
      <c r="L1447">
        <v>180.564193680344</v>
      </c>
      <c r="M1447" t="b">
        <v>1</v>
      </c>
      <c r="N1447" t="s">
        <v>5206</v>
      </c>
      <c r="O1447">
        <f t="shared" si="83"/>
        <v>-2</v>
      </c>
      <c r="P1447">
        <f t="shared" si="84"/>
        <v>101</v>
      </c>
      <c r="Q1447" t="s">
        <v>5227</v>
      </c>
      <c r="R1447" t="s">
        <v>5232</v>
      </c>
      <c r="S1447" s="10">
        <f t="shared" si="85"/>
        <v>41520.634105010067</v>
      </c>
      <c r="T1447" s="10">
        <f t="shared" si="86"/>
        <v>41562.79425387743</v>
      </c>
    </row>
    <row r="1448" spans="1:20" ht="58" x14ac:dyDescent="0.35">
      <c r="A1448">
        <v>1446</v>
      </c>
      <c r="B1448" s="3" t="s">
        <v>377</v>
      </c>
      <c r="C1448" s="3" t="s">
        <v>2955</v>
      </c>
      <c r="D1448">
        <v>-941550.86889800301</v>
      </c>
      <c r="E1448">
        <v>18207.250753943699</v>
      </c>
      <c r="F1448" t="s">
        <v>5156</v>
      </c>
      <c r="G1448" t="s">
        <v>5162</v>
      </c>
      <c r="H1448" t="s">
        <v>5184</v>
      </c>
      <c r="I1448">
        <v>1381863929.5220101</v>
      </c>
      <c r="J1448">
        <v>1378220788.1844499</v>
      </c>
      <c r="K1448" t="b">
        <v>0</v>
      </c>
      <c r="L1448">
        <v>180.623508285518</v>
      </c>
      <c r="M1448" t="b">
        <v>1</v>
      </c>
      <c r="N1448" t="s">
        <v>5206</v>
      </c>
      <c r="O1448">
        <f t="shared" si="83"/>
        <v>-2</v>
      </c>
      <c r="P1448">
        <f t="shared" si="84"/>
        <v>101</v>
      </c>
      <c r="Q1448" t="s">
        <v>5227</v>
      </c>
      <c r="R1448" t="s">
        <v>5232</v>
      </c>
      <c r="S1448" s="10">
        <f t="shared" si="85"/>
        <v>41520.421159542246</v>
      </c>
      <c r="T1448" s="10">
        <f t="shared" si="86"/>
        <v>41562.587147245482</v>
      </c>
    </row>
    <row r="1449" spans="1:20" ht="43.5" x14ac:dyDescent="0.35">
      <c r="A1449">
        <v>1447</v>
      </c>
      <c r="B1449" s="3" t="s">
        <v>378</v>
      </c>
      <c r="C1449" s="3" t="s">
        <v>2956</v>
      </c>
      <c r="D1449">
        <v>-942568.84514725301</v>
      </c>
      <c r="E1449">
        <v>18213.509919644701</v>
      </c>
      <c r="F1449" t="s">
        <v>5156</v>
      </c>
      <c r="G1449" t="s">
        <v>5161</v>
      </c>
      <c r="H1449" t="s">
        <v>5183</v>
      </c>
      <c r="I1449">
        <v>1381846035.5090101</v>
      </c>
      <c r="J1449">
        <v>1378202389.6960199</v>
      </c>
      <c r="K1449" t="b">
        <v>0</v>
      </c>
      <c r="L1449">
        <v>180.68282289069199</v>
      </c>
      <c r="M1449" t="b">
        <v>1</v>
      </c>
      <c r="N1449" t="s">
        <v>5206</v>
      </c>
      <c r="P1449">
        <f t="shared" si="84"/>
        <v>101</v>
      </c>
      <c r="Q1449" t="s">
        <v>5227</v>
      </c>
      <c r="R1449" t="s">
        <v>5232</v>
      </c>
      <c r="S1449" s="10">
        <f t="shared" si="85"/>
        <v>41520.2082140743</v>
      </c>
      <c r="T1449" s="10">
        <f t="shared" si="86"/>
        <v>41562.380040613541</v>
      </c>
    </row>
    <row r="1450" spans="1:20" ht="58" x14ac:dyDescent="0.35">
      <c r="A1450">
        <v>1448</v>
      </c>
      <c r="B1450" s="3" t="s">
        <v>379</v>
      </c>
      <c r="C1450" s="3" t="s">
        <v>2957</v>
      </c>
      <c r="D1450">
        <v>-943586.82139650302</v>
      </c>
      <c r="E1450">
        <v>18219.769085345601</v>
      </c>
      <c r="F1450" t="s">
        <v>5156</v>
      </c>
      <c r="G1450" t="s">
        <v>5166</v>
      </c>
      <c r="H1450" t="s">
        <v>5188</v>
      </c>
      <c r="I1450">
        <v>1381828141.4960101</v>
      </c>
      <c r="J1450">
        <v>1378183991.2076001</v>
      </c>
      <c r="K1450" t="b">
        <v>0</v>
      </c>
      <c r="L1450">
        <v>180.74213749586599</v>
      </c>
      <c r="M1450" t="b">
        <v>1</v>
      </c>
      <c r="N1450" t="s">
        <v>5206</v>
      </c>
      <c r="P1450">
        <f t="shared" si="84"/>
        <v>101</v>
      </c>
      <c r="Q1450" t="s">
        <v>5227</v>
      </c>
      <c r="R1450" t="s">
        <v>5232</v>
      </c>
      <c r="S1450" s="10">
        <f t="shared" si="85"/>
        <v>41519.995268606479</v>
      </c>
      <c r="T1450" s="10">
        <f t="shared" si="86"/>
        <v>41562.172933981594</v>
      </c>
    </row>
    <row r="1451" spans="1:20" ht="43.5" x14ac:dyDescent="0.35">
      <c r="A1451">
        <v>1449</v>
      </c>
      <c r="B1451" s="3" t="s">
        <v>380</v>
      </c>
      <c r="C1451" s="3" t="s">
        <v>2958</v>
      </c>
      <c r="D1451">
        <v>-944604.79764576303</v>
      </c>
      <c r="E1451">
        <v>18226.028251046599</v>
      </c>
      <c r="F1451" t="s">
        <v>5156</v>
      </c>
      <c r="G1451" t="s">
        <v>5161</v>
      </c>
      <c r="H1451" t="s">
        <v>5183</v>
      </c>
      <c r="I1451">
        <v>1381810247.4830101</v>
      </c>
      <c r="J1451">
        <v>1378165592.7191701</v>
      </c>
      <c r="K1451" t="b">
        <v>0</v>
      </c>
      <c r="L1451">
        <v>180.80145210104101</v>
      </c>
      <c r="M1451" t="b">
        <v>1</v>
      </c>
      <c r="N1451" t="s">
        <v>5206</v>
      </c>
      <c r="P1451">
        <f t="shared" si="84"/>
        <v>101</v>
      </c>
      <c r="Q1451" t="s">
        <v>5227</v>
      </c>
      <c r="R1451" t="s">
        <v>5232</v>
      </c>
      <c r="S1451" s="10">
        <f t="shared" si="85"/>
        <v>41519.782323138541</v>
      </c>
      <c r="T1451" s="10">
        <f t="shared" si="86"/>
        <v>41561.965827349653</v>
      </c>
    </row>
    <row r="1452" spans="1:20" ht="58" x14ac:dyDescent="0.35">
      <c r="A1452">
        <v>1450</v>
      </c>
      <c r="B1452" s="3" t="s">
        <v>381</v>
      </c>
      <c r="C1452" s="3" t="s">
        <v>2959</v>
      </c>
      <c r="D1452">
        <v>-945622.77389501303</v>
      </c>
      <c r="E1452">
        <v>18232.287416747498</v>
      </c>
      <c r="F1452" t="s">
        <v>5156</v>
      </c>
      <c r="G1452" t="s">
        <v>5161</v>
      </c>
      <c r="H1452" t="s">
        <v>5183</v>
      </c>
      <c r="I1452">
        <v>1381792353.4700201</v>
      </c>
      <c r="J1452">
        <v>1378147194.2307501</v>
      </c>
      <c r="K1452" t="b">
        <v>0</v>
      </c>
      <c r="L1452">
        <v>180.860766706215</v>
      </c>
      <c r="M1452" t="b">
        <v>1</v>
      </c>
      <c r="N1452" t="s">
        <v>5206</v>
      </c>
      <c r="P1452">
        <f t="shared" si="84"/>
        <v>101</v>
      </c>
      <c r="Q1452" t="s">
        <v>5227</v>
      </c>
      <c r="R1452" t="s">
        <v>5232</v>
      </c>
      <c r="S1452" s="10">
        <f t="shared" si="85"/>
        <v>41519.569377670712</v>
      </c>
      <c r="T1452" s="10">
        <f t="shared" si="86"/>
        <v>41561.758720717822</v>
      </c>
    </row>
    <row r="1453" spans="1:20" ht="43.5" x14ac:dyDescent="0.35">
      <c r="A1453">
        <v>1451</v>
      </c>
      <c r="B1453" s="3" t="s">
        <v>382</v>
      </c>
      <c r="C1453" s="3" t="s">
        <v>2960</v>
      </c>
      <c r="D1453">
        <v>-946640.75014427304</v>
      </c>
      <c r="E1453">
        <v>18238.5465824485</v>
      </c>
      <c r="F1453" t="s">
        <v>5156</v>
      </c>
      <c r="G1453" t="s">
        <v>5161</v>
      </c>
      <c r="H1453" t="s">
        <v>5183</v>
      </c>
      <c r="I1453">
        <v>1381774459.45702</v>
      </c>
      <c r="J1453">
        <v>1378128795.7423201</v>
      </c>
      <c r="K1453" t="b">
        <v>0</v>
      </c>
      <c r="L1453">
        <v>180.920081311389</v>
      </c>
      <c r="M1453" t="b">
        <v>1</v>
      </c>
      <c r="N1453" t="s">
        <v>5206</v>
      </c>
      <c r="P1453">
        <f t="shared" si="84"/>
        <v>101</v>
      </c>
      <c r="Q1453" t="s">
        <v>5227</v>
      </c>
      <c r="R1453" t="s">
        <v>5232</v>
      </c>
      <c r="S1453" s="10">
        <f t="shared" si="85"/>
        <v>41519.356432202774</v>
      </c>
      <c r="T1453" s="10">
        <f t="shared" si="86"/>
        <v>41561.551614085874</v>
      </c>
    </row>
    <row r="1454" spans="1:20" ht="58" x14ac:dyDescent="0.35">
      <c r="A1454">
        <v>1452</v>
      </c>
      <c r="B1454" s="3" t="s">
        <v>383</v>
      </c>
      <c r="C1454" s="3" t="s">
        <v>2961</v>
      </c>
      <c r="D1454">
        <v>-947658.72639352304</v>
      </c>
      <c r="E1454">
        <v>18244.8057481494</v>
      </c>
      <c r="F1454" t="s">
        <v>5156</v>
      </c>
      <c r="G1454" t="s">
        <v>5161</v>
      </c>
      <c r="H1454" t="s">
        <v>5183</v>
      </c>
      <c r="I1454">
        <v>1381756565.44402</v>
      </c>
      <c r="J1454">
        <v>1378110397.2539001</v>
      </c>
      <c r="K1454" t="b">
        <v>0</v>
      </c>
      <c r="L1454">
        <v>180.97939591656299</v>
      </c>
      <c r="M1454" t="b">
        <v>1</v>
      </c>
      <c r="N1454" t="s">
        <v>5206</v>
      </c>
      <c r="P1454">
        <f t="shared" si="84"/>
        <v>101</v>
      </c>
      <c r="Q1454" t="s">
        <v>5227</v>
      </c>
      <c r="R1454" t="s">
        <v>5232</v>
      </c>
      <c r="S1454" s="10">
        <f t="shared" si="85"/>
        <v>41519.143486734953</v>
      </c>
      <c r="T1454" s="10">
        <f t="shared" si="86"/>
        <v>41561.344507453934</v>
      </c>
    </row>
    <row r="1455" spans="1:20" ht="43.5" x14ac:dyDescent="0.35">
      <c r="A1455">
        <v>1453</v>
      </c>
      <c r="B1455" s="3" t="s">
        <v>384</v>
      </c>
      <c r="C1455" s="3" t="s">
        <v>2962</v>
      </c>
      <c r="D1455">
        <v>-948676.70264277305</v>
      </c>
      <c r="E1455">
        <v>18251.064913850401</v>
      </c>
      <c r="F1455" t="s">
        <v>5156</v>
      </c>
      <c r="G1455" t="s">
        <v>5161</v>
      </c>
      <c r="H1455" t="s">
        <v>5183</v>
      </c>
      <c r="I1455">
        <v>1381738671.43102</v>
      </c>
      <c r="J1455">
        <v>1378091998.76547</v>
      </c>
      <c r="K1455" t="b">
        <v>0</v>
      </c>
      <c r="L1455">
        <v>181.03871052173801</v>
      </c>
      <c r="M1455" t="b">
        <v>1</v>
      </c>
      <c r="N1455" t="s">
        <v>5206</v>
      </c>
      <c r="P1455">
        <f t="shared" si="84"/>
        <v>101</v>
      </c>
      <c r="Q1455" t="s">
        <v>5227</v>
      </c>
      <c r="R1455" t="s">
        <v>5232</v>
      </c>
      <c r="S1455" s="10">
        <f t="shared" si="85"/>
        <v>41518.930541267015</v>
      </c>
      <c r="T1455" s="10">
        <f t="shared" si="86"/>
        <v>41561.137400821986</v>
      </c>
    </row>
    <row r="1456" spans="1:20" ht="43.5" x14ac:dyDescent="0.35">
      <c r="A1456">
        <v>1454</v>
      </c>
      <c r="B1456" s="3" t="s">
        <v>385</v>
      </c>
      <c r="C1456" s="3" t="s">
        <v>2963</v>
      </c>
      <c r="D1456">
        <v>-949694.67889203294</v>
      </c>
      <c r="E1456">
        <v>18257.324079551301</v>
      </c>
      <c r="F1456" t="s">
        <v>5156</v>
      </c>
      <c r="G1456" t="s">
        <v>5161</v>
      </c>
      <c r="H1456" t="s">
        <v>5183</v>
      </c>
      <c r="I1456">
        <v>1381720777.41802</v>
      </c>
      <c r="J1456">
        <v>1378073600.27705</v>
      </c>
      <c r="K1456" t="b">
        <v>0</v>
      </c>
      <c r="L1456">
        <v>181.09802512691201</v>
      </c>
      <c r="M1456" t="b">
        <v>1</v>
      </c>
      <c r="N1456" t="s">
        <v>5206</v>
      </c>
      <c r="P1456">
        <f t="shared" si="84"/>
        <v>101</v>
      </c>
      <c r="Q1456" t="s">
        <v>5227</v>
      </c>
      <c r="R1456" t="s">
        <v>5232</v>
      </c>
      <c r="S1456" s="10">
        <f t="shared" si="85"/>
        <v>41518.717595799186</v>
      </c>
      <c r="T1456" s="10">
        <f t="shared" si="86"/>
        <v>41560.930294190046</v>
      </c>
    </row>
    <row r="1457" spans="1:20" ht="43.5" x14ac:dyDescent="0.35">
      <c r="A1457">
        <v>1455</v>
      </c>
      <c r="B1457" s="3" t="s">
        <v>386</v>
      </c>
      <c r="C1457" s="3" t="s">
        <v>2964</v>
      </c>
      <c r="D1457">
        <v>-950712.65514128294</v>
      </c>
      <c r="E1457">
        <v>18263.583245252299</v>
      </c>
      <c r="F1457" t="s">
        <v>5156</v>
      </c>
      <c r="G1457" t="s">
        <v>5161</v>
      </c>
      <c r="H1457" t="s">
        <v>5183</v>
      </c>
      <c r="I1457">
        <v>1381702883.40502</v>
      </c>
      <c r="J1457">
        <v>1378055201.78862</v>
      </c>
      <c r="K1457" t="b">
        <v>0</v>
      </c>
      <c r="L1457">
        <v>181.157339732086</v>
      </c>
      <c r="M1457" t="b">
        <v>1</v>
      </c>
      <c r="N1457" t="s">
        <v>5206</v>
      </c>
      <c r="P1457">
        <f t="shared" si="84"/>
        <v>101</v>
      </c>
      <c r="Q1457" t="s">
        <v>5227</v>
      </c>
      <c r="R1457" t="s">
        <v>5232</v>
      </c>
      <c r="S1457" s="10">
        <f t="shared" si="85"/>
        <v>41518.504650331248</v>
      </c>
      <c r="T1457" s="10">
        <f t="shared" si="86"/>
        <v>41560.723187558098</v>
      </c>
    </row>
    <row r="1458" spans="1:20" ht="43.5" x14ac:dyDescent="0.35">
      <c r="A1458">
        <v>1456</v>
      </c>
      <c r="B1458" s="3" t="s">
        <v>387</v>
      </c>
      <c r="C1458" s="3" t="s">
        <v>2965</v>
      </c>
      <c r="D1458">
        <v>-951730.63139053294</v>
      </c>
      <c r="E1458">
        <v>18269.842410953199</v>
      </c>
      <c r="F1458" t="s">
        <v>5156</v>
      </c>
      <c r="G1458" t="s">
        <v>5161</v>
      </c>
      <c r="H1458" t="s">
        <v>5183</v>
      </c>
      <c r="I1458">
        <v>1381684989.39203</v>
      </c>
      <c r="J1458">
        <v>1378036803.3002</v>
      </c>
      <c r="K1458" t="b">
        <v>0</v>
      </c>
      <c r="L1458">
        <v>181.21665433726099</v>
      </c>
      <c r="M1458" t="b">
        <v>1</v>
      </c>
      <c r="N1458" t="s">
        <v>5206</v>
      </c>
      <c r="P1458">
        <f t="shared" si="84"/>
        <v>101</v>
      </c>
      <c r="Q1458" t="s">
        <v>5227</v>
      </c>
      <c r="R1458" t="s">
        <v>5232</v>
      </c>
      <c r="S1458" s="10">
        <f t="shared" si="85"/>
        <v>41518.291704863419</v>
      </c>
      <c r="T1458" s="10">
        <f t="shared" si="86"/>
        <v>41560.516080926267</v>
      </c>
    </row>
    <row r="1459" spans="1:20" ht="58" x14ac:dyDescent="0.35">
      <c r="A1459">
        <v>1457</v>
      </c>
      <c r="B1459" s="3" t="s">
        <v>388</v>
      </c>
      <c r="C1459" s="3" t="s">
        <v>2966</v>
      </c>
      <c r="D1459">
        <v>-952748.60763979296</v>
      </c>
      <c r="E1459">
        <v>18276.1015766542</v>
      </c>
      <c r="F1459" t="s">
        <v>5156</v>
      </c>
      <c r="G1459" t="s">
        <v>5161</v>
      </c>
      <c r="H1459" t="s">
        <v>5183</v>
      </c>
      <c r="I1459">
        <v>1381667095.37903</v>
      </c>
      <c r="J1459">
        <v>1378018404.81177</v>
      </c>
      <c r="K1459" t="b">
        <v>0</v>
      </c>
      <c r="L1459">
        <v>181.27596894243499</v>
      </c>
      <c r="M1459" t="b">
        <v>1</v>
      </c>
      <c r="N1459" t="s">
        <v>5206</v>
      </c>
      <c r="P1459">
        <f t="shared" si="84"/>
        <v>101</v>
      </c>
      <c r="Q1459" t="s">
        <v>5227</v>
      </c>
      <c r="R1459" t="s">
        <v>5232</v>
      </c>
      <c r="S1459" s="10">
        <f t="shared" si="85"/>
        <v>41518.078759395481</v>
      </c>
      <c r="T1459" s="10">
        <f t="shared" si="86"/>
        <v>41560.308974294327</v>
      </c>
    </row>
    <row r="1460" spans="1:20" ht="43.5" x14ac:dyDescent="0.35">
      <c r="A1460">
        <v>1458</v>
      </c>
      <c r="B1460" s="3" t="s">
        <v>389</v>
      </c>
      <c r="C1460" s="3" t="s">
        <v>2967</v>
      </c>
      <c r="D1460">
        <v>-953766.58388904296</v>
      </c>
      <c r="E1460">
        <v>18282.3607423551</v>
      </c>
      <c r="F1460" t="s">
        <v>5156</v>
      </c>
      <c r="G1460" t="s">
        <v>5161</v>
      </c>
      <c r="H1460" t="s">
        <v>5183</v>
      </c>
      <c r="I1460">
        <v>1381649201.36603</v>
      </c>
      <c r="J1460">
        <v>1378000006.32335</v>
      </c>
      <c r="K1460" t="b">
        <v>0</v>
      </c>
      <c r="L1460">
        <v>181.33528354760901</v>
      </c>
      <c r="M1460" t="b">
        <v>1</v>
      </c>
      <c r="N1460" t="s">
        <v>5206</v>
      </c>
      <c r="P1460">
        <f t="shared" si="84"/>
        <v>101</v>
      </c>
      <c r="Q1460" t="s">
        <v>5227</v>
      </c>
      <c r="R1460" t="s">
        <v>5232</v>
      </c>
      <c r="S1460" s="10">
        <f t="shared" si="85"/>
        <v>41517.865813927659</v>
      </c>
      <c r="T1460" s="10">
        <f t="shared" si="86"/>
        <v>41560.101867662379</v>
      </c>
    </row>
    <row r="1461" spans="1:20" ht="58" x14ac:dyDescent="0.35">
      <c r="A1461">
        <v>1459</v>
      </c>
      <c r="B1461" s="3" t="s">
        <v>390</v>
      </c>
      <c r="C1461" s="3" t="s">
        <v>2968</v>
      </c>
      <c r="D1461">
        <v>-954784.56013829296</v>
      </c>
      <c r="E1461">
        <v>18288.619908056098</v>
      </c>
      <c r="F1461" t="s">
        <v>5156</v>
      </c>
      <c r="G1461" t="s">
        <v>5161</v>
      </c>
      <c r="H1461" t="s">
        <v>5183</v>
      </c>
      <c r="I1461">
        <v>1381631307.35303</v>
      </c>
      <c r="J1461">
        <v>1377981607.8349199</v>
      </c>
      <c r="K1461" t="b">
        <v>0</v>
      </c>
      <c r="L1461">
        <v>181.394598152783</v>
      </c>
      <c r="M1461" t="b">
        <v>1</v>
      </c>
      <c r="N1461" t="s">
        <v>5206</v>
      </c>
      <c r="P1461">
        <f t="shared" si="84"/>
        <v>101</v>
      </c>
      <c r="Q1461" t="s">
        <v>5227</v>
      </c>
      <c r="R1461" t="s">
        <v>5232</v>
      </c>
      <c r="S1461" s="10">
        <f t="shared" si="85"/>
        <v>41517.652868459722</v>
      </c>
      <c r="T1461" s="10">
        <f t="shared" si="86"/>
        <v>41559.894761030439</v>
      </c>
    </row>
    <row r="1462" spans="1:20" ht="43.5" x14ac:dyDescent="0.35">
      <c r="A1462">
        <v>1460</v>
      </c>
      <c r="B1462" s="3" t="s">
        <v>391</v>
      </c>
      <c r="C1462" s="3" t="s">
        <v>2969</v>
      </c>
      <c r="D1462">
        <v>-955802.53638755297</v>
      </c>
      <c r="E1462">
        <v>18294.879073757002</v>
      </c>
      <c r="F1462" t="s">
        <v>5156</v>
      </c>
      <c r="G1462" t="s">
        <v>5161</v>
      </c>
      <c r="H1462" t="s">
        <v>5183</v>
      </c>
      <c r="I1462">
        <v>1381613413.34003</v>
      </c>
      <c r="J1462">
        <v>1377963209.3464999</v>
      </c>
      <c r="K1462" t="b">
        <v>0</v>
      </c>
      <c r="L1462">
        <v>181.45391275795799</v>
      </c>
      <c r="M1462" t="b">
        <v>1</v>
      </c>
      <c r="N1462" t="s">
        <v>5206</v>
      </c>
      <c r="P1462">
        <f t="shared" si="84"/>
        <v>101</v>
      </c>
      <c r="Q1462" t="s">
        <v>5227</v>
      </c>
      <c r="R1462" t="s">
        <v>5232</v>
      </c>
      <c r="S1462" s="10">
        <f t="shared" si="85"/>
        <v>41517.439922991893</v>
      </c>
      <c r="T1462" s="10">
        <f t="shared" si="86"/>
        <v>41559.687654398491</v>
      </c>
    </row>
    <row r="1463" spans="1:20" ht="43.5" x14ac:dyDescent="0.35">
      <c r="A1463">
        <v>1461</v>
      </c>
      <c r="B1463" s="3" t="s">
        <v>392</v>
      </c>
      <c r="C1463" s="3" t="s">
        <v>2970</v>
      </c>
      <c r="D1463">
        <v>-956820.51263680297</v>
      </c>
      <c r="E1463">
        <v>18301.138239458</v>
      </c>
      <c r="F1463" t="s">
        <v>5156</v>
      </c>
      <c r="G1463" t="s">
        <v>5161</v>
      </c>
      <c r="H1463" t="s">
        <v>5183</v>
      </c>
      <c r="I1463">
        <v>1381595519.32704</v>
      </c>
      <c r="J1463">
        <v>1377944810.8580699</v>
      </c>
      <c r="K1463" t="b">
        <v>0</v>
      </c>
      <c r="L1463">
        <v>181.51322736313199</v>
      </c>
      <c r="M1463" t="b">
        <v>1</v>
      </c>
      <c r="N1463" t="s">
        <v>5206</v>
      </c>
      <c r="P1463">
        <f t="shared" si="84"/>
        <v>101</v>
      </c>
      <c r="Q1463" t="s">
        <v>5227</v>
      </c>
      <c r="R1463" t="s">
        <v>5232</v>
      </c>
      <c r="S1463" s="10">
        <f t="shared" si="85"/>
        <v>41517.226977523955</v>
      </c>
      <c r="T1463" s="10">
        <f t="shared" si="86"/>
        <v>41559.48054776666</v>
      </c>
    </row>
    <row r="1464" spans="1:20" ht="43.5" x14ac:dyDescent="0.35">
      <c r="A1464">
        <v>1462</v>
      </c>
      <c r="B1464" s="3" t="s">
        <v>393</v>
      </c>
      <c r="C1464" s="3" t="s">
        <v>2971</v>
      </c>
      <c r="D1464">
        <v>-957838.48888605298</v>
      </c>
      <c r="E1464">
        <v>18307.397405158899</v>
      </c>
      <c r="F1464" t="s">
        <v>5156</v>
      </c>
      <c r="G1464" t="s">
        <v>5161</v>
      </c>
      <c r="H1464" t="s">
        <v>5183</v>
      </c>
      <c r="I1464">
        <v>1381577625.3140399</v>
      </c>
      <c r="J1464">
        <v>1377926412.3696499</v>
      </c>
      <c r="K1464" t="b">
        <v>0</v>
      </c>
      <c r="L1464">
        <v>181.57254196830601</v>
      </c>
      <c r="M1464" t="b">
        <v>1</v>
      </c>
      <c r="N1464" t="s">
        <v>5206</v>
      </c>
      <c r="P1464">
        <f t="shared" si="84"/>
        <v>101</v>
      </c>
      <c r="Q1464" t="s">
        <v>5227</v>
      </c>
      <c r="R1464" t="s">
        <v>5232</v>
      </c>
      <c r="S1464" s="10">
        <f t="shared" si="85"/>
        <v>41517.014032056133</v>
      </c>
      <c r="T1464" s="10">
        <f t="shared" si="86"/>
        <v>41559.273441134719</v>
      </c>
    </row>
    <row r="1465" spans="1:20" ht="43.5" x14ac:dyDescent="0.35">
      <c r="A1465">
        <v>1463</v>
      </c>
      <c r="B1465" s="3" t="s">
        <v>394</v>
      </c>
      <c r="C1465" s="3" t="s">
        <v>2972</v>
      </c>
      <c r="D1465">
        <v>-958856.46513531299</v>
      </c>
      <c r="E1465">
        <v>18313.656570859901</v>
      </c>
      <c r="F1465" t="s">
        <v>5156</v>
      </c>
      <c r="G1465" t="s">
        <v>5161</v>
      </c>
      <c r="H1465" t="s">
        <v>5183</v>
      </c>
      <c r="I1465">
        <v>1381559731.3010399</v>
      </c>
      <c r="J1465">
        <v>1377908013.8812201</v>
      </c>
      <c r="K1465" t="b">
        <v>0</v>
      </c>
      <c r="L1465">
        <v>181.63185657348001</v>
      </c>
      <c r="M1465" t="b">
        <v>1</v>
      </c>
      <c r="N1465" t="s">
        <v>5206</v>
      </c>
      <c r="P1465">
        <f t="shared" si="84"/>
        <v>101</v>
      </c>
      <c r="Q1465" t="s">
        <v>5227</v>
      </c>
      <c r="R1465" t="s">
        <v>5232</v>
      </c>
      <c r="S1465" s="10">
        <f t="shared" si="85"/>
        <v>41516.801086588195</v>
      </c>
      <c r="T1465" s="10">
        <f t="shared" si="86"/>
        <v>41559.066334502779</v>
      </c>
    </row>
    <row r="1466" spans="1:20" ht="43.5" x14ac:dyDescent="0.35">
      <c r="A1466">
        <v>1464</v>
      </c>
      <c r="B1466" s="3" t="s">
        <v>395</v>
      </c>
      <c r="C1466" s="3" t="s">
        <v>2973</v>
      </c>
      <c r="D1466">
        <v>-959874.44138456299</v>
      </c>
      <c r="E1466">
        <v>18319.915736560801</v>
      </c>
      <c r="F1466" t="s">
        <v>5156</v>
      </c>
      <c r="G1466" t="s">
        <v>5164</v>
      </c>
      <c r="H1466" t="s">
        <v>5186</v>
      </c>
      <c r="I1466">
        <v>1381541837.2880399</v>
      </c>
      <c r="J1466">
        <v>1377889615.3928001</v>
      </c>
      <c r="K1466" t="b">
        <v>0</v>
      </c>
      <c r="L1466">
        <v>181.691171178655</v>
      </c>
      <c r="M1466" t="b">
        <v>1</v>
      </c>
      <c r="N1466" t="s">
        <v>5206</v>
      </c>
      <c r="P1466">
        <f t="shared" si="84"/>
        <v>101</v>
      </c>
      <c r="Q1466" t="s">
        <v>5227</v>
      </c>
      <c r="R1466" t="s">
        <v>5232</v>
      </c>
      <c r="S1466" s="10">
        <f t="shared" si="85"/>
        <v>41516.588141120366</v>
      </c>
      <c r="T1466" s="10">
        <f t="shared" si="86"/>
        <v>41558.859227870831</v>
      </c>
    </row>
    <row r="1467" spans="1:20" ht="43.5" x14ac:dyDescent="0.35">
      <c r="A1467">
        <v>1465</v>
      </c>
      <c r="B1467" s="3" t="s">
        <v>396</v>
      </c>
      <c r="C1467" s="3" t="s">
        <v>2974</v>
      </c>
      <c r="D1467">
        <v>-960892.417633823</v>
      </c>
      <c r="E1467">
        <v>18326.174902261799</v>
      </c>
      <c r="F1467" t="s">
        <v>5156</v>
      </c>
      <c r="G1467" t="s">
        <v>5161</v>
      </c>
      <c r="H1467" t="s">
        <v>5183</v>
      </c>
      <c r="I1467">
        <v>1381523943.2750399</v>
      </c>
      <c r="J1467">
        <v>1377871216.9043801</v>
      </c>
      <c r="K1467" t="b">
        <v>0</v>
      </c>
      <c r="L1467">
        <v>181.75048578382899</v>
      </c>
      <c r="M1467" t="b">
        <v>1</v>
      </c>
      <c r="N1467" t="s">
        <v>5206</v>
      </c>
      <c r="P1467">
        <f t="shared" si="84"/>
        <v>101</v>
      </c>
      <c r="Q1467" t="s">
        <v>5227</v>
      </c>
      <c r="R1467" t="s">
        <v>5232</v>
      </c>
      <c r="S1467" s="10">
        <f t="shared" si="85"/>
        <v>41516.375195652545</v>
      </c>
      <c r="T1467" s="10">
        <f t="shared" si="86"/>
        <v>41558.652121238883</v>
      </c>
    </row>
    <row r="1468" spans="1:20" ht="43.5" x14ac:dyDescent="0.35">
      <c r="A1468">
        <v>1466</v>
      </c>
      <c r="B1468" s="3" t="s">
        <v>397</v>
      </c>
      <c r="C1468" s="3" t="s">
        <v>2975</v>
      </c>
      <c r="D1468">
        <v>-961910.393883073</v>
      </c>
      <c r="E1468">
        <v>18332.434067962698</v>
      </c>
      <c r="F1468" t="s">
        <v>5156</v>
      </c>
      <c r="G1468" t="s">
        <v>5161</v>
      </c>
      <c r="H1468" t="s">
        <v>5183</v>
      </c>
      <c r="I1468">
        <v>1381506049.2620499</v>
      </c>
      <c r="J1468">
        <v>1377852818.4159501</v>
      </c>
      <c r="K1468" t="b">
        <v>0</v>
      </c>
      <c r="L1468">
        <v>181.80980038900299</v>
      </c>
      <c r="M1468" t="b">
        <v>1</v>
      </c>
      <c r="N1468" t="s">
        <v>5206</v>
      </c>
      <c r="P1468">
        <f t="shared" si="84"/>
        <v>101</v>
      </c>
      <c r="Q1468" t="s">
        <v>5227</v>
      </c>
      <c r="R1468" t="s">
        <v>5232</v>
      </c>
      <c r="S1468" s="10">
        <f t="shared" si="85"/>
        <v>41516.162250184607</v>
      </c>
      <c r="T1468" s="10">
        <f t="shared" si="86"/>
        <v>41558.445014607059</v>
      </c>
    </row>
    <row r="1469" spans="1:20" ht="58" x14ac:dyDescent="0.35">
      <c r="A1469">
        <v>1467</v>
      </c>
      <c r="B1469" s="3" t="s">
        <v>398</v>
      </c>
      <c r="C1469" s="3" t="s">
        <v>2976</v>
      </c>
      <c r="D1469">
        <v>-962928.37013232301</v>
      </c>
      <c r="E1469">
        <v>18338.6932336637</v>
      </c>
      <c r="F1469" t="s">
        <v>5156</v>
      </c>
      <c r="G1469" t="s">
        <v>5161</v>
      </c>
      <c r="H1469" t="s">
        <v>5183</v>
      </c>
      <c r="I1469">
        <v>1381488155.2490499</v>
      </c>
      <c r="J1469">
        <v>1377834419.9275301</v>
      </c>
      <c r="K1469" t="b">
        <v>0</v>
      </c>
      <c r="L1469">
        <v>181.86911499417801</v>
      </c>
      <c r="M1469" t="b">
        <v>1</v>
      </c>
      <c r="N1469" t="s">
        <v>5206</v>
      </c>
      <c r="P1469">
        <f t="shared" si="84"/>
        <v>101</v>
      </c>
      <c r="Q1469" t="s">
        <v>5227</v>
      </c>
      <c r="R1469" t="s">
        <v>5232</v>
      </c>
      <c r="S1469" s="10">
        <f t="shared" si="85"/>
        <v>41515.949304716778</v>
      </c>
      <c r="T1469" s="10">
        <f t="shared" si="86"/>
        <v>41558.237907975112</v>
      </c>
    </row>
    <row r="1470" spans="1:20" ht="43.5" x14ac:dyDescent="0.35">
      <c r="A1470">
        <v>1468</v>
      </c>
      <c r="B1470" s="3" t="s">
        <v>399</v>
      </c>
      <c r="C1470" s="3" t="s">
        <v>2977</v>
      </c>
      <c r="D1470">
        <v>-963946.34638158302</v>
      </c>
      <c r="E1470">
        <v>18344.9523993646</v>
      </c>
      <c r="F1470" t="s">
        <v>5156</v>
      </c>
      <c r="G1470" t="s">
        <v>5161</v>
      </c>
      <c r="H1470" t="s">
        <v>5183</v>
      </c>
      <c r="I1470">
        <v>1381470261.2360499</v>
      </c>
      <c r="J1470">
        <v>1377816021.4391</v>
      </c>
      <c r="K1470" t="b">
        <v>0</v>
      </c>
      <c r="L1470">
        <v>181.928429599352</v>
      </c>
      <c r="M1470" t="b">
        <v>1</v>
      </c>
      <c r="N1470" t="s">
        <v>5206</v>
      </c>
      <c r="P1470">
        <f t="shared" si="84"/>
        <v>101</v>
      </c>
      <c r="Q1470" t="s">
        <v>5227</v>
      </c>
      <c r="R1470" t="s">
        <v>5232</v>
      </c>
      <c r="S1470" s="10">
        <f t="shared" si="85"/>
        <v>41515.73635924884</v>
      </c>
      <c r="T1470" s="10">
        <f t="shared" si="86"/>
        <v>41558.030801343171</v>
      </c>
    </row>
    <row r="1471" spans="1:20" ht="58" x14ac:dyDescent="0.35">
      <c r="A1471">
        <v>1469</v>
      </c>
      <c r="B1471" s="3" t="s">
        <v>400</v>
      </c>
      <c r="C1471" s="3" t="s">
        <v>2978</v>
      </c>
      <c r="D1471">
        <v>-964964.32263083302</v>
      </c>
      <c r="E1471">
        <v>18351.211565065601</v>
      </c>
      <c r="F1471" t="s">
        <v>5156</v>
      </c>
      <c r="G1471" t="s">
        <v>5162</v>
      </c>
      <c r="H1471" t="s">
        <v>5184</v>
      </c>
      <c r="I1471">
        <v>1381452367.2230501</v>
      </c>
      <c r="J1471">
        <v>1377797622.95068</v>
      </c>
      <c r="K1471" t="b">
        <v>0</v>
      </c>
      <c r="L1471">
        <v>181.987744204526</v>
      </c>
      <c r="M1471" t="b">
        <v>1</v>
      </c>
      <c r="N1471" t="s">
        <v>5206</v>
      </c>
      <c r="P1471">
        <f t="shared" si="84"/>
        <v>101</v>
      </c>
      <c r="Q1471" t="s">
        <v>5227</v>
      </c>
      <c r="R1471" t="s">
        <v>5232</v>
      </c>
      <c r="S1471" s="10">
        <f t="shared" si="85"/>
        <v>41515.523413781018</v>
      </c>
      <c r="T1471" s="10">
        <f t="shared" si="86"/>
        <v>41557.823694711224</v>
      </c>
    </row>
    <row r="1472" spans="1:20" ht="43.5" x14ac:dyDescent="0.35">
      <c r="A1472">
        <v>1470</v>
      </c>
      <c r="B1472" s="3" t="s">
        <v>401</v>
      </c>
      <c r="C1472" s="3" t="s">
        <v>2979</v>
      </c>
      <c r="D1472">
        <v>-965982.29888008302</v>
      </c>
      <c r="E1472">
        <v>18357.470730766501</v>
      </c>
      <c r="F1472" t="s">
        <v>5156</v>
      </c>
      <c r="G1472" t="s">
        <v>5161</v>
      </c>
      <c r="H1472" t="s">
        <v>5183</v>
      </c>
      <c r="I1472">
        <v>1381434473.2100501</v>
      </c>
      <c r="J1472">
        <v>1377779224.46225</v>
      </c>
      <c r="K1472" t="b">
        <v>0</v>
      </c>
      <c r="L1472">
        <v>182.04705880969999</v>
      </c>
      <c r="M1472" t="b">
        <v>1</v>
      </c>
      <c r="N1472" t="s">
        <v>5206</v>
      </c>
      <c r="P1472">
        <f t="shared" si="84"/>
        <v>101</v>
      </c>
      <c r="Q1472" t="s">
        <v>5227</v>
      </c>
      <c r="R1472" t="s">
        <v>5232</v>
      </c>
      <c r="S1472" s="10">
        <f t="shared" si="85"/>
        <v>41515.310468313073</v>
      </c>
      <c r="T1472" s="10">
        <f t="shared" si="86"/>
        <v>41557.616588079283</v>
      </c>
    </row>
    <row r="1473" spans="1:20" ht="43.5" x14ac:dyDescent="0.35">
      <c r="A1473">
        <v>1471</v>
      </c>
      <c r="B1473" s="3" t="s">
        <v>402</v>
      </c>
      <c r="C1473" s="3" t="s">
        <v>2980</v>
      </c>
      <c r="D1473">
        <v>-967000.27512934303</v>
      </c>
      <c r="E1473">
        <v>18363.729896467499</v>
      </c>
      <c r="F1473" t="s">
        <v>5156</v>
      </c>
      <c r="G1473" t="s">
        <v>5161</v>
      </c>
      <c r="H1473" t="s">
        <v>5183</v>
      </c>
      <c r="I1473">
        <v>1381416579.1970601</v>
      </c>
      <c r="J1473">
        <v>1377760825.97383</v>
      </c>
      <c r="K1473" t="b">
        <v>0</v>
      </c>
      <c r="L1473">
        <v>182.10637341487501</v>
      </c>
      <c r="M1473" t="b">
        <v>1</v>
      </c>
      <c r="N1473" t="s">
        <v>5206</v>
      </c>
      <c r="P1473">
        <f t="shared" si="84"/>
        <v>101</v>
      </c>
      <c r="Q1473" t="s">
        <v>5227</v>
      </c>
      <c r="R1473" t="s">
        <v>5232</v>
      </c>
      <c r="S1473" s="10">
        <f t="shared" si="85"/>
        <v>41515.097522845252</v>
      </c>
      <c r="T1473" s="10">
        <f t="shared" si="86"/>
        <v>41557.409481447452</v>
      </c>
    </row>
    <row r="1474" spans="1:20" ht="58" x14ac:dyDescent="0.35">
      <c r="A1474">
        <v>1472</v>
      </c>
      <c r="B1474" s="3" t="s">
        <v>403</v>
      </c>
      <c r="C1474" s="3" t="s">
        <v>2981</v>
      </c>
      <c r="D1474">
        <v>-968018.25137859304</v>
      </c>
      <c r="E1474">
        <v>18369.989062168399</v>
      </c>
      <c r="F1474" t="s">
        <v>5156</v>
      </c>
      <c r="G1474" t="s">
        <v>5161</v>
      </c>
      <c r="H1474" t="s">
        <v>5183</v>
      </c>
      <c r="I1474">
        <v>1381398685.1840601</v>
      </c>
      <c r="J1474">
        <v>1377742427.4854</v>
      </c>
      <c r="K1474" t="b">
        <v>0</v>
      </c>
      <c r="L1474">
        <v>182.165688020049</v>
      </c>
      <c r="M1474" t="b">
        <v>1</v>
      </c>
      <c r="N1474" t="s">
        <v>5206</v>
      </c>
      <c r="P1474">
        <f t="shared" si="84"/>
        <v>101</v>
      </c>
      <c r="Q1474" t="s">
        <v>5227</v>
      </c>
      <c r="R1474" t="s">
        <v>5232</v>
      </c>
      <c r="S1474" s="10">
        <f t="shared" si="85"/>
        <v>41514.884577377314</v>
      </c>
      <c r="T1474" s="10">
        <f t="shared" si="86"/>
        <v>41557.202374815512</v>
      </c>
    </row>
    <row r="1475" spans="1:20" ht="43.5" x14ac:dyDescent="0.35">
      <c r="A1475">
        <v>1473</v>
      </c>
      <c r="B1475" s="3" t="s">
        <v>404</v>
      </c>
      <c r="C1475" s="3" t="s">
        <v>2982</v>
      </c>
      <c r="D1475">
        <v>-969036.22762784304</v>
      </c>
      <c r="E1475">
        <v>18376.248227869401</v>
      </c>
      <c r="F1475" t="s">
        <v>5156</v>
      </c>
      <c r="G1475" t="s">
        <v>5161</v>
      </c>
      <c r="H1475" t="s">
        <v>5183</v>
      </c>
      <c r="I1475">
        <v>1381380791.1710601</v>
      </c>
      <c r="J1475">
        <v>1377724028.99698</v>
      </c>
      <c r="K1475" t="b">
        <v>0</v>
      </c>
      <c r="L1475">
        <v>182.225002625223</v>
      </c>
      <c r="M1475" t="b">
        <v>1</v>
      </c>
      <c r="N1475" t="s">
        <v>5206</v>
      </c>
      <c r="P1475">
        <f t="shared" ref="P1475:P1538" si="87">ROUND(E1475/L1475,0)</f>
        <v>101</v>
      </c>
      <c r="Q1475" t="s">
        <v>5227</v>
      </c>
      <c r="R1475" t="s">
        <v>5232</v>
      </c>
      <c r="S1475" s="10">
        <f t="shared" ref="S1475:S1538" si="88">(J1475/86400)+25569+(-5/24)</f>
        <v>41514.671631909492</v>
      </c>
      <c r="T1475" s="10">
        <f t="shared" ref="T1475:T1538" si="89">(I1475/86400)+25569+(-5/24)</f>
        <v>41556.995268183564</v>
      </c>
    </row>
    <row r="1476" spans="1:20" ht="43.5" x14ac:dyDescent="0.35">
      <c r="A1476">
        <v>1474</v>
      </c>
      <c r="B1476" s="3" t="s">
        <v>405</v>
      </c>
      <c r="C1476" s="3" t="s">
        <v>2983</v>
      </c>
      <c r="D1476">
        <v>-970054.20387710305</v>
      </c>
      <c r="E1476">
        <v>18382.507393570399</v>
      </c>
      <c r="F1476" t="s">
        <v>5156</v>
      </c>
      <c r="G1476" t="s">
        <v>5161</v>
      </c>
      <c r="H1476" t="s">
        <v>5183</v>
      </c>
      <c r="I1476">
        <v>1381362897.1580601</v>
      </c>
      <c r="J1476">
        <v>1377705630.5085499</v>
      </c>
      <c r="K1476" t="b">
        <v>0</v>
      </c>
      <c r="L1476">
        <v>182.28431723039799</v>
      </c>
      <c r="M1476" t="b">
        <v>1</v>
      </c>
      <c r="N1476" t="s">
        <v>5206</v>
      </c>
      <c r="P1476">
        <f t="shared" si="87"/>
        <v>101</v>
      </c>
      <c r="Q1476" t="s">
        <v>5227</v>
      </c>
      <c r="R1476" t="s">
        <v>5232</v>
      </c>
      <c r="S1476" s="10">
        <f t="shared" si="88"/>
        <v>41514.458686441547</v>
      </c>
      <c r="T1476" s="10">
        <f t="shared" si="89"/>
        <v>41556.788161551616</v>
      </c>
    </row>
    <row r="1477" spans="1:20" ht="43.5" x14ac:dyDescent="0.35">
      <c r="A1477">
        <v>1475</v>
      </c>
      <c r="B1477" s="3" t="s">
        <v>406</v>
      </c>
      <c r="C1477" s="3" t="s">
        <v>2984</v>
      </c>
      <c r="D1477">
        <v>-971072.18012635305</v>
      </c>
      <c r="E1477">
        <v>18388.766559271298</v>
      </c>
      <c r="F1477" t="s">
        <v>5156</v>
      </c>
      <c r="G1477" t="s">
        <v>5161</v>
      </c>
      <c r="H1477" t="s">
        <v>5183</v>
      </c>
      <c r="I1477">
        <v>1381345003.1450601</v>
      </c>
      <c r="J1477">
        <v>1377687232.0201299</v>
      </c>
      <c r="K1477" t="b">
        <v>0</v>
      </c>
      <c r="L1477">
        <v>182.34363183557201</v>
      </c>
      <c r="M1477" t="b">
        <v>1</v>
      </c>
      <c r="N1477" t="s">
        <v>5206</v>
      </c>
      <c r="P1477">
        <f t="shared" si="87"/>
        <v>101</v>
      </c>
      <c r="Q1477" t="s">
        <v>5227</v>
      </c>
      <c r="R1477" t="s">
        <v>5232</v>
      </c>
      <c r="S1477" s="10">
        <f t="shared" si="88"/>
        <v>41514.245740973725</v>
      </c>
      <c r="T1477" s="10">
        <f t="shared" si="89"/>
        <v>41556.581054919676</v>
      </c>
    </row>
    <row r="1478" spans="1:20" ht="43.5" x14ac:dyDescent="0.35">
      <c r="A1478">
        <v>1476</v>
      </c>
      <c r="B1478" s="3" t="s">
        <v>407</v>
      </c>
      <c r="C1478" s="3" t="s">
        <v>2985</v>
      </c>
      <c r="D1478">
        <v>-972090.15637560305</v>
      </c>
      <c r="E1478">
        <v>18395.025724972202</v>
      </c>
      <c r="F1478" t="s">
        <v>5156</v>
      </c>
      <c r="G1478" t="s">
        <v>5161</v>
      </c>
      <c r="H1478" t="s">
        <v>5183</v>
      </c>
      <c r="I1478">
        <v>1381327109.1320701</v>
      </c>
      <c r="J1478">
        <v>1377668833.5316999</v>
      </c>
      <c r="K1478" t="b">
        <v>0</v>
      </c>
      <c r="L1478">
        <v>182.40294644074601</v>
      </c>
      <c r="M1478" t="b">
        <v>1</v>
      </c>
      <c r="N1478" t="s">
        <v>5206</v>
      </c>
      <c r="P1478">
        <f t="shared" si="87"/>
        <v>101</v>
      </c>
      <c r="Q1478" t="s">
        <v>5227</v>
      </c>
      <c r="R1478" t="s">
        <v>5232</v>
      </c>
      <c r="S1478" s="10">
        <f t="shared" si="88"/>
        <v>41514.03279550578</v>
      </c>
      <c r="T1478" s="10">
        <f t="shared" si="89"/>
        <v>41556.373948287845</v>
      </c>
    </row>
    <row r="1479" spans="1:20" ht="43.5" x14ac:dyDescent="0.35">
      <c r="A1479">
        <v>1477</v>
      </c>
      <c r="B1479" s="3" t="s">
        <v>408</v>
      </c>
      <c r="C1479" s="3" t="s">
        <v>2986</v>
      </c>
      <c r="D1479">
        <v>-973108.13262486295</v>
      </c>
      <c r="E1479">
        <v>18401.2848906732</v>
      </c>
      <c r="F1479" t="s">
        <v>5156</v>
      </c>
      <c r="G1479" t="s">
        <v>5161</v>
      </c>
      <c r="H1479" t="s">
        <v>5183</v>
      </c>
      <c r="I1479">
        <v>1381309215.1190701</v>
      </c>
      <c r="J1479">
        <v>1377650435.0432799</v>
      </c>
      <c r="K1479" t="b">
        <v>0</v>
      </c>
      <c r="L1479">
        <v>182.46226104592</v>
      </c>
      <c r="M1479" t="b">
        <v>1</v>
      </c>
      <c r="N1479" t="s">
        <v>5206</v>
      </c>
      <c r="P1479">
        <f t="shared" si="87"/>
        <v>101</v>
      </c>
      <c r="Q1479" t="s">
        <v>5227</v>
      </c>
      <c r="R1479" t="s">
        <v>5232</v>
      </c>
      <c r="S1479" s="10">
        <f t="shared" si="88"/>
        <v>41513.819850037959</v>
      </c>
      <c r="T1479" s="10">
        <f t="shared" si="89"/>
        <v>41556.166841655904</v>
      </c>
    </row>
    <row r="1480" spans="1:20" ht="43.5" x14ac:dyDescent="0.35">
      <c r="A1480">
        <v>1478</v>
      </c>
      <c r="B1480" s="3" t="s">
        <v>409</v>
      </c>
      <c r="C1480" s="3" t="s">
        <v>2987</v>
      </c>
      <c r="D1480">
        <v>-974126.10887411295</v>
      </c>
      <c r="E1480">
        <v>18407.544056374201</v>
      </c>
      <c r="F1480" t="s">
        <v>5156</v>
      </c>
      <c r="G1480" t="s">
        <v>5161</v>
      </c>
      <c r="H1480" t="s">
        <v>5183</v>
      </c>
      <c r="I1480">
        <v>1381291321.10607</v>
      </c>
      <c r="J1480">
        <v>1377632036.5548501</v>
      </c>
      <c r="K1480" t="b">
        <v>0</v>
      </c>
      <c r="L1480">
        <v>182.52157565109499</v>
      </c>
      <c r="M1480" t="b">
        <v>1</v>
      </c>
      <c r="N1480" t="s">
        <v>5206</v>
      </c>
      <c r="P1480">
        <f t="shared" si="87"/>
        <v>101</v>
      </c>
      <c r="Q1480" t="s">
        <v>5227</v>
      </c>
      <c r="R1480" t="s">
        <v>5232</v>
      </c>
      <c r="S1480" s="10">
        <f t="shared" si="88"/>
        <v>41513.606904570021</v>
      </c>
      <c r="T1480" s="10">
        <f t="shared" si="89"/>
        <v>41555.959735023956</v>
      </c>
    </row>
    <row r="1481" spans="1:20" ht="43.5" x14ac:dyDescent="0.35">
      <c r="A1481">
        <v>1479</v>
      </c>
      <c r="B1481" s="3" t="s">
        <v>410</v>
      </c>
      <c r="C1481" s="3" t="s">
        <v>2988</v>
      </c>
      <c r="D1481">
        <v>-975144.08512337296</v>
      </c>
      <c r="E1481">
        <v>18413.803222075101</v>
      </c>
      <c r="F1481" t="s">
        <v>5156</v>
      </c>
      <c r="G1481" t="s">
        <v>5162</v>
      </c>
      <c r="H1481" t="s">
        <v>5184</v>
      </c>
      <c r="I1481">
        <v>1381273427.09307</v>
      </c>
      <c r="J1481">
        <v>1377613638.0664301</v>
      </c>
      <c r="K1481" t="b">
        <v>0</v>
      </c>
      <c r="L1481">
        <v>182.58089025626899</v>
      </c>
      <c r="M1481" t="b">
        <v>1</v>
      </c>
      <c r="N1481" t="s">
        <v>5206</v>
      </c>
      <c r="P1481">
        <f t="shared" si="87"/>
        <v>101</v>
      </c>
      <c r="Q1481" t="s">
        <v>5227</v>
      </c>
      <c r="R1481" t="s">
        <v>5232</v>
      </c>
      <c r="S1481" s="10">
        <f t="shared" si="88"/>
        <v>41513.393959102199</v>
      </c>
      <c r="T1481" s="10">
        <f t="shared" si="89"/>
        <v>41555.752628392009</v>
      </c>
    </row>
    <row r="1482" spans="1:20" ht="43.5" x14ac:dyDescent="0.35">
      <c r="A1482">
        <v>1480</v>
      </c>
      <c r="B1482" s="3" t="s">
        <v>411</v>
      </c>
      <c r="C1482" s="3" t="s">
        <v>2989</v>
      </c>
      <c r="D1482">
        <v>-976162.06137262296</v>
      </c>
      <c r="E1482">
        <v>18420.062387776099</v>
      </c>
      <c r="F1482" t="s">
        <v>5156</v>
      </c>
      <c r="G1482" t="s">
        <v>5166</v>
      </c>
      <c r="H1482" t="s">
        <v>5188</v>
      </c>
      <c r="I1482">
        <v>1381255533.08007</v>
      </c>
      <c r="J1482">
        <v>1377595239.5780001</v>
      </c>
      <c r="K1482" t="b">
        <v>0</v>
      </c>
      <c r="L1482">
        <v>182.64020486144301</v>
      </c>
      <c r="M1482" t="b">
        <v>1</v>
      </c>
      <c r="N1482" t="s">
        <v>5206</v>
      </c>
      <c r="P1482">
        <f t="shared" si="87"/>
        <v>101</v>
      </c>
      <c r="Q1482" t="s">
        <v>5227</v>
      </c>
      <c r="R1482" t="s">
        <v>5232</v>
      </c>
      <c r="S1482" s="10">
        <f t="shared" si="88"/>
        <v>41513.181013634261</v>
      </c>
      <c r="T1482" s="10">
        <f t="shared" si="89"/>
        <v>41555.545521760068</v>
      </c>
    </row>
    <row r="1483" spans="1:20" ht="43.5" x14ac:dyDescent="0.35">
      <c r="A1483">
        <v>1481</v>
      </c>
      <c r="B1483" s="3" t="s">
        <v>412</v>
      </c>
      <c r="C1483" s="3" t="s">
        <v>2990</v>
      </c>
      <c r="D1483">
        <v>-977180.03762187297</v>
      </c>
      <c r="E1483">
        <v>18426.321553476999</v>
      </c>
      <c r="F1483" t="s">
        <v>5156</v>
      </c>
      <c r="G1483" t="s">
        <v>5161</v>
      </c>
      <c r="H1483" t="s">
        <v>5183</v>
      </c>
      <c r="I1483">
        <v>1381237639.06708</v>
      </c>
      <c r="J1483">
        <v>1377576841.0895801</v>
      </c>
      <c r="K1483" t="b">
        <v>0</v>
      </c>
      <c r="L1483">
        <v>182.69951946661701</v>
      </c>
      <c r="M1483" t="b">
        <v>1</v>
      </c>
      <c r="N1483" t="s">
        <v>5206</v>
      </c>
      <c r="P1483">
        <f t="shared" si="87"/>
        <v>101</v>
      </c>
      <c r="Q1483" t="s">
        <v>5227</v>
      </c>
      <c r="R1483" t="s">
        <v>5232</v>
      </c>
      <c r="S1483" s="10">
        <f t="shared" si="88"/>
        <v>41512.968068166432</v>
      </c>
      <c r="T1483" s="10">
        <f t="shared" si="89"/>
        <v>41555.338415128237</v>
      </c>
    </row>
    <row r="1484" spans="1:20" ht="58" x14ac:dyDescent="0.35">
      <c r="A1484">
        <v>1482</v>
      </c>
      <c r="B1484" s="3" t="s">
        <v>413</v>
      </c>
      <c r="C1484" s="3" t="s">
        <v>2991</v>
      </c>
      <c r="D1484">
        <v>-978198.01387113298</v>
      </c>
      <c r="E1484">
        <v>18432.580719178</v>
      </c>
      <c r="F1484" t="s">
        <v>5156</v>
      </c>
      <c r="G1484" t="s">
        <v>5161</v>
      </c>
      <c r="H1484" t="s">
        <v>5183</v>
      </c>
      <c r="I1484">
        <v>1381219745.05408</v>
      </c>
      <c r="J1484">
        <v>1377558442.60115</v>
      </c>
      <c r="K1484" t="b">
        <v>0</v>
      </c>
      <c r="L1484">
        <v>182.75883407179199</v>
      </c>
      <c r="M1484" t="b">
        <v>1</v>
      </c>
      <c r="N1484" t="s">
        <v>5206</v>
      </c>
      <c r="P1484">
        <f t="shared" si="87"/>
        <v>101</v>
      </c>
      <c r="Q1484" t="s">
        <v>5227</v>
      </c>
      <c r="R1484" t="s">
        <v>5232</v>
      </c>
      <c r="S1484" s="10">
        <f t="shared" si="88"/>
        <v>41512.755122698494</v>
      </c>
      <c r="T1484" s="10">
        <f t="shared" si="89"/>
        <v>41555.131308496297</v>
      </c>
    </row>
    <row r="1485" spans="1:20" ht="43.5" x14ac:dyDescent="0.35">
      <c r="A1485">
        <v>1483</v>
      </c>
      <c r="B1485" s="3" t="s">
        <v>414</v>
      </c>
      <c r="C1485" s="3" t="s">
        <v>2992</v>
      </c>
      <c r="D1485">
        <v>-979215.99012038298</v>
      </c>
      <c r="E1485">
        <v>18438.8398848789</v>
      </c>
      <c r="F1485" t="s">
        <v>5156</v>
      </c>
      <c r="G1485" t="s">
        <v>5161</v>
      </c>
      <c r="H1485" t="s">
        <v>5183</v>
      </c>
      <c r="I1485">
        <v>1381201851.04108</v>
      </c>
      <c r="J1485">
        <v>1377540044.11273</v>
      </c>
      <c r="K1485" t="b">
        <v>0</v>
      </c>
      <c r="L1485">
        <v>182.81814867696599</v>
      </c>
      <c r="M1485" t="b">
        <v>1</v>
      </c>
      <c r="N1485" t="s">
        <v>5206</v>
      </c>
      <c r="P1485">
        <f t="shared" si="87"/>
        <v>101</v>
      </c>
      <c r="Q1485" t="s">
        <v>5227</v>
      </c>
      <c r="R1485" t="s">
        <v>5232</v>
      </c>
      <c r="S1485" s="10">
        <f t="shared" si="88"/>
        <v>41512.542177230665</v>
      </c>
      <c r="T1485" s="10">
        <f t="shared" si="89"/>
        <v>41554.924201864349</v>
      </c>
    </row>
    <row r="1486" spans="1:20" ht="43.5" x14ac:dyDescent="0.35">
      <c r="A1486">
        <v>1484</v>
      </c>
      <c r="B1486" s="3" t="s">
        <v>415</v>
      </c>
      <c r="C1486" s="3" t="s">
        <v>2993</v>
      </c>
      <c r="D1486">
        <v>-980233.96636963298</v>
      </c>
      <c r="E1486">
        <v>18445.099050579902</v>
      </c>
      <c r="F1486" t="s">
        <v>5156</v>
      </c>
      <c r="G1486" t="s">
        <v>5161</v>
      </c>
      <c r="H1486" t="s">
        <v>5183</v>
      </c>
      <c r="I1486">
        <v>1381183957.02808</v>
      </c>
      <c r="J1486">
        <v>1377521645.6243</v>
      </c>
      <c r="K1486" t="b">
        <v>0</v>
      </c>
      <c r="L1486">
        <v>182.87746328214001</v>
      </c>
      <c r="M1486" t="b">
        <v>1</v>
      </c>
      <c r="N1486" t="s">
        <v>5206</v>
      </c>
      <c r="P1486">
        <f t="shared" si="87"/>
        <v>101</v>
      </c>
      <c r="Q1486" t="s">
        <v>5227</v>
      </c>
      <c r="R1486" t="s">
        <v>5232</v>
      </c>
      <c r="S1486" s="10">
        <f t="shared" si="88"/>
        <v>41512.329231762727</v>
      </c>
      <c r="T1486" s="10">
        <f t="shared" si="89"/>
        <v>41554.717095232401</v>
      </c>
    </row>
    <row r="1487" spans="1:20" ht="58" x14ac:dyDescent="0.35">
      <c r="A1487">
        <v>1485</v>
      </c>
      <c r="B1487" s="3" t="s">
        <v>416</v>
      </c>
      <c r="C1487" s="3" t="s">
        <v>2994</v>
      </c>
      <c r="D1487">
        <v>-981251.94261889299</v>
      </c>
      <c r="E1487">
        <v>18451.358216280802</v>
      </c>
      <c r="F1487" t="s">
        <v>5156</v>
      </c>
      <c r="G1487" t="s">
        <v>5166</v>
      </c>
      <c r="H1487" t="s">
        <v>5188</v>
      </c>
      <c r="I1487">
        <v>1381166063.01508</v>
      </c>
      <c r="J1487">
        <v>1377503247.13588</v>
      </c>
      <c r="K1487" t="b">
        <v>0</v>
      </c>
      <c r="L1487">
        <v>182.936777887315</v>
      </c>
      <c r="M1487" t="b">
        <v>1</v>
      </c>
      <c r="N1487" t="s">
        <v>5206</v>
      </c>
      <c r="P1487">
        <f t="shared" si="87"/>
        <v>101</v>
      </c>
      <c r="Q1487" t="s">
        <v>5227</v>
      </c>
      <c r="R1487" t="s">
        <v>5232</v>
      </c>
      <c r="S1487" s="10">
        <f t="shared" si="88"/>
        <v>41512.116286294906</v>
      </c>
      <c r="T1487" s="10">
        <f t="shared" si="89"/>
        <v>41554.509988600461</v>
      </c>
    </row>
    <row r="1488" spans="1:20" ht="43.5" x14ac:dyDescent="0.35">
      <c r="A1488">
        <v>1486</v>
      </c>
      <c r="B1488" s="3" t="s">
        <v>417</v>
      </c>
      <c r="C1488" s="3" t="s">
        <v>2995</v>
      </c>
      <c r="D1488">
        <v>-982269.918868143</v>
      </c>
      <c r="E1488">
        <v>18457.6173819818</v>
      </c>
      <c r="F1488" t="s">
        <v>5156</v>
      </c>
      <c r="G1488" t="s">
        <v>5161</v>
      </c>
      <c r="H1488" t="s">
        <v>5183</v>
      </c>
      <c r="I1488">
        <v>1381148169.00208</v>
      </c>
      <c r="J1488">
        <v>1377484848.64745</v>
      </c>
      <c r="K1488" t="b">
        <v>0</v>
      </c>
      <c r="L1488">
        <v>182.996092492489</v>
      </c>
      <c r="M1488" t="b">
        <v>1</v>
      </c>
      <c r="N1488" t="s">
        <v>5206</v>
      </c>
      <c r="P1488">
        <f t="shared" si="87"/>
        <v>101</v>
      </c>
      <c r="Q1488" t="s">
        <v>5227</v>
      </c>
      <c r="R1488" t="s">
        <v>5232</v>
      </c>
      <c r="S1488" s="10">
        <f t="shared" si="88"/>
        <v>41511.903340826968</v>
      </c>
      <c r="T1488" s="10">
        <f t="shared" si="89"/>
        <v>41554.302881968513</v>
      </c>
    </row>
    <row r="1489" spans="1:20" ht="43.5" x14ac:dyDescent="0.35">
      <c r="A1489">
        <v>1487</v>
      </c>
      <c r="B1489" s="3" t="s">
        <v>418</v>
      </c>
      <c r="C1489" s="3" t="s">
        <v>2996</v>
      </c>
      <c r="D1489">
        <v>-983287.895117393</v>
      </c>
      <c r="E1489">
        <v>18463.876547682699</v>
      </c>
      <c r="F1489" t="s">
        <v>5156</v>
      </c>
      <c r="G1489" t="s">
        <v>5161</v>
      </c>
      <c r="H1489" t="s">
        <v>5183</v>
      </c>
      <c r="I1489">
        <v>1381130274.98909</v>
      </c>
      <c r="J1489">
        <v>1377466450.15903</v>
      </c>
      <c r="K1489" t="b">
        <v>0</v>
      </c>
      <c r="L1489">
        <v>183.05540709766299</v>
      </c>
      <c r="M1489" t="b">
        <v>1</v>
      </c>
      <c r="N1489" t="s">
        <v>5206</v>
      </c>
      <c r="P1489">
        <f t="shared" si="87"/>
        <v>101</v>
      </c>
      <c r="Q1489" t="s">
        <v>5227</v>
      </c>
      <c r="R1489" t="s">
        <v>5232</v>
      </c>
      <c r="S1489" s="10">
        <f t="shared" si="88"/>
        <v>41511.690395359139</v>
      </c>
      <c r="T1489" s="10">
        <f t="shared" si="89"/>
        <v>41554.095775336689</v>
      </c>
    </row>
    <row r="1490" spans="1:20" ht="43.5" x14ac:dyDescent="0.35">
      <c r="A1490">
        <v>1488</v>
      </c>
      <c r="B1490" s="3" t="s">
        <v>419</v>
      </c>
      <c r="C1490" s="3" t="s">
        <v>2997</v>
      </c>
      <c r="D1490">
        <v>-984305.87136665301</v>
      </c>
      <c r="E1490">
        <v>18470.135713383701</v>
      </c>
      <c r="F1490" t="s">
        <v>5156</v>
      </c>
      <c r="G1490" t="s">
        <v>5161</v>
      </c>
      <c r="H1490" t="s">
        <v>5183</v>
      </c>
      <c r="I1490">
        <v>1381112380.97609</v>
      </c>
      <c r="J1490">
        <v>1377448051.6705999</v>
      </c>
      <c r="K1490" t="b">
        <v>0</v>
      </c>
      <c r="L1490">
        <v>183.11472170283699</v>
      </c>
      <c r="M1490" t="b">
        <v>1</v>
      </c>
      <c r="N1490" t="s">
        <v>5206</v>
      </c>
      <c r="P1490">
        <f t="shared" si="87"/>
        <v>101</v>
      </c>
      <c r="Q1490" t="s">
        <v>5227</v>
      </c>
      <c r="R1490" t="s">
        <v>5232</v>
      </c>
      <c r="S1490" s="10">
        <f t="shared" si="88"/>
        <v>41511.477449891201</v>
      </c>
      <c r="T1490" s="10">
        <f t="shared" si="89"/>
        <v>41553.888668704742</v>
      </c>
    </row>
    <row r="1491" spans="1:20" ht="43.5" x14ac:dyDescent="0.35">
      <c r="A1491">
        <v>1489</v>
      </c>
      <c r="B1491" s="3" t="s">
        <v>420</v>
      </c>
      <c r="C1491" s="3" t="s">
        <v>2998</v>
      </c>
      <c r="D1491">
        <v>-985323.84761590301</v>
      </c>
      <c r="E1491">
        <v>18476.394879084601</v>
      </c>
      <c r="F1491" t="s">
        <v>5156</v>
      </c>
      <c r="G1491" t="s">
        <v>5161</v>
      </c>
      <c r="H1491" t="s">
        <v>5183</v>
      </c>
      <c r="I1491">
        <v>1381094486.9630899</v>
      </c>
      <c r="J1491">
        <v>1377429653.1821799</v>
      </c>
      <c r="K1491" t="b">
        <v>0</v>
      </c>
      <c r="L1491">
        <v>183.17403630801201</v>
      </c>
      <c r="M1491" t="b">
        <v>1</v>
      </c>
      <c r="N1491" t="s">
        <v>5206</v>
      </c>
      <c r="P1491">
        <f t="shared" si="87"/>
        <v>101</v>
      </c>
      <c r="Q1491" t="s">
        <v>5227</v>
      </c>
      <c r="R1491" t="s">
        <v>5232</v>
      </c>
      <c r="S1491" s="10">
        <f t="shared" si="88"/>
        <v>41511.264504423372</v>
      </c>
      <c r="T1491" s="10">
        <f t="shared" si="89"/>
        <v>41553.681562072794</v>
      </c>
    </row>
    <row r="1492" spans="1:20" ht="43.5" x14ac:dyDescent="0.35">
      <c r="A1492">
        <v>1490</v>
      </c>
      <c r="B1492" s="3" t="s">
        <v>421</v>
      </c>
      <c r="C1492" s="3" t="s">
        <v>2999</v>
      </c>
      <c r="D1492">
        <v>-986341.82386515301</v>
      </c>
      <c r="E1492">
        <v>18482.654044785599</v>
      </c>
      <c r="F1492" t="s">
        <v>5158</v>
      </c>
      <c r="G1492" t="s">
        <v>5161</v>
      </c>
      <c r="H1492" t="s">
        <v>5183</v>
      </c>
      <c r="I1492">
        <v>1381076592.9500899</v>
      </c>
      <c r="J1492">
        <v>1377411254.6937499</v>
      </c>
      <c r="K1492" t="b">
        <v>0</v>
      </c>
      <c r="L1492">
        <v>183.233350913186</v>
      </c>
      <c r="M1492" t="b">
        <v>0</v>
      </c>
      <c r="N1492" t="s">
        <v>5207</v>
      </c>
      <c r="P1492">
        <f t="shared" si="87"/>
        <v>101</v>
      </c>
      <c r="Q1492" t="s">
        <v>5227</v>
      </c>
      <c r="R1492" t="s">
        <v>5233</v>
      </c>
      <c r="S1492" s="10">
        <f t="shared" si="88"/>
        <v>41511.051558955434</v>
      </c>
      <c r="T1492" s="10">
        <f t="shared" si="89"/>
        <v>41553.474455440853</v>
      </c>
    </row>
    <row r="1493" spans="1:20" ht="58" x14ac:dyDescent="0.35">
      <c r="A1493">
        <v>1491</v>
      </c>
      <c r="B1493" s="3" t="s">
        <v>422</v>
      </c>
      <c r="C1493" s="3" t="s">
        <v>3000</v>
      </c>
      <c r="D1493">
        <v>-987359.80011441302</v>
      </c>
      <c r="E1493">
        <v>18488.913210486498</v>
      </c>
      <c r="F1493" t="s">
        <v>5158</v>
      </c>
      <c r="G1493" t="s">
        <v>5161</v>
      </c>
      <c r="H1493" t="s">
        <v>5183</v>
      </c>
      <c r="I1493">
        <v>1381058698.9370899</v>
      </c>
      <c r="J1493">
        <v>1377392856.2053299</v>
      </c>
      <c r="K1493" t="b">
        <v>0</v>
      </c>
      <c r="L1493">
        <v>183.29266551836</v>
      </c>
      <c r="M1493" t="b">
        <v>0</v>
      </c>
      <c r="N1493" t="s">
        <v>5207</v>
      </c>
      <c r="P1493">
        <f t="shared" si="87"/>
        <v>101</v>
      </c>
      <c r="Q1493" t="s">
        <v>5227</v>
      </c>
      <c r="R1493" t="s">
        <v>5233</v>
      </c>
      <c r="S1493" s="10">
        <f t="shared" si="88"/>
        <v>41510.838613487613</v>
      </c>
      <c r="T1493" s="10">
        <f t="shared" si="89"/>
        <v>41553.267348808913</v>
      </c>
    </row>
    <row r="1494" spans="1:20" ht="43.5" x14ac:dyDescent="0.35">
      <c r="A1494">
        <v>1492</v>
      </c>
      <c r="B1494" s="3" t="s">
        <v>423</v>
      </c>
      <c r="C1494" s="3" t="s">
        <v>3001</v>
      </c>
      <c r="D1494">
        <v>-988377.77636366303</v>
      </c>
      <c r="E1494">
        <v>18495.1723761875</v>
      </c>
      <c r="F1494" t="s">
        <v>5158</v>
      </c>
      <c r="G1494" t="s">
        <v>5161</v>
      </c>
      <c r="H1494" t="s">
        <v>5183</v>
      </c>
      <c r="I1494">
        <v>1381040804.9240999</v>
      </c>
      <c r="J1494">
        <v>1377374457.7169001</v>
      </c>
      <c r="K1494" t="b">
        <v>0</v>
      </c>
      <c r="L1494">
        <v>183.35198012353399</v>
      </c>
      <c r="M1494" t="b">
        <v>0</v>
      </c>
      <c r="N1494" t="s">
        <v>5207</v>
      </c>
      <c r="P1494">
        <f t="shared" si="87"/>
        <v>101</v>
      </c>
      <c r="Q1494" t="s">
        <v>5227</v>
      </c>
      <c r="R1494" t="s">
        <v>5233</v>
      </c>
      <c r="S1494" s="10">
        <f t="shared" si="88"/>
        <v>41510.625668019675</v>
      </c>
      <c r="T1494" s="10">
        <f t="shared" si="89"/>
        <v>41553.060242177082</v>
      </c>
    </row>
    <row r="1495" spans="1:20" ht="43.5" x14ac:dyDescent="0.35">
      <c r="A1495">
        <v>1493</v>
      </c>
      <c r="B1495" s="3" t="s">
        <v>424</v>
      </c>
      <c r="C1495" s="3" t="s">
        <v>3002</v>
      </c>
      <c r="D1495">
        <v>-989395.75261292304</v>
      </c>
      <c r="E1495">
        <v>18501.4315418884</v>
      </c>
      <c r="F1495" t="s">
        <v>5158</v>
      </c>
      <c r="G1495" t="s">
        <v>5161</v>
      </c>
      <c r="H1495" t="s">
        <v>5183</v>
      </c>
      <c r="I1495">
        <v>1381022910.9110999</v>
      </c>
      <c r="J1495">
        <v>1377356059.2284801</v>
      </c>
      <c r="K1495" t="b">
        <v>0</v>
      </c>
      <c r="L1495">
        <v>183.41129472870901</v>
      </c>
      <c r="M1495" t="b">
        <v>0</v>
      </c>
      <c r="N1495" t="s">
        <v>5207</v>
      </c>
      <c r="P1495">
        <f t="shared" si="87"/>
        <v>101</v>
      </c>
      <c r="Q1495" t="s">
        <v>5227</v>
      </c>
      <c r="R1495" t="s">
        <v>5233</v>
      </c>
      <c r="S1495" s="10">
        <f t="shared" si="88"/>
        <v>41510.412722551853</v>
      </c>
      <c r="T1495" s="10">
        <f t="shared" si="89"/>
        <v>41552.853135545134</v>
      </c>
    </row>
    <row r="1496" spans="1:20" ht="43.5" x14ac:dyDescent="0.35">
      <c r="A1496">
        <v>1494</v>
      </c>
      <c r="B1496" s="3" t="s">
        <v>425</v>
      </c>
      <c r="C1496" s="3" t="s">
        <v>3003</v>
      </c>
      <c r="D1496">
        <v>-990413.72886217304</v>
      </c>
      <c r="E1496">
        <v>18507.690707589401</v>
      </c>
      <c r="F1496" t="s">
        <v>5158</v>
      </c>
      <c r="G1496" t="s">
        <v>5161</v>
      </c>
      <c r="H1496" t="s">
        <v>5183</v>
      </c>
      <c r="I1496">
        <v>1381005016.8980999</v>
      </c>
      <c r="J1496">
        <v>1377337660.7400501</v>
      </c>
      <c r="K1496" t="b">
        <v>0</v>
      </c>
      <c r="L1496">
        <v>183.470609333883</v>
      </c>
      <c r="M1496" t="b">
        <v>0</v>
      </c>
      <c r="N1496" t="s">
        <v>5207</v>
      </c>
      <c r="P1496">
        <f t="shared" si="87"/>
        <v>101</v>
      </c>
      <c r="Q1496" t="s">
        <v>5227</v>
      </c>
      <c r="R1496" t="s">
        <v>5233</v>
      </c>
      <c r="S1496" s="10">
        <f t="shared" si="88"/>
        <v>41510.199777083908</v>
      </c>
      <c r="T1496" s="10">
        <f t="shared" si="89"/>
        <v>41552.646028913186</v>
      </c>
    </row>
    <row r="1497" spans="1:20" ht="43.5" x14ac:dyDescent="0.35">
      <c r="A1497">
        <v>1495</v>
      </c>
      <c r="B1497" s="3" t="s">
        <v>426</v>
      </c>
      <c r="C1497" s="3" t="s">
        <v>3004</v>
      </c>
      <c r="D1497">
        <v>-991431.70511142304</v>
      </c>
      <c r="E1497">
        <v>18513.949873290301</v>
      </c>
      <c r="F1497" t="s">
        <v>5158</v>
      </c>
      <c r="G1497" t="s">
        <v>5161</v>
      </c>
      <c r="H1497" t="s">
        <v>5183</v>
      </c>
      <c r="I1497">
        <v>1380987122.8850999</v>
      </c>
      <c r="J1497">
        <v>1377319262.2516301</v>
      </c>
      <c r="K1497" t="b">
        <v>0</v>
      </c>
      <c r="L1497">
        <v>183.529923939057</v>
      </c>
      <c r="M1497" t="b">
        <v>0</v>
      </c>
      <c r="N1497" t="s">
        <v>5207</v>
      </c>
      <c r="P1497">
        <f t="shared" si="87"/>
        <v>101</v>
      </c>
      <c r="Q1497" t="s">
        <v>5227</v>
      </c>
      <c r="R1497" t="s">
        <v>5233</v>
      </c>
      <c r="S1497" s="10">
        <f t="shared" si="88"/>
        <v>41509.986831616086</v>
      </c>
      <c r="T1497" s="10">
        <f t="shared" si="89"/>
        <v>41552.438922281246</v>
      </c>
    </row>
    <row r="1498" spans="1:20" ht="43.5" x14ac:dyDescent="0.35">
      <c r="A1498">
        <v>1496</v>
      </c>
      <c r="B1498" s="3" t="s">
        <v>427</v>
      </c>
      <c r="C1498" s="3" t="s">
        <v>3005</v>
      </c>
      <c r="D1498">
        <v>-992449.68136068305</v>
      </c>
      <c r="E1498">
        <v>18520.209038991299</v>
      </c>
      <c r="F1498" t="s">
        <v>5158</v>
      </c>
      <c r="G1498" t="s">
        <v>5161</v>
      </c>
      <c r="H1498" t="s">
        <v>5183</v>
      </c>
      <c r="I1498">
        <v>1380969228.8721001</v>
      </c>
      <c r="J1498">
        <v>1377300863.7632</v>
      </c>
      <c r="K1498" t="b">
        <v>0</v>
      </c>
      <c r="L1498">
        <v>183.58923854423199</v>
      </c>
      <c r="M1498" t="b">
        <v>0</v>
      </c>
      <c r="N1498" t="s">
        <v>5207</v>
      </c>
      <c r="P1498">
        <f t="shared" si="87"/>
        <v>101</v>
      </c>
      <c r="Q1498" t="s">
        <v>5227</v>
      </c>
      <c r="R1498" t="s">
        <v>5233</v>
      </c>
      <c r="S1498" s="10">
        <f t="shared" si="88"/>
        <v>41509.773886148148</v>
      </c>
      <c r="T1498" s="10">
        <f t="shared" si="89"/>
        <v>41552.231815649306</v>
      </c>
    </row>
    <row r="1499" spans="1:20" ht="58" x14ac:dyDescent="0.35">
      <c r="A1499">
        <v>1497</v>
      </c>
      <c r="B1499" s="3" t="s">
        <v>428</v>
      </c>
      <c r="C1499" s="3" t="s">
        <v>3006</v>
      </c>
      <c r="D1499">
        <v>-993467.65760993306</v>
      </c>
      <c r="E1499">
        <v>18526.468204692199</v>
      </c>
      <c r="F1499" t="s">
        <v>5158</v>
      </c>
      <c r="G1499" t="s">
        <v>5161</v>
      </c>
      <c r="H1499" t="s">
        <v>5183</v>
      </c>
      <c r="I1499">
        <v>1380951334.8591101</v>
      </c>
      <c r="J1499">
        <v>1377282465.27478</v>
      </c>
      <c r="K1499" t="b">
        <v>0</v>
      </c>
      <c r="L1499">
        <v>183.64855314940601</v>
      </c>
      <c r="M1499" t="b">
        <v>0</v>
      </c>
      <c r="N1499" t="s">
        <v>5207</v>
      </c>
      <c r="P1499">
        <f t="shared" si="87"/>
        <v>101</v>
      </c>
      <c r="Q1499" t="s">
        <v>5227</v>
      </c>
      <c r="R1499" t="s">
        <v>5233</v>
      </c>
      <c r="S1499" s="10">
        <f t="shared" si="88"/>
        <v>41509.56094068032</v>
      </c>
      <c r="T1499" s="10">
        <f t="shared" si="89"/>
        <v>41552.024709017474</v>
      </c>
    </row>
    <row r="1500" spans="1:20" ht="29" x14ac:dyDescent="0.35">
      <c r="A1500">
        <v>1498</v>
      </c>
      <c r="B1500" s="3" t="s">
        <v>429</v>
      </c>
      <c r="C1500" s="3" t="s">
        <v>3007</v>
      </c>
      <c r="D1500">
        <v>-994485.63385918306</v>
      </c>
      <c r="E1500">
        <v>18532.727370393201</v>
      </c>
      <c r="F1500" t="s">
        <v>5158</v>
      </c>
      <c r="G1500" t="s">
        <v>5161</v>
      </c>
      <c r="H1500" t="s">
        <v>5183</v>
      </c>
      <c r="I1500">
        <v>1380933440.8461101</v>
      </c>
      <c r="J1500">
        <v>1377264066.78635</v>
      </c>
      <c r="K1500" t="b">
        <v>0</v>
      </c>
      <c r="L1500">
        <v>183.70786775458001</v>
      </c>
      <c r="M1500" t="b">
        <v>0</v>
      </c>
      <c r="N1500" t="s">
        <v>5207</v>
      </c>
      <c r="P1500">
        <f t="shared" si="87"/>
        <v>101</v>
      </c>
      <c r="Q1500" t="s">
        <v>5227</v>
      </c>
      <c r="R1500" t="s">
        <v>5233</v>
      </c>
      <c r="S1500" s="10">
        <f t="shared" si="88"/>
        <v>41509.347995212382</v>
      </c>
      <c r="T1500" s="10">
        <f t="shared" si="89"/>
        <v>41551.817602385527</v>
      </c>
    </row>
    <row r="1501" spans="1:20" ht="58" x14ac:dyDescent="0.35">
      <c r="A1501">
        <v>1499</v>
      </c>
      <c r="B1501" s="3" t="s">
        <v>430</v>
      </c>
      <c r="C1501" s="3" t="s">
        <v>3008</v>
      </c>
      <c r="D1501">
        <v>-995503.61010844295</v>
      </c>
      <c r="E1501">
        <v>18538.9865360941</v>
      </c>
      <c r="F1501" t="s">
        <v>5158</v>
      </c>
      <c r="G1501" t="s">
        <v>5161</v>
      </c>
      <c r="H1501" t="s">
        <v>5183</v>
      </c>
      <c r="I1501">
        <v>1380915546.8331101</v>
      </c>
      <c r="J1501">
        <v>1377245668.29793</v>
      </c>
      <c r="K1501" t="b">
        <v>0</v>
      </c>
      <c r="L1501">
        <v>183.767182359754</v>
      </c>
      <c r="M1501" t="b">
        <v>0</v>
      </c>
      <c r="N1501" t="s">
        <v>5207</v>
      </c>
      <c r="P1501">
        <f t="shared" si="87"/>
        <v>101</v>
      </c>
      <c r="Q1501" t="s">
        <v>5227</v>
      </c>
      <c r="R1501" t="s">
        <v>5233</v>
      </c>
      <c r="S1501" s="10">
        <f t="shared" si="88"/>
        <v>41509.13504974456</v>
      </c>
      <c r="T1501" s="10">
        <f t="shared" si="89"/>
        <v>41551.610495753586</v>
      </c>
    </row>
    <row r="1502" spans="1:20" ht="43.5" x14ac:dyDescent="0.35">
      <c r="A1502">
        <v>1500</v>
      </c>
      <c r="B1502" s="3" t="s">
        <v>431</v>
      </c>
      <c r="C1502" s="3" t="s">
        <v>3009</v>
      </c>
      <c r="D1502">
        <v>-996521.58635769296</v>
      </c>
      <c r="E1502">
        <v>18545.245701795098</v>
      </c>
      <c r="F1502" t="s">
        <v>5158</v>
      </c>
      <c r="G1502" t="s">
        <v>5161</v>
      </c>
      <c r="H1502" t="s">
        <v>5183</v>
      </c>
      <c r="I1502">
        <v>1380897652.8201101</v>
      </c>
      <c r="J1502">
        <v>1377227269.8095</v>
      </c>
      <c r="K1502" t="b">
        <v>0</v>
      </c>
      <c r="L1502">
        <v>183.82649696492899</v>
      </c>
      <c r="M1502" t="b">
        <v>0</v>
      </c>
      <c r="N1502" t="s">
        <v>5207</v>
      </c>
      <c r="P1502">
        <f t="shared" si="87"/>
        <v>101</v>
      </c>
      <c r="Q1502" t="s">
        <v>5227</v>
      </c>
      <c r="R1502" t="s">
        <v>5233</v>
      </c>
      <c r="S1502" s="10">
        <f t="shared" si="88"/>
        <v>41508.922104276622</v>
      </c>
      <c r="T1502" s="10">
        <f t="shared" si="89"/>
        <v>41551.403389121646</v>
      </c>
    </row>
    <row r="1503" spans="1:20" ht="43.5" x14ac:dyDescent="0.35">
      <c r="A1503">
        <v>1501</v>
      </c>
      <c r="B1503" s="3" t="s">
        <v>432</v>
      </c>
      <c r="C1503" s="3" t="s">
        <v>3010</v>
      </c>
      <c r="D1503">
        <v>-997539.56260694296</v>
      </c>
      <c r="E1503">
        <v>18551.504867496002</v>
      </c>
      <c r="F1503" t="s">
        <v>5158</v>
      </c>
      <c r="G1503" t="s">
        <v>5162</v>
      </c>
      <c r="H1503" t="s">
        <v>5184</v>
      </c>
      <c r="I1503">
        <v>1380879758.8071101</v>
      </c>
      <c r="J1503">
        <v>1377208871.32108</v>
      </c>
      <c r="K1503" t="b">
        <v>0</v>
      </c>
      <c r="L1503">
        <v>183.88581157010299</v>
      </c>
      <c r="M1503" t="b">
        <v>0</v>
      </c>
      <c r="N1503" t="s">
        <v>5207</v>
      </c>
      <c r="P1503">
        <f t="shared" si="87"/>
        <v>101</v>
      </c>
      <c r="Q1503" t="s">
        <v>5227</v>
      </c>
      <c r="R1503" t="s">
        <v>5233</v>
      </c>
      <c r="S1503" s="10">
        <f t="shared" si="88"/>
        <v>41508.709158808793</v>
      </c>
      <c r="T1503" s="10">
        <f t="shared" si="89"/>
        <v>41551.196282489698</v>
      </c>
    </row>
    <row r="1504" spans="1:20" ht="58" x14ac:dyDescent="0.35">
      <c r="A1504">
        <v>1502</v>
      </c>
      <c r="B1504" s="3" t="s">
        <v>433</v>
      </c>
      <c r="C1504" s="3" t="s">
        <v>3011</v>
      </c>
      <c r="D1504">
        <v>-998557.53885620297</v>
      </c>
      <c r="E1504">
        <v>18557.764033197</v>
      </c>
      <c r="F1504" t="s">
        <v>5158</v>
      </c>
      <c r="G1504" t="s">
        <v>5161</v>
      </c>
      <c r="H1504" t="s">
        <v>5183</v>
      </c>
      <c r="I1504">
        <v>1380861864.7941201</v>
      </c>
      <c r="J1504">
        <v>1377190472.8326499</v>
      </c>
      <c r="K1504" t="b">
        <v>0</v>
      </c>
      <c r="L1504">
        <v>183.94512617527701</v>
      </c>
      <c r="M1504" t="b">
        <v>0</v>
      </c>
      <c r="N1504" t="s">
        <v>5207</v>
      </c>
      <c r="P1504">
        <f t="shared" si="87"/>
        <v>101</v>
      </c>
      <c r="Q1504" t="s">
        <v>5227</v>
      </c>
      <c r="R1504" t="s">
        <v>5233</v>
      </c>
      <c r="S1504" s="10">
        <f t="shared" si="88"/>
        <v>41508.496213340855</v>
      </c>
      <c r="T1504" s="10">
        <f t="shared" si="89"/>
        <v>41550.989175857867</v>
      </c>
    </row>
    <row r="1505" spans="1:20" ht="58" x14ac:dyDescent="0.35">
      <c r="A1505">
        <v>1503</v>
      </c>
      <c r="B1505" s="3" t="s">
        <v>434</v>
      </c>
      <c r="C1505" s="3" t="s">
        <v>3012</v>
      </c>
      <c r="D1505">
        <v>-999575.51510545297</v>
      </c>
      <c r="E1505">
        <v>18564.023198897899</v>
      </c>
      <c r="F1505" t="s">
        <v>5158</v>
      </c>
      <c r="G1505" t="s">
        <v>5161</v>
      </c>
      <c r="H1505" t="s">
        <v>5183</v>
      </c>
      <c r="I1505">
        <v>1380843970.7811201</v>
      </c>
      <c r="J1505">
        <v>1377172074.3442299</v>
      </c>
      <c r="K1505" t="b">
        <v>0</v>
      </c>
      <c r="L1505">
        <v>184.004440780452</v>
      </c>
      <c r="M1505" t="b">
        <v>0</v>
      </c>
      <c r="N1505" t="s">
        <v>5207</v>
      </c>
      <c r="P1505">
        <f t="shared" si="87"/>
        <v>101</v>
      </c>
      <c r="Q1505" t="s">
        <v>5227</v>
      </c>
      <c r="R1505" t="s">
        <v>5233</v>
      </c>
      <c r="S1505" s="10">
        <f t="shared" si="88"/>
        <v>41508.283267873026</v>
      </c>
      <c r="T1505" s="10">
        <f t="shared" si="89"/>
        <v>41550.782069225927</v>
      </c>
    </row>
    <row r="1506" spans="1:20" ht="58" x14ac:dyDescent="0.35">
      <c r="A1506">
        <v>1504</v>
      </c>
      <c r="B1506" s="3" t="s">
        <v>435</v>
      </c>
      <c r="C1506" s="3" t="s">
        <v>3013</v>
      </c>
      <c r="D1506">
        <v>-1000593.4913546999</v>
      </c>
      <c r="E1506">
        <v>18570.282364598901</v>
      </c>
      <c r="F1506" t="s">
        <v>5158</v>
      </c>
      <c r="G1506" t="s">
        <v>5161</v>
      </c>
      <c r="H1506" t="s">
        <v>5183</v>
      </c>
      <c r="I1506">
        <v>1380826076.7681201</v>
      </c>
      <c r="J1506">
        <v>1377153675.8557999</v>
      </c>
      <c r="K1506" t="b">
        <v>0</v>
      </c>
      <c r="L1506">
        <v>184.063755385626</v>
      </c>
      <c r="M1506" t="b">
        <v>0</v>
      </c>
      <c r="N1506" t="s">
        <v>5207</v>
      </c>
      <c r="P1506">
        <f t="shared" si="87"/>
        <v>101</v>
      </c>
      <c r="Q1506" t="s">
        <v>5227</v>
      </c>
      <c r="R1506" t="s">
        <v>5233</v>
      </c>
      <c r="S1506" s="10">
        <f t="shared" si="88"/>
        <v>41508.070322405089</v>
      </c>
      <c r="T1506" s="10">
        <f t="shared" si="89"/>
        <v>41550.574962593979</v>
      </c>
    </row>
    <row r="1507" spans="1:20" ht="58" x14ac:dyDescent="0.35">
      <c r="A1507">
        <v>1505</v>
      </c>
      <c r="B1507" s="3" t="s">
        <v>436</v>
      </c>
      <c r="C1507" s="3" t="s">
        <v>3014</v>
      </c>
      <c r="D1507">
        <v>-1001611.46760396</v>
      </c>
      <c r="E1507">
        <v>18576.541530299801</v>
      </c>
      <c r="F1507" t="s">
        <v>5158</v>
      </c>
      <c r="G1507" t="s">
        <v>5161</v>
      </c>
      <c r="H1507" t="s">
        <v>5183</v>
      </c>
      <c r="I1507">
        <v>1380808182.75512</v>
      </c>
      <c r="J1507">
        <v>1377135277.3673799</v>
      </c>
      <c r="K1507" t="b">
        <v>0</v>
      </c>
      <c r="L1507">
        <v>184.12306999079999</v>
      </c>
      <c r="M1507" t="b">
        <v>0</v>
      </c>
      <c r="N1507" t="s">
        <v>5207</v>
      </c>
      <c r="P1507">
        <f t="shared" si="87"/>
        <v>101</v>
      </c>
      <c r="Q1507" t="s">
        <v>5227</v>
      </c>
      <c r="R1507" t="s">
        <v>5233</v>
      </c>
      <c r="S1507" s="10">
        <f t="shared" si="88"/>
        <v>41507.857376937267</v>
      </c>
      <c r="T1507" s="10">
        <f t="shared" si="89"/>
        <v>41550.367855962038</v>
      </c>
    </row>
    <row r="1508" spans="1:20" ht="43.5" x14ac:dyDescent="0.35">
      <c r="A1508">
        <v>1506</v>
      </c>
      <c r="B1508" s="3" t="s">
        <v>437</v>
      </c>
      <c r="C1508" s="3" t="s">
        <v>3015</v>
      </c>
      <c r="D1508">
        <v>-1002629.44385321</v>
      </c>
      <c r="E1508">
        <v>18582.800696000799</v>
      </c>
      <c r="F1508" t="s">
        <v>5158</v>
      </c>
      <c r="G1508" t="s">
        <v>5161</v>
      </c>
      <c r="H1508" t="s">
        <v>5183</v>
      </c>
      <c r="I1508">
        <v>1380790288.74212</v>
      </c>
      <c r="J1508">
        <v>1377116878.8789501</v>
      </c>
      <c r="K1508" t="b">
        <v>0</v>
      </c>
      <c r="L1508">
        <v>184.18238459597401</v>
      </c>
      <c r="M1508" t="b">
        <v>0</v>
      </c>
      <c r="N1508" t="s">
        <v>5207</v>
      </c>
      <c r="P1508">
        <f t="shared" si="87"/>
        <v>101</v>
      </c>
      <c r="Q1508" t="s">
        <v>5227</v>
      </c>
      <c r="R1508" t="s">
        <v>5233</v>
      </c>
      <c r="S1508" s="10">
        <f t="shared" si="88"/>
        <v>41507.644431469329</v>
      </c>
      <c r="T1508" s="10">
        <f t="shared" si="89"/>
        <v>41550.160749330091</v>
      </c>
    </row>
    <row r="1509" spans="1:20" ht="43.5" x14ac:dyDescent="0.35">
      <c r="A1509">
        <v>1507</v>
      </c>
      <c r="B1509" s="3" t="s">
        <v>438</v>
      </c>
      <c r="C1509" s="3" t="s">
        <v>3016</v>
      </c>
      <c r="D1509">
        <v>-1003647.42010247</v>
      </c>
      <c r="E1509">
        <v>18589.059861701699</v>
      </c>
      <c r="F1509" t="s">
        <v>5158</v>
      </c>
      <c r="G1509" t="s">
        <v>5166</v>
      </c>
      <c r="H1509" t="s">
        <v>5188</v>
      </c>
      <c r="I1509">
        <v>1380772394.72913</v>
      </c>
      <c r="J1509">
        <v>1377098480.3905301</v>
      </c>
      <c r="K1509" t="b">
        <v>0</v>
      </c>
      <c r="L1509">
        <v>184.241699201149</v>
      </c>
      <c r="M1509" t="b">
        <v>0</v>
      </c>
      <c r="N1509" t="s">
        <v>5207</v>
      </c>
      <c r="P1509">
        <f t="shared" si="87"/>
        <v>101</v>
      </c>
      <c r="Q1509" t="s">
        <v>5227</v>
      </c>
      <c r="R1509" t="s">
        <v>5233</v>
      </c>
      <c r="S1509" s="10">
        <f t="shared" si="88"/>
        <v>41507.431486001507</v>
      </c>
      <c r="T1509" s="10">
        <f t="shared" si="89"/>
        <v>41549.95364269826</v>
      </c>
    </row>
    <row r="1510" spans="1:20" ht="43.5" x14ac:dyDescent="0.35">
      <c r="A1510">
        <v>1508</v>
      </c>
      <c r="B1510" s="3" t="s">
        <v>439</v>
      </c>
      <c r="C1510" s="3" t="s">
        <v>3017</v>
      </c>
      <c r="D1510">
        <v>-1004665.39635172</v>
      </c>
      <c r="E1510">
        <v>18595.3190274027</v>
      </c>
      <c r="F1510" t="s">
        <v>5158</v>
      </c>
      <c r="G1510" t="s">
        <v>5161</v>
      </c>
      <c r="H1510" t="s">
        <v>5183</v>
      </c>
      <c r="I1510">
        <v>1380754500.71613</v>
      </c>
      <c r="J1510">
        <v>1377080081.9021101</v>
      </c>
      <c r="K1510" t="b">
        <v>0</v>
      </c>
      <c r="L1510">
        <v>184.301013806323</v>
      </c>
      <c r="M1510" t="b">
        <v>0</v>
      </c>
      <c r="N1510" t="s">
        <v>5207</v>
      </c>
      <c r="P1510">
        <f t="shared" si="87"/>
        <v>101</v>
      </c>
      <c r="Q1510" t="s">
        <v>5227</v>
      </c>
      <c r="R1510" t="s">
        <v>5233</v>
      </c>
      <c r="S1510" s="10">
        <f t="shared" si="88"/>
        <v>41507.218540533679</v>
      </c>
      <c r="T1510" s="10">
        <f t="shared" si="89"/>
        <v>41549.746536066319</v>
      </c>
    </row>
    <row r="1511" spans="1:20" ht="43.5" x14ac:dyDescent="0.35">
      <c r="A1511">
        <v>1509</v>
      </c>
      <c r="B1511" s="3" t="s">
        <v>440</v>
      </c>
      <c r="C1511" s="3" t="s">
        <v>3018</v>
      </c>
      <c r="D1511">
        <v>-1005683.37260097</v>
      </c>
      <c r="E1511">
        <v>18601.5781931036</v>
      </c>
      <c r="F1511" t="s">
        <v>5158</v>
      </c>
      <c r="G1511" t="s">
        <v>5161</v>
      </c>
      <c r="H1511" t="s">
        <v>5183</v>
      </c>
      <c r="I1511">
        <v>1380736606.70313</v>
      </c>
      <c r="J1511">
        <v>1377061683.4136801</v>
      </c>
      <c r="K1511" t="b">
        <v>0</v>
      </c>
      <c r="L1511">
        <v>184.36032841149699</v>
      </c>
      <c r="M1511" t="b">
        <v>0</v>
      </c>
      <c r="N1511" t="s">
        <v>5207</v>
      </c>
      <c r="P1511">
        <f t="shared" si="87"/>
        <v>101</v>
      </c>
      <c r="Q1511" t="s">
        <v>5227</v>
      </c>
      <c r="R1511" t="s">
        <v>5233</v>
      </c>
      <c r="S1511" s="10">
        <f t="shared" si="88"/>
        <v>41507.005595065741</v>
      </c>
      <c r="T1511" s="10">
        <f t="shared" si="89"/>
        <v>41549.539429434371</v>
      </c>
    </row>
    <row r="1512" spans="1:20" ht="43.5" x14ac:dyDescent="0.35">
      <c r="A1512">
        <v>1510</v>
      </c>
      <c r="B1512" s="3" t="s">
        <v>441</v>
      </c>
      <c r="C1512" s="3" t="s">
        <v>3019</v>
      </c>
      <c r="D1512">
        <v>-1006701.34885023</v>
      </c>
      <c r="E1512">
        <v>18607.837358804602</v>
      </c>
      <c r="F1512" t="s">
        <v>5158</v>
      </c>
      <c r="G1512" t="s">
        <v>5161</v>
      </c>
      <c r="H1512" t="s">
        <v>5183</v>
      </c>
      <c r="I1512">
        <v>1380718712.69013</v>
      </c>
      <c r="J1512">
        <v>1377043284.9252601</v>
      </c>
      <c r="K1512" t="b">
        <v>0</v>
      </c>
      <c r="L1512">
        <v>184.41964301667099</v>
      </c>
      <c r="M1512" t="b">
        <v>0</v>
      </c>
      <c r="N1512" t="s">
        <v>5207</v>
      </c>
      <c r="P1512">
        <f t="shared" si="87"/>
        <v>101</v>
      </c>
      <c r="Q1512" t="s">
        <v>5227</v>
      </c>
      <c r="R1512" t="s">
        <v>5233</v>
      </c>
      <c r="S1512" s="10">
        <f t="shared" si="88"/>
        <v>41506.792649597912</v>
      </c>
      <c r="T1512" s="10">
        <f t="shared" si="89"/>
        <v>41549.332322802431</v>
      </c>
    </row>
    <row r="1513" spans="1:20" ht="43.5" x14ac:dyDescent="0.35">
      <c r="A1513">
        <v>1511</v>
      </c>
      <c r="B1513" s="3" t="s">
        <v>442</v>
      </c>
      <c r="C1513" s="3" t="s">
        <v>3020</v>
      </c>
      <c r="D1513">
        <v>-1007719.32509948</v>
      </c>
      <c r="E1513">
        <v>18614.096524505501</v>
      </c>
      <c r="F1513" t="s">
        <v>5158</v>
      </c>
      <c r="G1513" t="s">
        <v>5162</v>
      </c>
      <c r="H1513" t="s">
        <v>5184</v>
      </c>
      <c r="I1513">
        <v>1380700818.67713</v>
      </c>
      <c r="J1513">
        <v>1377024886.43683</v>
      </c>
      <c r="K1513" t="b">
        <v>0</v>
      </c>
      <c r="L1513">
        <v>184.47895762184601</v>
      </c>
      <c r="M1513" t="b">
        <v>0</v>
      </c>
      <c r="N1513" t="s">
        <v>5207</v>
      </c>
      <c r="P1513">
        <f t="shared" si="87"/>
        <v>101</v>
      </c>
      <c r="Q1513" t="s">
        <v>5227</v>
      </c>
      <c r="R1513" t="s">
        <v>5233</v>
      </c>
      <c r="S1513" s="10">
        <f t="shared" si="88"/>
        <v>41506.579704129974</v>
      </c>
      <c r="T1513" s="10">
        <f t="shared" si="89"/>
        <v>41549.125216170483</v>
      </c>
    </row>
    <row r="1514" spans="1:20" x14ac:dyDescent="0.35">
      <c r="A1514">
        <v>1512</v>
      </c>
      <c r="B1514" s="3" t="s">
        <v>443</v>
      </c>
      <c r="C1514" s="3" t="s">
        <v>3021</v>
      </c>
      <c r="D1514">
        <v>-1008737.30134873</v>
      </c>
      <c r="E1514">
        <v>18620.355690206499</v>
      </c>
      <c r="F1514" t="s">
        <v>5158</v>
      </c>
      <c r="G1514" t="s">
        <v>5161</v>
      </c>
      <c r="H1514" t="s">
        <v>5183</v>
      </c>
      <c r="I1514">
        <v>1380682924.66413</v>
      </c>
      <c r="J1514">
        <v>1377006487.94841</v>
      </c>
      <c r="K1514" t="b">
        <v>0</v>
      </c>
      <c r="L1514">
        <v>184.53827222702</v>
      </c>
      <c r="M1514" t="b">
        <v>0</v>
      </c>
      <c r="N1514" t="s">
        <v>5207</v>
      </c>
      <c r="P1514">
        <f t="shared" si="87"/>
        <v>101</v>
      </c>
      <c r="Q1514" t="s">
        <v>5227</v>
      </c>
      <c r="R1514" t="s">
        <v>5233</v>
      </c>
      <c r="S1514" s="10">
        <f t="shared" si="88"/>
        <v>41506.366758662152</v>
      </c>
      <c r="T1514" s="10">
        <f t="shared" si="89"/>
        <v>41548.918109538536</v>
      </c>
    </row>
    <row r="1515" spans="1:20" ht="43.5" x14ac:dyDescent="0.35">
      <c r="A1515">
        <v>1513</v>
      </c>
      <c r="B1515" s="3" t="s">
        <v>444</v>
      </c>
      <c r="C1515" s="3" t="s">
        <v>3022</v>
      </c>
      <c r="D1515">
        <v>-1009755.27759799</v>
      </c>
      <c r="E1515">
        <v>18626.614855907399</v>
      </c>
      <c r="F1515" t="s">
        <v>5158</v>
      </c>
      <c r="G1515" t="s">
        <v>5166</v>
      </c>
      <c r="H1515" t="s">
        <v>5188</v>
      </c>
      <c r="I1515">
        <v>1380665030.65114</v>
      </c>
      <c r="J1515">
        <v>1376988089.45998</v>
      </c>
      <c r="K1515" t="b">
        <v>0</v>
      </c>
      <c r="L1515">
        <v>184.597586832194</v>
      </c>
      <c r="M1515" t="b">
        <v>0</v>
      </c>
      <c r="N1515" t="s">
        <v>5207</v>
      </c>
      <c r="P1515">
        <f t="shared" si="87"/>
        <v>101</v>
      </c>
      <c r="Q1515" t="s">
        <v>5227</v>
      </c>
      <c r="R1515" t="s">
        <v>5233</v>
      </c>
      <c r="S1515" s="10">
        <f t="shared" si="88"/>
        <v>41506.153813194214</v>
      </c>
      <c r="T1515" s="10">
        <f t="shared" si="89"/>
        <v>41548.711002906712</v>
      </c>
    </row>
    <row r="1516" spans="1:20" ht="43.5" x14ac:dyDescent="0.35">
      <c r="A1516">
        <v>1514</v>
      </c>
      <c r="B1516" s="3" t="s">
        <v>445</v>
      </c>
      <c r="C1516" s="3" t="s">
        <v>3023</v>
      </c>
      <c r="D1516">
        <v>-1010773.25384724</v>
      </c>
      <c r="E1516">
        <v>18632.874021608401</v>
      </c>
      <c r="F1516" t="s">
        <v>5158</v>
      </c>
      <c r="G1516" t="s">
        <v>5161</v>
      </c>
      <c r="H1516" t="s">
        <v>5183</v>
      </c>
      <c r="I1516">
        <v>1380647136.63814</v>
      </c>
      <c r="J1516">
        <v>1376969690.97156</v>
      </c>
      <c r="K1516" t="b">
        <v>0</v>
      </c>
      <c r="L1516">
        <v>184.65690143736899</v>
      </c>
      <c r="M1516" t="b">
        <v>0</v>
      </c>
      <c r="N1516" t="s">
        <v>5207</v>
      </c>
      <c r="P1516">
        <f t="shared" si="87"/>
        <v>101</v>
      </c>
      <c r="Q1516" t="s">
        <v>5227</v>
      </c>
      <c r="R1516" t="s">
        <v>5233</v>
      </c>
      <c r="S1516" s="10">
        <f t="shared" si="88"/>
        <v>41505.940867726385</v>
      </c>
      <c r="T1516" s="10">
        <f t="shared" si="89"/>
        <v>41548.503896274764</v>
      </c>
    </row>
    <row r="1517" spans="1:20" ht="43.5" x14ac:dyDescent="0.35">
      <c r="A1517">
        <v>1515</v>
      </c>
      <c r="B1517" s="3" t="s">
        <v>446</v>
      </c>
      <c r="C1517" s="3" t="s">
        <v>3024</v>
      </c>
      <c r="D1517">
        <v>-1011791.23009649</v>
      </c>
      <c r="E1517">
        <v>18639.1331873093</v>
      </c>
      <c r="F1517" t="s">
        <v>5158</v>
      </c>
      <c r="G1517" t="s">
        <v>5161</v>
      </c>
      <c r="H1517" t="s">
        <v>5183</v>
      </c>
      <c r="I1517">
        <v>1380629242.62514</v>
      </c>
      <c r="J1517">
        <v>1376951292.48313</v>
      </c>
      <c r="K1517" t="b">
        <v>0</v>
      </c>
      <c r="L1517">
        <v>184.71621604254301</v>
      </c>
      <c r="M1517" t="b">
        <v>0</v>
      </c>
      <c r="N1517" t="s">
        <v>5207</v>
      </c>
      <c r="P1517">
        <f t="shared" si="87"/>
        <v>101</v>
      </c>
      <c r="Q1517" t="s">
        <v>5227</v>
      </c>
      <c r="R1517" t="s">
        <v>5233</v>
      </c>
      <c r="S1517" s="10">
        <f t="shared" si="88"/>
        <v>41505.727922258448</v>
      </c>
      <c r="T1517" s="10">
        <f t="shared" si="89"/>
        <v>41548.296789642824</v>
      </c>
    </row>
    <row r="1518" spans="1:20" ht="43.5" x14ac:dyDescent="0.35">
      <c r="A1518">
        <v>1516</v>
      </c>
      <c r="B1518" s="3" t="s">
        <v>447</v>
      </c>
      <c r="C1518" s="3" t="s">
        <v>3025</v>
      </c>
      <c r="D1518">
        <v>-1012809.20634575</v>
      </c>
      <c r="E1518">
        <v>18645.392353010298</v>
      </c>
      <c r="F1518" t="s">
        <v>5158</v>
      </c>
      <c r="G1518" t="s">
        <v>5161</v>
      </c>
      <c r="H1518" t="s">
        <v>5183</v>
      </c>
      <c r="I1518">
        <v>1380611348.6121399</v>
      </c>
      <c r="J1518">
        <v>1376932893.99471</v>
      </c>
      <c r="K1518" t="b">
        <v>0</v>
      </c>
      <c r="L1518">
        <v>184.77553064771701</v>
      </c>
      <c r="M1518" t="b">
        <v>0</v>
      </c>
      <c r="N1518" t="s">
        <v>5207</v>
      </c>
      <c r="P1518">
        <f t="shared" si="87"/>
        <v>101</v>
      </c>
      <c r="Q1518" t="s">
        <v>5227</v>
      </c>
      <c r="R1518" t="s">
        <v>5233</v>
      </c>
      <c r="S1518" s="10">
        <f t="shared" si="88"/>
        <v>41505.514976790619</v>
      </c>
      <c r="T1518" s="10">
        <f t="shared" si="89"/>
        <v>41548.089683010876</v>
      </c>
    </row>
    <row r="1519" spans="1:20" ht="58" x14ac:dyDescent="0.35">
      <c r="A1519">
        <v>1517</v>
      </c>
      <c r="B1519" s="3" t="s">
        <v>448</v>
      </c>
      <c r="C1519" s="3" t="s">
        <v>5339</v>
      </c>
      <c r="D1519">
        <v>-1013827.182595</v>
      </c>
      <c r="E1519">
        <v>18651.651518711202</v>
      </c>
      <c r="F1519" t="s">
        <v>5158</v>
      </c>
      <c r="G1519" t="s">
        <v>5162</v>
      </c>
      <c r="H1519" t="s">
        <v>5184</v>
      </c>
      <c r="I1519">
        <v>1380593454.5991399</v>
      </c>
      <c r="J1519">
        <v>1376914495.5062799</v>
      </c>
      <c r="K1519" t="b">
        <v>0</v>
      </c>
      <c r="L1519">
        <v>184.834845252891</v>
      </c>
      <c r="M1519" t="b">
        <v>0</v>
      </c>
      <c r="N1519" t="s">
        <v>5207</v>
      </c>
      <c r="P1519">
        <f t="shared" si="87"/>
        <v>101</v>
      </c>
      <c r="Q1519" t="s">
        <v>5227</v>
      </c>
      <c r="R1519" t="s">
        <v>5233</v>
      </c>
      <c r="S1519" s="10">
        <f t="shared" si="88"/>
        <v>41505.302031322681</v>
      </c>
      <c r="T1519" s="10">
        <f t="shared" si="89"/>
        <v>41547.882576378928</v>
      </c>
    </row>
    <row r="1520" spans="1:20" ht="43.5" x14ac:dyDescent="0.35">
      <c r="A1520">
        <v>1518</v>
      </c>
      <c r="B1520" s="3" t="s">
        <v>449</v>
      </c>
      <c r="C1520" s="3" t="s">
        <v>3027</v>
      </c>
      <c r="D1520">
        <v>-1014845.15884425</v>
      </c>
      <c r="E1520">
        <v>18657.9106844122</v>
      </c>
      <c r="F1520" t="s">
        <v>5158</v>
      </c>
      <c r="G1520" t="s">
        <v>5161</v>
      </c>
      <c r="H1520" t="s">
        <v>5183</v>
      </c>
      <c r="I1520">
        <v>1380575560.5861499</v>
      </c>
      <c r="J1520">
        <v>1376896097.0178599</v>
      </c>
      <c r="K1520" t="b">
        <v>0</v>
      </c>
      <c r="L1520">
        <v>184.89415985806599</v>
      </c>
      <c r="M1520" t="b">
        <v>0</v>
      </c>
      <c r="N1520" t="s">
        <v>5207</v>
      </c>
      <c r="P1520">
        <f t="shared" si="87"/>
        <v>101</v>
      </c>
      <c r="Q1520" t="s">
        <v>5227</v>
      </c>
      <c r="R1520" t="s">
        <v>5233</v>
      </c>
      <c r="S1520" s="10">
        <f t="shared" si="88"/>
        <v>41505.089085854859</v>
      </c>
      <c r="T1520" s="10">
        <f t="shared" si="89"/>
        <v>41547.675469747104</v>
      </c>
    </row>
    <row r="1521" spans="1:20" ht="43.5" x14ac:dyDescent="0.35">
      <c r="A1521">
        <v>1519</v>
      </c>
      <c r="B1521" s="3" t="s">
        <v>450</v>
      </c>
      <c r="C1521" s="3" t="s">
        <v>3028</v>
      </c>
      <c r="D1521">
        <v>-1015863.13509351</v>
      </c>
      <c r="E1521">
        <v>18664.1698501131</v>
      </c>
      <c r="F1521" t="s">
        <v>5158</v>
      </c>
      <c r="G1521" t="s">
        <v>5162</v>
      </c>
      <c r="H1521" t="s">
        <v>5184</v>
      </c>
      <c r="I1521">
        <v>1380557666.5731499</v>
      </c>
      <c r="J1521">
        <v>1376877698.5294299</v>
      </c>
      <c r="K1521" t="b">
        <v>0</v>
      </c>
      <c r="L1521">
        <v>184.95347446324001</v>
      </c>
      <c r="M1521" t="b">
        <v>0</v>
      </c>
      <c r="N1521" t="s">
        <v>5207</v>
      </c>
      <c r="P1521">
        <f t="shared" si="87"/>
        <v>101</v>
      </c>
      <c r="Q1521" t="s">
        <v>5227</v>
      </c>
      <c r="R1521" t="s">
        <v>5233</v>
      </c>
      <c r="S1521" s="10">
        <f t="shared" si="88"/>
        <v>41504.876140386921</v>
      </c>
      <c r="T1521" s="10">
        <f t="shared" si="89"/>
        <v>41547.468363115157</v>
      </c>
    </row>
    <row r="1522" spans="1:20" ht="43.5" x14ac:dyDescent="0.35">
      <c r="A1522">
        <v>1520</v>
      </c>
      <c r="B1522" s="3" t="s">
        <v>451</v>
      </c>
      <c r="C1522" s="3" t="s">
        <v>3029</v>
      </c>
      <c r="D1522">
        <v>-1016881.11134276</v>
      </c>
      <c r="E1522">
        <v>18670.429015814101</v>
      </c>
      <c r="F1522" t="s">
        <v>5158</v>
      </c>
      <c r="G1522" t="s">
        <v>5161</v>
      </c>
      <c r="H1522" t="s">
        <v>5183</v>
      </c>
      <c r="I1522">
        <v>1380539772.5601499</v>
      </c>
      <c r="J1522">
        <v>1376859300.0410099</v>
      </c>
      <c r="K1522" t="b">
        <v>0</v>
      </c>
      <c r="L1522">
        <v>185.01278906841401</v>
      </c>
      <c r="M1522" t="b">
        <v>0</v>
      </c>
      <c r="N1522" t="s">
        <v>5207</v>
      </c>
      <c r="P1522">
        <f t="shared" si="87"/>
        <v>101</v>
      </c>
      <c r="Q1522" t="s">
        <v>5227</v>
      </c>
      <c r="R1522" t="s">
        <v>5233</v>
      </c>
      <c r="S1522" s="10">
        <f t="shared" si="88"/>
        <v>41504.663194919092</v>
      </c>
      <c r="T1522" s="10">
        <f t="shared" si="89"/>
        <v>41547.261256483216</v>
      </c>
    </row>
    <row r="1523" spans="1:20" ht="43.5" x14ac:dyDescent="0.35">
      <c r="A1523">
        <v>1521</v>
      </c>
      <c r="B1523" s="3" t="s">
        <v>452</v>
      </c>
      <c r="C1523" s="3" t="s">
        <v>3030</v>
      </c>
      <c r="D1523">
        <v>-1017899.08759202</v>
      </c>
      <c r="E1523">
        <v>18676.688181515001</v>
      </c>
      <c r="F1523" t="s">
        <v>5158</v>
      </c>
      <c r="G1523" t="s">
        <v>5161</v>
      </c>
      <c r="H1523" t="s">
        <v>5183</v>
      </c>
      <c r="I1523">
        <v>1380521878.5471499</v>
      </c>
      <c r="J1523">
        <v>1376840901.5525801</v>
      </c>
      <c r="K1523" t="b">
        <v>0</v>
      </c>
      <c r="L1523">
        <v>185.072103673588</v>
      </c>
      <c r="M1523" t="b">
        <v>0</v>
      </c>
      <c r="N1523" t="s">
        <v>5207</v>
      </c>
      <c r="P1523">
        <f t="shared" si="87"/>
        <v>101</v>
      </c>
      <c r="Q1523" t="s">
        <v>5227</v>
      </c>
      <c r="R1523" t="s">
        <v>5233</v>
      </c>
      <c r="S1523" s="10">
        <f t="shared" si="88"/>
        <v>41504.450249451154</v>
      </c>
      <c r="T1523" s="10">
        <f t="shared" si="89"/>
        <v>41547.054149851268</v>
      </c>
    </row>
    <row r="1524" spans="1:20" ht="29" x14ac:dyDescent="0.35">
      <c r="A1524">
        <v>1522</v>
      </c>
      <c r="B1524" s="3" t="s">
        <v>453</v>
      </c>
      <c r="C1524" s="3" t="s">
        <v>3031</v>
      </c>
      <c r="D1524">
        <v>-1018917.0638412701</v>
      </c>
      <c r="E1524">
        <v>18682.947347215999</v>
      </c>
      <c r="F1524" t="s">
        <v>5158</v>
      </c>
      <c r="G1524" t="s">
        <v>5161</v>
      </c>
      <c r="H1524" t="s">
        <v>5183</v>
      </c>
      <c r="I1524">
        <v>1380503984.5341499</v>
      </c>
      <c r="J1524">
        <v>1376822503.0641601</v>
      </c>
      <c r="K1524" t="b">
        <v>0</v>
      </c>
      <c r="L1524">
        <v>185.13141827876299</v>
      </c>
      <c r="M1524" t="b">
        <v>0</v>
      </c>
      <c r="N1524" t="s">
        <v>5207</v>
      </c>
      <c r="P1524">
        <f t="shared" si="87"/>
        <v>101</v>
      </c>
      <c r="Q1524" t="s">
        <v>5227</v>
      </c>
      <c r="R1524" t="s">
        <v>5233</v>
      </c>
      <c r="S1524" s="10">
        <f t="shared" si="88"/>
        <v>41504.237303983333</v>
      </c>
      <c r="T1524" s="10">
        <f t="shared" si="89"/>
        <v>41546.847043219321</v>
      </c>
    </row>
    <row r="1525" spans="1:20" ht="43.5" x14ac:dyDescent="0.35">
      <c r="A1525">
        <v>1523</v>
      </c>
      <c r="B1525" s="3" t="s">
        <v>454</v>
      </c>
      <c r="C1525" s="3" t="s">
        <v>3032</v>
      </c>
      <c r="D1525">
        <v>-1019935.0400905201</v>
      </c>
      <c r="E1525">
        <v>18689.206512916899</v>
      </c>
      <c r="F1525" t="s">
        <v>5158</v>
      </c>
      <c r="G1525" t="s">
        <v>5161</v>
      </c>
      <c r="H1525" t="s">
        <v>5183</v>
      </c>
      <c r="I1525">
        <v>1380486090.5211599</v>
      </c>
      <c r="J1525">
        <v>1376804104.5757301</v>
      </c>
      <c r="K1525" t="b">
        <v>0</v>
      </c>
      <c r="L1525">
        <v>185.19073288393699</v>
      </c>
      <c r="M1525" t="b">
        <v>0</v>
      </c>
      <c r="N1525" t="s">
        <v>5207</v>
      </c>
      <c r="P1525">
        <f t="shared" si="87"/>
        <v>101</v>
      </c>
      <c r="Q1525" t="s">
        <v>5227</v>
      </c>
      <c r="R1525" t="s">
        <v>5233</v>
      </c>
      <c r="S1525" s="10">
        <f t="shared" si="88"/>
        <v>41504.024358515388</v>
      </c>
      <c r="T1525" s="10">
        <f t="shared" si="89"/>
        <v>41546.639936587497</v>
      </c>
    </row>
    <row r="1526" spans="1:20" ht="43.5" x14ac:dyDescent="0.35">
      <c r="A1526">
        <v>1524</v>
      </c>
      <c r="B1526" s="3" t="s">
        <v>455</v>
      </c>
      <c r="C1526" s="3" t="s">
        <v>3033</v>
      </c>
      <c r="D1526">
        <v>-1020953.0163397799</v>
      </c>
      <c r="E1526">
        <v>18695.4656786179</v>
      </c>
      <c r="F1526" t="s">
        <v>5158</v>
      </c>
      <c r="G1526" t="s">
        <v>5161</v>
      </c>
      <c r="H1526" t="s">
        <v>5183</v>
      </c>
      <c r="I1526">
        <v>1380468196.5081601</v>
      </c>
      <c r="J1526">
        <v>1376785706.0873101</v>
      </c>
      <c r="K1526" t="b">
        <v>0</v>
      </c>
      <c r="L1526">
        <v>185.25004748911101</v>
      </c>
      <c r="M1526" t="b">
        <v>0</v>
      </c>
      <c r="N1526" t="s">
        <v>5207</v>
      </c>
      <c r="P1526">
        <f t="shared" si="87"/>
        <v>101</v>
      </c>
      <c r="Q1526" t="s">
        <v>5227</v>
      </c>
      <c r="R1526" t="s">
        <v>5233</v>
      </c>
      <c r="S1526" s="10">
        <f t="shared" si="88"/>
        <v>41503.811413047566</v>
      </c>
      <c r="T1526" s="10">
        <f t="shared" si="89"/>
        <v>41546.432829955556</v>
      </c>
    </row>
    <row r="1527" spans="1:20" ht="43.5" x14ac:dyDescent="0.35">
      <c r="A1527">
        <v>1525</v>
      </c>
      <c r="B1527" s="3" t="s">
        <v>456</v>
      </c>
      <c r="C1527" s="3" t="s">
        <v>3034</v>
      </c>
      <c r="D1527">
        <v>-1021970.9925890299</v>
      </c>
      <c r="E1527">
        <v>18701.7248443188</v>
      </c>
      <c r="F1527" t="s">
        <v>5158</v>
      </c>
      <c r="G1527" t="s">
        <v>5161</v>
      </c>
      <c r="H1527" t="s">
        <v>5183</v>
      </c>
      <c r="I1527">
        <v>1380450302.4951601</v>
      </c>
      <c r="J1527">
        <v>1376767307.5988801</v>
      </c>
      <c r="K1527" t="b">
        <v>0</v>
      </c>
      <c r="L1527">
        <v>185.309362094286</v>
      </c>
      <c r="M1527" t="b">
        <v>0</v>
      </c>
      <c r="N1527" t="s">
        <v>5207</v>
      </c>
      <c r="P1527">
        <f t="shared" si="87"/>
        <v>101</v>
      </c>
      <c r="Q1527" t="s">
        <v>5227</v>
      </c>
      <c r="R1527" t="s">
        <v>5233</v>
      </c>
      <c r="S1527" s="10">
        <f t="shared" si="88"/>
        <v>41503.598467579628</v>
      </c>
      <c r="T1527" s="10">
        <f t="shared" si="89"/>
        <v>41546.225723323609</v>
      </c>
    </row>
    <row r="1528" spans="1:20" ht="58" x14ac:dyDescent="0.35">
      <c r="A1528">
        <v>1526</v>
      </c>
      <c r="B1528" s="3" t="s">
        <v>457</v>
      </c>
      <c r="C1528" s="3" t="s">
        <v>3035</v>
      </c>
      <c r="D1528">
        <v>-1022988.96883828</v>
      </c>
      <c r="E1528">
        <v>18707.984010019802</v>
      </c>
      <c r="F1528" t="s">
        <v>5158</v>
      </c>
      <c r="G1528" t="s">
        <v>5161</v>
      </c>
      <c r="H1528" t="s">
        <v>5183</v>
      </c>
      <c r="I1528">
        <v>1380432408.4821601</v>
      </c>
      <c r="J1528">
        <v>1376748909.11046</v>
      </c>
      <c r="K1528" t="b">
        <v>0</v>
      </c>
      <c r="L1528">
        <v>185.36867669946</v>
      </c>
      <c r="M1528" t="b">
        <v>0</v>
      </c>
      <c r="N1528" t="s">
        <v>5207</v>
      </c>
      <c r="P1528">
        <f t="shared" si="87"/>
        <v>101</v>
      </c>
      <c r="Q1528" t="s">
        <v>5227</v>
      </c>
      <c r="R1528" t="s">
        <v>5233</v>
      </c>
      <c r="S1528" s="10">
        <f t="shared" si="88"/>
        <v>41503.385522111806</v>
      </c>
      <c r="T1528" s="10">
        <f t="shared" si="89"/>
        <v>41546.018616691661</v>
      </c>
    </row>
    <row r="1529" spans="1:20" ht="43.5" x14ac:dyDescent="0.35">
      <c r="A1529">
        <v>1527</v>
      </c>
      <c r="B1529" s="3" t="s">
        <v>458</v>
      </c>
      <c r="C1529" s="3" t="s">
        <v>3036</v>
      </c>
      <c r="D1529">
        <v>-1024006.94508754</v>
      </c>
      <c r="E1529">
        <v>18714.243175720701</v>
      </c>
      <c r="F1529" t="s">
        <v>5158</v>
      </c>
      <c r="G1529" t="s">
        <v>5166</v>
      </c>
      <c r="H1529" t="s">
        <v>5188</v>
      </c>
      <c r="I1529">
        <v>1380414514.4691601</v>
      </c>
      <c r="J1529">
        <v>1376730510.62203</v>
      </c>
      <c r="K1529" t="b">
        <v>0</v>
      </c>
      <c r="L1529">
        <v>185.42799130463399</v>
      </c>
      <c r="M1529" t="b">
        <v>0</v>
      </c>
      <c r="N1529" t="s">
        <v>5207</v>
      </c>
      <c r="P1529">
        <f t="shared" si="87"/>
        <v>101</v>
      </c>
      <c r="Q1529" t="s">
        <v>5227</v>
      </c>
      <c r="R1529" t="s">
        <v>5233</v>
      </c>
      <c r="S1529" s="10">
        <f t="shared" si="88"/>
        <v>41503.172576643861</v>
      </c>
      <c r="T1529" s="10">
        <f t="shared" si="89"/>
        <v>41545.811510059721</v>
      </c>
    </row>
    <row r="1530" spans="1:20" ht="43.5" x14ac:dyDescent="0.35">
      <c r="A1530">
        <v>1528</v>
      </c>
      <c r="B1530" s="3" t="s">
        <v>459</v>
      </c>
      <c r="C1530" s="3" t="s">
        <v>3037</v>
      </c>
      <c r="D1530">
        <v>-1025024.92133679</v>
      </c>
      <c r="E1530">
        <v>18720.502341421699</v>
      </c>
      <c r="F1530" t="s">
        <v>5158</v>
      </c>
      <c r="G1530" t="s">
        <v>5162</v>
      </c>
      <c r="H1530" t="s">
        <v>5184</v>
      </c>
      <c r="I1530">
        <v>1380396620.4561701</v>
      </c>
      <c r="J1530">
        <v>1376712112.13361</v>
      </c>
      <c r="K1530" t="b">
        <v>0</v>
      </c>
      <c r="L1530">
        <v>185.48730590980799</v>
      </c>
      <c r="M1530" t="b">
        <v>0</v>
      </c>
      <c r="N1530" t="s">
        <v>5207</v>
      </c>
      <c r="P1530">
        <f t="shared" si="87"/>
        <v>101</v>
      </c>
      <c r="Q1530" t="s">
        <v>5227</v>
      </c>
      <c r="R1530" t="s">
        <v>5233</v>
      </c>
      <c r="S1530" s="10">
        <f t="shared" si="88"/>
        <v>41502.95963117604</v>
      </c>
      <c r="T1530" s="10">
        <f t="shared" si="89"/>
        <v>41545.604403427889</v>
      </c>
    </row>
    <row r="1531" spans="1:20" ht="43.5" x14ac:dyDescent="0.35">
      <c r="A1531">
        <v>1529</v>
      </c>
      <c r="B1531" s="3" t="s">
        <v>460</v>
      </c>
      <c r="C1531" s="3" t="s">
        <v>3038</v>
      </c>
      <c r="D1531">
        <v>-1026042.89758604</v>
      </c>
      <c r="E1531">
        <v>18726.761507122599</v>
      </c>
      <c r="F1531" t="s">
        <v>5158</v>
      </c>
      <c r="G1531" t="s">
        <v>5161</v>
      </c>
      <c r="H1531" t="s">
        <v>5183</v>
      </c>
      <c r="I1531">
        <v>1380378726.4431701</v>
      </c>
      <c r="J1531">
        <v>1376693713.64518</v>
      </c>
      <c r="K1531" t="b">
        <v>0</v>
      </c>
      <c r="L1531">
        <v>185.546620514983</v>
      </c>
      <c r="M1531" t="b">
        <v>0</v>
      </c>
      <c r="N1531" t="s">
        <v>5207</v>
      </c>
      <c r="P1531">
        <f t="shared" si="87"/>
        <v>101</v>
      </c>
      <c r="Q1531" t="s">
        <v>5227</v>
      </c>
      <c r="R1531" t="s">
        <v>5233</v>
      </c>
      <c r="S1531" s="10">
        <f t="shared" si="88"/>
        <v>41502.746685708102</v>
      </c>
      <c r="T1531" s="10">
        <f t="shared" si="89"/>
        <v>41545.397296795949</v>
      </c>
    </row>
    <row r="1532" spans="1:20" ht="29" x14ac:dyDescent="0.35">
      <c r="A1532">
        <v>1530</v>
      </c>
      <c r="B1532" s="3" t="s">
        <v>461</v>
      </c>
      <c r="C1532" s="3" t="s">
        <v>3039</v>
      </c>
      <c r="D1532">
        <v>-1027060.8738353</v>
      </c>
      <c r="E1532">
        <v>18733.020672823601</v>
      </c>
      <c r="F1532" t="s">
        <v>5158</v>
      </c>
      <c r="G1532" t="s">
        <v>5161</v>
      </c>
      <c r="H1532" t="s">
        <v>5183</v>
      </c>
      <c r="I1532">
        <v>1380360832.4301701</v>
      </c>
      <c r="J1532">
        <v>1376675315.15676</v>
      </c>
      <c r="K1532" t="b">
        <v>0</v>
      </c>
      <c r="L1532">
        <v>185.605935120157</v>
      </c>
      <c r="M1532" t="b">
        <v>0</v>
      </c>
      <c r="N1532" t="s">
        <v>5207</v>
      </c>
      <c r="P1532">
        <f t="shared" si="87"/>
        <v>101</v>
      </c>
      <c r="Q1532" t="s">
        <v>5227</v>
      </c>
      <c r="R1532" t="s">
        <v>5233</v>
      </c>
      <c r="S1532" s="10">
        <f t="shared" si="88"/>
        <v>41502.533740240273</v>
      </c>
      <c r="T1532" s="10">
        <f t="shared" si="89"/>
        <v>41545.190190164001</v>
      </c>
    </row>
    <row r="1533" spans="1:20" ht="43.5" x14ac:dyDescent="0.35">
      <c r="A1533">
        <v>1531</v>
      </c>
      <c r="B1533" s="3" t="s">
        <v>5340</v>
      </c>
      <c r="C1533" s="3" t="s">
        <v>3040</v>
      </c>
      <c r="D1533">
        <v>-1028078.85008455</v>
      </c>
      <c r="E1533">
        <v>18739.279838524501</v>
      </c>
      <c r="F1533" t="s">
        <v>5158</v>
      </c>
      <c r="G1533" t="s">
        <v>5162</v>
      </c>
      <c r="H1533" t="s">
        <v>5184</v>
      </c>
      <c r="I1533">
        <v>1380342938.41717</v>
      </c>
      <c r="J1533">
        <v>1376656916.66833</v>
      </c>
      <c r="K1533" t="b">
        <v>0</v>
      </c>
      <c r="L1533">
        <v>185.66524972533099</v>
      </c>
      <c r="M1533" t="b">
        <v>0</v>
      </c>
      <c r="N1533" t="s">
        <v>5207</v>
      </c>
      <c r="P1533">
        <f t="shared" si="87"/>
        <v>101</v>
      </c>
      <c r="Q1533" t="s">
        <v>5227</v>
      </c>
      <c r="R1533" t="s">
        <v>5233</v>
      </c>
      <c r="S1533" s="10">
        <f t="shared" si="88"/>
        <v>41502.320794772335</v>
      </c>
      <c r="T1533" s="10">
        <f t="shared" si="89"/>
        <v>41544.983083532061</v>
      </c>
    </row>
    <row r="1534" spans="1:20" ht="58" x14ac:dyDescent="0.35">
      <c r="A1534">
        <v>1532</v>
      </c>
      <c r="B1534" s="3" t="s">
        <v>463</v>
      </c>
      <c r="C1534" s="3" t="s">
        <v>3041</v>
      </c>
      <c r="D1534">
        <v>-1029096.8263338</v>
      </c>
      <c r="E1534">
        <v>18745.539004225499</v>
      </c>
      <c r="F1534" t="s">
        <v>5158</v>
      </c>
      <c r="G1534" t="s">
        <v>5161</v>
      </c>
      <c r="H1534" t="s">
        <v>5183</v>
      </c>
      <c r="I1534">
        <v>1380325044.40417</v>
      </c>
      <c r="J1534">
        <v>1376638518.1799099</v>
      </c>
      <c r="K1534" t="b">
        <v>0</v>
      </c>
      <c r="L1534">
        <v>185.72456433050601</v>
      </c>
      <c r="M1534" t="b">
        <v>0</v>
      </c>
      <c r="N1534" t="s">
        <v>5207</v>
      </c>
      <c r="P1534">
        <f t="shared" si="87"/>
        <v>101</v>
      </c>
      <c r="Q1534" t="s">
        <v>5227</v>
      </c>
      <c r="R1534" t="s">
        <v>5233</v>
      </c>
      <c r="S1534" s="10">
        <f t="shared" si="88"/>
        <v>41502.107849304513</v>
      </c>
      <c r="T1534" s="10">
        <f t="shared" si="89"/>
        <v>41544.775976900113</v>
      </c>
    </row>
    <row r="1535" spans="1:20" ht="43.5" x14ac:dyDescent="0.35">
      <c r="A1535">
        <v>1533</v>
      </c>
      <c r="B1535" s="3" t="s">
        <v>464</v>
      </c>
      <c r="C1535" s="3" t="s">
        <v>3042</v>
      </c>
      <c r="D1535">
        <v>-1030114.80258306</v>
      </c>
      <c r="E1535">
        <v>18751.798169926398</v>
      </c>
      <c r="F1535" t="s">
        <v>5158</v>
      </c>
      <c r="G1535" t="s">
        <v>5161</v>
      </c>
      <c r="H1535" t="s">
        <v>5183</v>
      </c>
      <c r="I1535">
        <v>1380307150.39118</v>
      </c>
      <c r="J1535">
        <v>1376620119.6914799</v>
      </c>
      <c r="K1535" t="b">
        <v>0</v>
      </c>
      <c r="L1535">
        <v>185.78387893568001</v>
      </c>
      <c r="M1535" t="b">
        <v>0</v>
      </c>
      <c r="N1535" t="s">
        <v>5207</v>
      </c>
      <c r="P1535">
        <f t="shared" si="87"/>
        <v>101</v>
      </c>
      <c r="Q1535" t="s">
        <v>5227</v>
      </c>
      <c r="R1535" t="s">
        <v>5233</v>
      </c>
      <c r="S1535" s="10">
        <f t="shared" si="88"/>
        <v>41501.894903836568</v>
      </c>
      <c r="T1535" s="10">
        <f t="shared" si="89"/>
        <v>41544.568870268289</v>
      </c>
    </row>
    <row r="1536" spans="1:20" ht="29" x14ac:dyDescent="0.35">
      <c r="A1536">
        <v>1534</v>
      </c>
      <c r="B1536" s="3" t="s">
        <v>465</v>
      </c>
      <c r="C1536" s="3" t="s">
        <v>3043</v>
      </c>
      <c r="D1536">
        <v>-1031132.77883231</v>
      </c>
      <c r="E1536">
        <v>18758.0573356274</v>
      </c>
      <c r="F1536" t="s">
        <v>5158</v>
      </c>
      <c r="G1536" t="s">
        <v>5173</v>
      </c>
      <c r="H1536" t="s">
        <v>5186</v>
      </c>
      <c r="I1536">
        <v>1380289256.37818</v>
      </c>
      <c r="J1536">
        <v>1376601721.2030599</v>
      </c>
      <c r="K1536" t="b">
        <v>0</v>
      </c>
      <c r="L1536">
        <v>185.843193540854</v>
      </c>
      <c r="M1536" t="b">
        <v>0</v>
      </c>
      <c r="N1536" t="s">
        <v>5207</v>
      </c>
      <c r="P1536">
        <f t="shared" si="87"/>
        <v>101</v>
      </c>
      <c r="Q1536" t="s">
        <v>5227</v>
      </c>
      <c r="R1536" t="s">
        <v>5233</v>
      </c>
      <c r="S1536" s="10">
        <f t="shared" si="88"/>
        <v>41501.681958368747</v>
      </c>
      <c r="T1536" s="10">
        <f t="shared" si="89"/>
        <v>41544.361763636341</v>
      </c>
    </row>
    <row r="1537" spans="1:20" ht="29" x14ac:dyDescent="0.35">
      <c r="A1537">
        <v>1535</v>
      </c>
      <c r="B1537" s="3" t="s">
        <v>466</v>
      </c>
      <c r="C1537" s="3" t="s">
        <v>3044</v>
      </c>
      <c r="D1537">
        <v>-1032150.75508157</v>
      </c>
      <c r="E1537">
        <v>18764.3165013283</v>
      </c>
      <c r="F1537" t="s">
        <v>5158</v>
      </c>
      <c r="G1537" t="s">
        <v>5161</v>
      </c>
      <c r="H1537" t="s">
        <v>5183</v>
      </c>
      <c r="I1537">
        <v>1380271362.36518</v>
      </c>
      <c r="J1537">
        <v>1376583322.7146299</v>
      </c>
      <c r="K1537" t="b">
        <v>0</v>
      </c>
      <c r="L1537">
        <v>185.902508146028</v>
      </c>
      <c r="M1537" t="b">
        <v>0</v>
      </c>
      <c r="N1537" t="s">
        <v>5207</v>
      </c>
      <c r="P1537">
        <f t="shared" si="87"/>
        <v>101</v>
      </c>
      <c r="Q1537" t="s">
        <v>5227</v>
      </c>
      <c r="R1537" t="s">
        <v>5233</v>
      </c>
      <c r="S1537" s="10">
        <f t="shared" si="88"/>
        <v>41501.469012900809</v>
      </c>
      <c r="T1537" s="10">
        <f t="shared" si="89"/>
        <v>41544.154657004394</v>
      </c>
    </row>
    <row r="1538" spans="1:20" ht="43.5" x14ac:dyDescent="0.35">
      <c r="A1538">
        <v>1536</v>
      </c>
      <c r="B1538" s="3" t="s">
        <v>467</v>
      </c>
      <c r="C1538" s="3" t="s">
        <v>3045</v>
      </c>
      <c r="D1538">
        <v>-1033168.73133082</v>
      </c>
      <c r="E1538">
        <v>18770.575667029301</v>
      </c>
      <c r="F1538" t="s">
        <v>5158</v>
      </c>
      <c r="G1538" t="s">
        <v>5161</v>
      </c>
      <c r="H1538" t="s">
        <v>5183</v>
      </c>
      <c r="I1538">
        <v>1380253468.35218</v>
      </c>
      <c r="J1538">
        <v>1376564924.2262101</v>
      </c>
      <c r="K1538" t="b">
        <v>0</v>
      </c>
      <c r="L1538">
        <v>185.96182275120299</v>
      </c>
      <c r="M1538" t="b">
        <v>0</v>
      </c>
      <c r="N1538" t="s">
        <v>5207</v>
      </c>
      <c r="P1538">
        <f t="shared" si="87"/>
        <v>101</v>
      </c>
      <c r="Q1538" t="s">
        <v>5227</v>
      </c>
      <c r="R1538" t="s">
        <v>5233</v>
      </c>
      <c r="S1538" s="10">
        <f t="shared" si="88"/>
        <v>41501.256067432987</v>
      </c>
      <c r="T1538" s="10">
        <f t="shared" si="89"/>
        <v>41543.947550372453</v>
      </c>
    </row>
    <row r="1539" spans="1:20" ht="58" x14ac:dyDescent="0.35">
      <c r="A1539">
        <v>1537</v>
      </c>
      <c r="B1539" s="3" t="s">
        <v>468</v>
      </c>
      <c r="C1539" s="3" t="s">
        <v>3046</v>
      </c>
      <c r="D1539">
        <v>-1034186.70758007</v>
      </c>
      <c r="E1539">
        <v>18776.834832730201</v>
      </c>
      <c r="F1539" t="s">
        <v>5158</v>
      </c>
      <c r="G1539" t="s">
        <v>5161</v>
      </c>
      <c r="H1539" t="s">
        <v>5183</v>
      </c>
      <c r="I1539">
        <v>1380235574.33918</v>
      </c>
      <c r="J1539">
        <v>1376546525.7377801</v>
      </c>
      <c r="K1539" t="b">
        <v>0</v>
      </c>
      <c r="L1539">
        <v>186.02113735637701</v>
      </c>
      <c r="M1539" t="b">
        <v>0</v>
      </c>
      <c r="N1539" t="s">
        <v>5207</v>
      </c>
      <c r="P1539">
        <f t="shared" ref="P1539:P1602" si="90">ROUND(E1539/L1539,0)</f>
        <v>101</v>
      </c>
      <c r="Q1539" t="s">
        <v>5227</v>
      </c>
      <c r="R1539" t="s">
        <v>5233</v>
      </c>
      <c r="S1539" s="10">
        <f t="shared" ref="S1539:S1602" si="91">(J1539/86400)+25569+(-5/24)</f>
        <v>41501.043121965042</v>
      </c>
      <c r="T1539" s="10">
        <f t="shared" ref="T1539:T1602" si="92">(I1539/86400)+25569+(-5/24)</f>
        <v>41543.740443740506</v>
      </c>
    </row>
    <row r="1540" spans="1:20" ht="43.5" x14ac:dyDescent="0.35">
      <c r="A1540">
        <v>1538</v>
      </c>
      <c r="B1540" s="3" t="s">
        <v>469</v>
      </c>
      <c r="C1540" s="3" t="s">
        <v>3047</v>
      </c>
      <c r="D1540">
        <v>-1035204.68382933</v>
      </c>
      <c r="E1540">
        <v>18783.093998431199</v>
      </c>
      <c r="F1540" t="s">
        <v>5158</v>
      </c>
      <c r="G1540" t="s">
        <v>5161</v>
      </c>
      <c r="H1540" t="s">
        <v>5183</v>
      </c>
      <c r="I1540">
        <v>1380217680.32618</v>
      </c>
      <c r="J1540">
        <v>1376528127.2493601</v>
      </c>
      <c r="K1540" t="b">
        <v>0</v>
      </c>
      <c r="L1540">
        <v>186.08045196155101</v>
      </c>
      <c r="M1540" t="b">
        <v>0</v>
      </c>
      <c r="N1540" t="s">
        <v>5207</v>
      </c>
      <c r="P1540">
        <f t="shared" si="90"/>
        <v>101</v>
      </c>
      <c r="Q1540" t="s">
        <v>5227</v>
      </c>
      <c r="R1540" t="s">
        <v>5233</v>
      </c>
      <c r="S1540" s="10">
        <f t="shared" si="91"/>
        <v>41500.83017649722</v>
      </c>
      <c r="T1540" s="10">
        <f t="shared" si="92"/>
        <v>41543.533337108565</v>
      </c>
    </row>
    <row r="1541" spans="1:20" ht="29" x14ac:dyDescent="0.35">
      <c r="A1541">
        <v>1539</v>
      </c>
      <c r="B1541" s="3" t="s">
        <v>470</v>
      </c>
      <c r="C1541" s="3" t="s">
        <v>3048</v>
      </c>
      <c r="D1541">
        <v>-1036222.66007858</v>
      </c>
      <c r="E1541">
        <v>18789.353164132099</v>
      </c>
      <c r="F1541" t="s">
        <v>5158</v>
      </c>
      <c r="G1541" t="s">
        <v>5162</v>
      </c>
      <c r="H1541" t="s">
        <v>5184</v>
      </c>
      <c r="I1541">
        <v>1380199786.31319</v>
      </c>
      <c r="J1541">
        <v>1376509728.7609301</v>
      </c>
      <c r="K1541" t="b">
        <v>0</v>
      </c>
      <c r="L1541">
        <v>186.139766566725</v>
      </c>
      <c r="M1541" t="b">
        <v>0</v>
      </c>
      <c r="N1541" t="s">
        <v>5207</v>
      </c>
      <c r="P1541">
        <f t="shared" si="90"/>
        <v>101</v>
      </c>
      <c r="Q1541" t="s">
        <v>5227</v>
      </c>
      <c r="R1541" t="s">
        <v>5233</v>
      </c>
      <c r="S1541" s="10">
        <f t="shared" si="91"/>
        <v>41500.617231029282</v>
      </c>
      <c r="T1541" s="10">
        <f t="shared" si="92"/>
        <v>41543.326230476734</v>
      </c>
    </row>
    <row r="1542" spans="1:20" ht="43.5" x14ac:dyDescent="0.35">
      <c r="A1542">
        <v>1540</v>
      </c>
      <c r="B1542" s="3" t="s">
        <v>471</v>
      </c>
      <c r="C1542" s="3" t="s">
        <v>3049</v>
      </c>
      <c r="D1542">
        <v>-1037240.63632783</v>
      </c>
      <c r="E1542">
        <v>18795.6123298331</v>
      </c>
      <c r="F1542" t="s">
        <v>5158</v>
      </c>
      <c r="G1542" t="s">
        <v>5161</v>
      </c>
      <c r="H1542" t="s">
        <v>5183</v>
      </c>
      <c r="I1542">
        <v>1380181892.30019</v>
      </c>
      <c r="J1542">
        <v>1376491330.2725101</v>
      </c>
      <c r="K1542" t="b">
        <v>0</v>
      </c>
      <c r="L1542">
        <v>186.19908117189999</v>
      </c>
      <c r="M1542" t="b">
        <v>0</v>
      </c>
      <c r="N1542" t="s">
        <v>5207</v>
      </c>
      <c r="P1542">
        <f t="shared" si="90"/>
        <v>101</v>
      </c>
      <c r="Q1542" t="s">
        <v>5227</v>
      </c>
      <c r="R1542" t="s">
        <v>5233</v>
      </c>
      <c r="S1542" s="10">
        <f t="shared" si="91"/>
        <v>41500.404285561461</v>
      </c>
      <c r="T1542" s="10">
        <f t="shared" si="92"/>
        <v>41543.119123844786</v>
      </c>
    </row>
    <row r="1543" spans="1:20" ht="58" x14ac:dyDescent="0.35">
      <c r="A1543">
        <v>1541</v>
      </c>
      <c r="B1543" s="3" t="s">
        <v>472</v>
      </c>
      <c r="C1543" s="3" t="s">
        <v>3050</v>
      </c>
      <c r="D1543">
        <v>-1038258.61257709</v>
      </c>
      <c r="E1543">
        <v>18801.871495534</v>
      </c>
      <c r="F1543" t="s">
        <v>5158</v>
      </c>
      <c r="G1543" t="s">
        <v>5161</v>
      </c>
      <c r="H1543" t="s">
        <v>5183</v>
      </c>
      <c r="I1543">
        <v>1380163998.28719</v>
      </c>
      <c r="J1543">
        <v>1376472931.78408</v>
      </c>
      <c r="K1543" t="b">
        <v>0</v>
      </c>
      <c r="L1543">
        <v>186.25839577707401</v>
      </c>
      <c r="M1543" t="b">
        <v>0</v>
      </c>
      <c r="N1543" t="s">
        <v>5207</v>
      </c>
      <c r="P1543">
        <f t="shared" si="90"/>
        <v>101</v>
      </c>
      <c r="Q1543" t="s">
        <v>5227</v>
      </c>
      <c r="R1543" t="s">
        <v>5233</v>
      </c>
      <c r="S1543" s="10">
        <f t="shared" si="91"/>
        <v>41500.191340093515</v>
      </c>
      <c r="T1543" s="10">
        <f t="shared" si="92"/>
        <v>41542.912017212846</v>
      </c>
    </row>
    <row r="1544" spans="1:20" ht="43.5" x14ac:dyDescent="0.35">
      <c r="A1544">
        <v>1542</v>
      </c>
      <c r="B1544" s="3" t="s">
        <v>473</v>
      </c>
      <c r="C1544" s="3" t="s">
        <v>3051</v>
      </c>
      <c r="D1544">
        <v>-1039276.58882634</v>
      </c>
      <c r="E1544">
        <v>18808.130661235002</v>
      </c>
      <c r="F1544" t="s">
        <v>5158</v>
      </c>
      <c r="G1544" t="s">
        <v>5161</v>
      </c>
      <c r="H1544" t="s">
        <v>5183</v>
      </c>
      <c r="I1544">
        <v>1380146104.2741899</v>
      </c>
      <c r="J1544">
        <v>1376454533.29566</v>
      </c>
      <c r="K1544" t="b">
        <v>0</v>
      </c>
      <c r="L1544">
        <v>186.31771038224801</v>
      </c>
      <c r="M1544" t="b">
        <v>0</v>
      </c>
      <c r="N1544" t="s">
        <v>5207</v>
      </c>
      <c r="P1544">
        <f t="shared" si="90"/>
        <v>101</v>
      </c>
      <c r="Q1544" t="s">
        <v>5227</v>
      </c>
      <c r="R1544" t="s">
        <v>5233</v>
      </c>
      <c r="S1544" s="10">
        <f t="shared" si="91"/>
        <v>41499.978394625694</v>
      </c>
      <c r="T1544" s="10">
        <f t="shared" si="92"/>
        <v>41542.704910580898</v>
      </c>
    </row>
    <row r="1545" spans="1:20" ht="43.5" x14ac:dyDescent="0.35">
      <c r="A1545">
        <v>1543</v>
      </c>
      <c r="B1545" s="3" t="s">
        <v>474</v>
      </c>
      <c r="C1545" s="3" t="s">
        <v>3052</v>
      </c>
      <c r="D1545">
        <v>-1040294.56507559</v>
      </c>
      <c r="E1545">
        <v>18814.389826935902</v>
      </c>
      <c r="F1545" t="s">
        <v>5158</v>
      </c>
      <c r="G1545" t="s">
        <v>5161</v>
      </c>
      <c r="H1545" t="s">
        <v>5183</v>
      </c>
      <c r="I1545">
        <v>1380128210.2611899</v>
      </c>
      <c r="J1545">
        <v>1376436134.80723</v>
      </c>
      <c r="K1545" t="b">
        <v>0</v>
      </c>
      <c r="L1545">
        <v>186.377024987423</v>
      </c>
      <c r="M1545" t="b">
        <v>0</v>
      </c>
      <c r="N1545" t="s">
        <v>5207</v>
      </c>
      <c r="P1545">
        <f t="shared" si="90"/>
        <v>101</v>
      </c>
      <c r="Q1545" t="s">
        <v>5227</v>
      </c>
      <c r="R1545" t="s">
        <v>5233</v>
      </c>
      <c r="S1545" s="10">
        <f t="shared" si="91"/>
        <v>41499.765449157749</v>
      </c>
      <c r="T1545" s="10">
        <f t="shared" si="92"/>
        <v>41542.497803948958</v>
      </c>
    </row>
    <row r="1546" spans="1:20" ht="43.5" x14ac:dyDescent="0.35">
      <c r="A1546">
        <v>1544</v>
      </c>
      <c r="B1546" s="3" t="s">
        <v>475</v>
      </c>
      <c r="C1546" s="3" t="s">
        <v>3053</v>
      </c>
      <c r="D1546">
        <v>-1041312.5413248501</v>
      </c>
      <c r="E1546">
        <v>18820.648992636899</v>
      </c>
      <c r="F1546" t="s">
        <v>5158</v>
      </c>
      <c r="G1546" t="s">
        <v>5161</v>
      </c>
      <c r="H1546" t="s">
        <v>5183</v>
      </c>
      <c r="I1546">
        <v>1380110316.2481999</v>
      </c>
      <c r="J1546">
        <v>1376417736.31881</v>
      </c>
      <c r="K1546" t="b">
        <v>0</v>
      </c>
      <c r="L1546">
        <v>186.43633959259699</v>
      </c>
      <c r="M1546" t="b">
        <v>0</v>
      </c>
      <c r="N1546" t="s">
        <v>5207</v>
      </c>
      <c r="P1546">
        <f t="shared" si="90"/>
        <v>101</v>
      </c>
      <c r="Q1546" t="s">
        <v>5227</v>
      </c>
      <c r="R1546" t="s">
        <v>5233</v>
      </c>
      <c r="S1546" s="10">
        <f t="shared" si="91"/>
        <v>41499.552503689927</v>
      </c>
      <c r="T1546" s="10">
        <f t="shared" si="92"/>
        <v>41542.290697317127</v>
      </c>
    </row>
    <row r="1547" spans="1:20" ht="58" x14ac:dyDescent="0.35">
      <c r="A1547">
        <v>1545</v>
      </c>
      <c r="B1547" s="3" t="s">
        <v>476</v>
      </c>
      <c r="C1547" s="3" t="s">
        <v>3054</v>
      </c>
      <c r="D1547">
        <v>-1042330.5175741001</v>
      </c>
      <c r="E1547">
        <v>18826.908158337799</v>
      </c>
      <c r="F1547" t="s">
        <v>5158</v>
      </c>
      <c r="G1547" t="s">
        <v>5161</v>
      </c>
      <c r="H1547" t="s">
        <v>5183</v>
      </c>
      <c r="I1547">
        <v>1380092422.2351999</v>
      </c>
      <c r="J1547">
        <v>1376399337.83038</v>
      </c>
      <c r="K1547" t="b">
        <v>0</v>
      </c>
      <c r="L1547">
        <v>186.49565419777099</v>
      </c>
      <c r="M1547" t="b">
        <v>0</v>
      </c>
      <c r="N1547" t="s">
        <v>5207</v>
      </c>
      <c r="P1547">
        <f t="shared" si="90"/>
        <v>101</v>
      </c>
      <c r="Q1547" t="s">
        <v>5227</v>
      </c>
      <c r="R1547" t="s">
        <v>5233</v>
      </c>
      <c r="S1547" s="10">
        <f t="shared" si="91"/>
        <v>41499.339558221989</v>
      </c>
      <c r="T1547" s="10">
        <f t="shared" si="92"/>
        <v>41542.083590685179</v>
      </c>
    </row>
    <row r="1548" spans="1:20" ht="29" x14ac:dyDescent="0.35">
      <c r="A1548">
        <v>1546</v>
      </c>
      <c r="B1548" s="3" t="s">
        <v>477</v>
      </c>
      <c r="C1548" s="3" t="s">
        <v>3055</v>
      </c>
      <c r="D1548">
        <v>-1043348.4938233501</v>
      </c>
      <c r="E1548">
        <v>18833.167324038801</v>
      </c>
      <c r="F1548" t="s">
        <v>5158</v>
      </c>
      <c r="G1548" t="s">
        <v>5161</v>
      </c>
      <c r="H1548" t="s">
        <v>5183</v>
      </c>
      <c r="I1548">
        <v>1380074528.2221999</v>
      </c>
      <c r="J1548">
        <v>1376380939.34196</v>
      </c>
      <c r="K1548" t="b">
        <v>0</v>
      </c>
      <c r="L1548">
        <v>186.55496880294501</v>
      </c>
      <c r="M1548" t="b">
        <v>0</v>
      </c>
      <c r="N1548" t="s">
        <v>5207</v>
      </c>
      <c r="P1548">
        <f t="shared" si="90"/>
        <v>101</v>
      </c>
      <c r="Q1548" t="s">
        <v>5227</v>
      </c>
      <c r="R1548" t="s">
        <v>5233</v>
      </c>
      <c r="S1548" s="10">
        <f t="shared" si="91"/>
        <v>41499.126612754168</v>
      </c>
      <c r="T1548" s="10">
        <f t="shared" si="92"/>
        <v>41541.876484053239</v>
      </c>
    </row>
    <row r="1549" spans="1:20" ht="58" x14ac:dyDescent="0.35">
      <c r="A1549">
        <v>1547</v>
      </c>
      <c r="B1549" s="3" t="s">
        <v>478</v>
      </c>
      <c r="C1549" s="3" t="s">
        <v>3056</v>
      </c>
      <c r="D1549">
        <v>-1044366.47007261</v>
      </c>
      <c r="E1549">
        <v>18839.426489739701</v>
      </c>
      <c r="F1549" t="s">
        <v>5158</v>
      </c>
      <c r="G1549" t="s">
        <v>5161</v>
      </c>
      <c r="H1549" t="s">
        <v>5183</v>
      </c>
      <c r="I1549">
        <v>1380056634.2091999</v>
      </c>
      <c r="J1549">
        <v>1376362540.8535299</v>
      </c>
      <c r="K1549" t="b">
        <v>0</v>
      </c>
      <c r="L1549">
        <v>186.61428340812</v>
      </c>
      <c r="M1549" t="b">
        <v>0</v>
      </c>
      <c r="N1549" t="s">
        <v>5207</v>
      </c>
      <c r="P1549">
        <f t="shared" si="90"/>
        <v>101</v>
      </c>
      <c r="Q1549" t="s">
        <v>5227</v>
      </c>
      <c r="R1549" t="s">
        <v>5233</v>
      </c>
      <c r="S1549" s="10">
        <f t="shared" si="91"/>
        <v>41498.913667286222</v>
      </c>
      <c r="T1549" s="10">
        <f t="shared" si="92"/>
        <v>41541.669377421291</v>
      </c>
    </row>
    <row r="1550" spans="1:20" ht="43.5" x14ac:dyDescent="0.35">
      <c r="A1550">
        <v>1548</v>
      </c>
      <c r="B1550" s="3" t="s">
        <v>479</v>
      </c>
      <c r="C1550" s="3" t="s">
        <v>3057</v>
      </c>
      <c r="D1550">
        <v>-1045384.44632186</v>
      </c>
      <c r="E1550">
        <v>18845.685655440699</v>
      </c>
      <c r="F1550" t="s">
        <v>5158</v>
      </c>
      <c r="G1550" t="s">
        <v>5161</v>
      </c>
      <c r="H1550" t="s">
        <v>5183</v>
      </c>
      <c r="I1550">
        <v>1380038740.1961999</v>
      </c>
      <c r="J1550">
        <v>1376344142.3651099</v>
      </c>
      <c r="K1550" t="b">
        <v>0</v>
      </c>
      <c r="L1550">
        <v>186.673598013294</v>
      </c>
      <c r="M1550" t="b">
        <v>0</v>
      </c>
      <c r="N1550" t="s">
        <v>5207</v>
      </c>
      <c r="P1550">
        <f t="shared" si="90"/>
        <v>101</v>
      </c>
      <c r="Q1550" t="s">
        <v>5227</v>
      </c>
      <c r="R1550" t="s">
        <v>5233</v>
      </c>
      <c r="S1550" s="10">
        <f t="shared" si="91"/>
        <v>41498.700721818401</v>
      </c>
      <c r="T1550" s="10">
        <f t="shared" si="92"/>
        <v>41541.46227078935</v>
      </c>
    </row>
    <row r="1551" spans="1:20" ht="43.5" x14ac:dyDescent="0.35">
      <c r="A1551">
        <v>1549</v>
      </c>
      <c r="B1551" s="3" t="s">
        <v>480</v>
      </c>
      <c r="C1551" s="3" t="s">
        <v>3058</v>
      </c>
      <c r="D1551">
        <v>-1046402.42257112</v>
      </c>
      <c r="E1551">
        <v>18851.944821141598</v>
      </c>
      <c r="F1551" t="s">
        <v>5158</v>
      </c>
      <c r="G1551" t="s">
        <v>5161</v>
      </c>
      <c r="H1551" t="s">
        <v>5183</v>
      </c>
      <c r="I1551">
        <v>1380020846.1832099</v>
      </c>
      <c r="J1551">
        <v>1376325743.8766799</v>
      </c>
      <c r="K1551" t="b">
        <v>0</v>
      </c>
      <c r="L1551">
        <v>186.73291261846799</v>
      </c>
      <c r="M1551" t="b">
        <v>0</v>
      </c>
      <c r="N1551" t="s">
        <v>5207</v>
      </c>
      <c r="P1551">
        <f t="shared" si="90"/>
        <v>101</v>
      </c>
      <c r="Q1551" t="s">
        <v>5227</v>
      </c>
      <c r="R1551" t="s">
        <v>5233</v>
      </c>
      <c r="S1551" s="10">
        <f t="shared" si="91"/>
        <v>41498.487776350456</v>
      </c>
      <c r="T1551" s="10">
        <f t="shared" si="92"/>
        <v>41541.255164157519</v>
      </c>
    </row>
    <row r="1552" spans="1:20" ht="43.5" x14ac:dyDescent="0.35">
      <c r="A1552">
        <v>1550</v>
      </c>
      <c r="B1552" s="3" t="s">
        <v>481</v>
      </c>
      <c r="C1552" s="3" t="s">
        <v>3059</v>
      </c>
      <c r="D1552">
        <v>-1047420.39882037</v>
      </c>
      <c r="E1552">
        <v>18858.2039868426</v>
      </c>
      <c r="F1552" t="s">
        <v>5158</v>
      </c>
      <c r="G1552" t="s">
        <v>5161</v>
      </c>
      <c r="H1552" t="s">
        <v>5183</v>
      </c>
      <c r="I1552">
        <v>1380002952.1702099</v>
      </c>
      <c r="J1552">
        <v>1376307345.3882599</v>
      </c>
      <c r="K1552" t="b">
        <v>0</v>
      </c>
      <c r="L1552">
        <v>186.79222722364199</v>
      </c>
      <c r="M1552" t="b">
        <v>0</v>
      </c>
      <c r="N1552" t="s">
        <v>5207</v>
      </c>
      <c r="P1552">
        <f t="shared" si="90"/>
        <v>101</v>
      </c>
      <c r="Q1552" t="s">
        <v>5227</v>
      </c>
      <c r="R1552" t="s">
        <v>5233</v>
      </c>
      <c r="S1552" s="10">
        <f t="shared" si="91"/>
        <v>41498.274830882634</v>
      </c>
      <c r="T1552" s="10">
        <f t="shared" si="92"/>
        <v>41541.048057525571</v>
      </c>
    </row>
    <row r="1553" spans="1:20" ht="43.5" x14ac:dyDescent="0.35">
      <c r="A1553">
        <v>1551</v>
      </c>
      <c r="B1553" s="3" t="s">
        <v>482</v>
      </c>
      <c r="C1553" s="3" t="s">
        <v>3060</v>
      </c>
      <c r="D1553">
        <v>-1048438.37506962</v>
      </c>
      <c r="E1553">
        <v>18864.4631525435</v>
      </c>
      <c r="F1553" t="s">
        <v>5158</v>
      </c>
      <c r="G1553" t="s">
        <v>5161</v>
      </c>
      <c r="H1553" t="s">
        <v>5183</v>
      </c>
      <c r="I1553">
        <v>1379985058.1572101</v>
      </c>
      <c r="J1553">
        <v>1376288946.8998401</v>
      </c>
      <c r="K1553" t="b">
        <v>0</v>
      </c>
      <c r="L1553">
        <v>186.85154182881701</v>
      </c>
      <c r="M1553" t="b">
        <v>0</v>
      </c>
      <c r="N1553" t="s">
        <v>5207</v>
      </c>
      <c r="P1553">
        <f t="shared" si="90"/>
        <v>101</v>
      </c>
      <c r="Q1553" t="s">
        <v>5227</v>
      </c>
      <c r="R1553" t="s">
        <v>5233</v>
      </c>
      <c r="S1553" s="10">
        <f t="shared" si="91"/>
        <v>41498.061885414812</v>
      </c>
      <c r="T1553" s="10">
        <f t="shared" si="92"/>
        <v>41540.840950893631</v>
      </c>
    </row>
    <row r="1554" spans="1:20" ht="43.5" x14ac:dyDescent="0.35">
      <c r="A1554">
        <v>1552</v>
      </c>
      <c r="B1554" s="3" t="s">
        <v>483</v>
      </c>
      <c r="C1554" s="3" t="s">
        <v>3061</v>
      </c>
      <c r="D1554">
        <v>-1049456.35131888</v>
      </c>
      <c r="E1554">
        <v>18870.722318244501</v>
      </c>
      <c r="F1554" t="s">
        <v>5158</v>
      </c>
      <c r="G1554" t="s">
        <v>5161</v>
      </c>
      <c r="H1554" t="s">
        <v>5183</v>
      </c>
      <c r="I1554">
        <v>1379967164.1442101</v>
      </c>
      <c r="J1554">
        <v>1376270548.4114101</v>
      </c>
      <c r="K1554" t="b">
        <v>0</v>
      </c>
      <c r="L1554">
        <v>186.910856433991</v>
      </c>
      <c r="M1554" t="b">
        <v>0</v>
      </c>
      <c r="N1554" t="s">
        <v>5207</v>
      </c>
      <c r="P1554">
        <f t="shared" si="90"/>
        <v>101</v>
      </c>
      <c r="Q1554" t="s">
        <v>5227</v>
      </c>
      <c r="R1554" t="s">
        <v>5233</v>
      </c>
      <c r="S1554" s="10">
        <f t="shared" si="91"/>
        <v>41497.848939946874</v>
      </c>
      <c r="T1554" s="10">
        <f t="shared" si="92"/>
        <v>41540.633844261691</v>
      </c>
    </row>
    <row r="1555" spans="1:20" ht="58" x14ac:dyDescent="0.35">
      <c r="A1555">
        <v>1553</v>
      </c>
      <c r="B1555" s="3" t="s">
        <v>5341</v>
      </c>
      <c r="C1555" s="3" t="s">
        <v>3062</v>
      </c>
      <c r="D1555">
        <v>-1050474.3275681301</v>
      </c>
      <c r="E1555">
        <v>18876.981483945401</v>
      </c>
      <c r="F1555" t="s">
        <v>5158</v>
      </c>
      <c r="G1555" t="s">
        <v>5162</v>
      </c>
      <c r="H1555" t="s">
        <v>5184</v>
      </c>
      <c r="I1555">
        <v>1379949270.1312101</v>
      </c>
      <c r="J1555">
        <v>1376252149.9229901</v>
      </c>
      <c r="K1555" t="b">
        <v>0</v>
      </c>
      <c r="L1555">
        <v>186.970171039165</v>
      </c>
      <c r="M1555" t="b">
        <v>0</v>
      </c>
      <c r="N1555" t="s">
        <v>5207</v>
      </c>
      <c r="P1555">
        <f t="shared" si="90"/>
        <v>101</v>
      </c>
      <c r="Q1555" t="s">
        <v>5227</v>
      </c>
      <c r="R1555" t="s">
        <v>5233</v>
      </c>
      <c r="S1555" s="10">
        <f t="shared" si="91"/>
        <v>41497.635994479053</v>
      </c>
      <c r="T1555" s="10">
        <f t="shared" si="92"/>
        <v>41540.426737629743</v>
      </c>
    </row>
    <row r="1556" spans="1:20" ht="58" x14ac:dyDescent="0.35">
      <c r="A1556">
        <v>1554</v>
      </c>
      <c r="B1556" s="3" t="s">
        <v>485</v>
      </c>
      <c r="C1556" s="3" t="s">
        <v>3063</v>
      </c>
      <c r="D1556">
        <v>-1051492.30381738</v>
      </c>
      <c r="E1556">
        <v>18883.240649646399</v>
      </c>
      <c r="F1556" t="s">
        <v>5158</v>
      </c>
      <c r="G1556" t="s">
        <v>5162</v>
      </c>
      <c r="H1556" t="s">
        <v>5184</v>
      </c>
      <c r="I1556">
        <v>1379931376.1182201</v>
      </c>
      <c r="J1556">
        <v>1376233751.4345601</v>
      </c>
      <c r="K1556" t="b">
        <v>0</v>
      </c>
      <c r="L1556">
        <v>187.02948564434001</v>
      </c>
      <c r="M1556" t="b">
        <v>0</v>
      </c>
      <c r="N1556" t="s">
        <v>5207</v>
      </c>
      <c r="P1556">
        <f t="shared" si="90"/>
        <v>101</v>
      </c>
      <c r="Q1556" t="s">
        <v>5227</v>
      </c>
      <c r="R1556" t="s">
        <v>5233</v>
      </c>
      <c r="S1556" s="10">
        <f t="shared" si="91"/>
        <v>41497.423049011108</v>
      </c>
      <c r="T1556" s="10">
        <f t="shared" si="92"/>
        <v>41540.219630997912</v>
      </c>
    </row>
    <row r="1557" spans="1:20" ht="43.5" x14ac:dyDescent="0.35">
      <c r="A1557">
        <v>1555</v>
      </c>
      <c r="B1557" s="3" t="s">
        <v>486</v>
      </c>
      <c r="C1557" s="3" t="s">
        <v>3064</v>
      </c>
      <c r="D1557">
        <v>-1052510.2800666401</v>
      </c>
      <c r="E1557">
        <v>18889.499815347299</v>
      </c>
      <c r="F1557" t="s">
        <v>5158</v>
      </c>
      <c r="G1557" t="s">
        <v>5162</v>
      </c>
      <c r="H1557" t="s">
        <v>5184</v>
      </c>
      <c r="I1557">
        <v>1379913482.1052201</v>
      </c>
      <c r="J1557">
        <v>1376215352.9461401</v>
      </c>
      <c r="K1557" t="b">
        <v>0</v>
      </c>
      <c r="L1557">
        <v>187.08880024951401</v>
      </c>
      <c r="M1557" t="b">
        <v>0</v>
      </c>
      <c r="N1557" t="s">
        <v>5207</v>
      </c>
      <c r="P1557">
        <f t="shared" si="90"/>
        <v>101</v>
      </c>
      <c r="Q1557" t="s">
        <v>5227</v>
      </c>
      <c r="R1557" t="s">
        <v>5233</v>
      </c>
      <c r="S1557" s="10">
        <f t="shared" si="91"/>
        <v>41497.210103543286</v>
      </c>
      <c r="T1557" s="10">
        <f t="shared" si="92"/>
        <v>41540.012524365971</v>
      </c>
    </row>
    <row r="1558" spans="1:20" ht="43.5" x14ac:dyDescent="0.35">
      <c r="A1558">
        <v>1556</v>
      </c>
      <c r="B1558" s="3" t="s">
        <v>487</v>
      </c>
      <c r="C1558" s="3" t="s">
        <v>3065</v>
      </c>
      <c r="D1558">
        <v>-1053528.25631589</v>
      </c>
      <c r="E1558">
        <v>18895.7589810483</v>
      </c>
      <c r="F1558" t="s">
        <v>5158</v>
      </c>
      <c r="G1558" t="s">
        <v>5163</v>
      </c>
      <c r="H1558" t="s">
        <v>5185</v>
      </c>
      <c r="I1558">
        <v>1379895588.0922201</v>
      </c>
      <c r="J1558">
        <v>1376196954.45771</v>
      </c>
      <c r="K1558" t="b">
        <v>0</v>
      </c>
      <c r="L1558">
        <v>187.148114854688</v>
      </c>
      <c r="M1558" t="b">
        <v>0</v>
      </c>
      <c r="N1558" t="s">
        <v>5207</v>
      </c>
      <c r="P1558">
        <f t="shared" si="90"/>
        <v>101</v>
      </c>
      <c r="Q1558" t="s">
        <v>5227</v>
      </c>
      <c r="R1558" t="s">
        <v>5233</v>
      </c>
      <c r="S1558" s="10">
        <f t="shared" si="91"/>
        <v>41496.997158075341</v>
      </c>
      <c r="T1558" s="10">
        <f t="shared" si="92"/>
        <v>41539.805417734024</v>
      </c>
    </row>
    <row r="1559" spans="1:20" ht="43.5" x14ac:dyDescent="0.35">
      <c r="A1559">
        <v>1557</v>
      </c>
      <c r="B1559" s="3" t="s">
        <v>488</v>
      </c>
      <c r="C1559" s="3" t="s">
        <v>3066</v>
      </c>
      <c r="D1559">
        <v>-1054546.2325651399</v>
      </c>
      <c r="E1559">
        <v>18902.0181467492</v>
      </c>
      <c r="F1559" t="s">
        <v>5158</v>
      </c>
      <c r="G1559" t="s">
        <v>5166</v>
      </c>
      <c r="H1559" t="s">
        <v>5188</v>
      </c>
      <c r="I1559">
        <v>1379877694.0792201</v>
      </c>
      <c r="J1559">
        <v>1376178555.96929</v>
      </c>
      <c r="K1559" t="b">
        <v>0</v>
      </c>
      <c r="L1559">
        <v>187.207429459862</v>
      </c>
      <c r="M1559" t="b">
        <v>0</v>
      </c>
      <c r="N1559" t="s">
        <v>5207</v>
      </c>
      <c r="P1559">
        <f t="shared" si="90"/>
        <v>101</v>
      </c>
      <c r="Q1559" t="s">
        <v>5227</v>
      </c>
      <c r="R1559" t="s">
        <v>5233</v>
      </c>
      <c r="S1559" s="10">
        <f t="shared" si="91"/>
        <v>41496.784212607519</v>
      </c>
      <c r="T1559" s="10">
        <f t="shared" si="92"/>
        <v>41539.598311102083</v>
      </c>
    </row>
    <row r="1560" spans="1:20" ht="43.5" x14ac:dyDescent="0.35">
      <c r="A1560">
        <v>1558</v>
      </c>
      <c r="B1560" s="3" t="s">
        <v>489</v>
      </c>
      <c r="C1560" s="3" t="s">
        <v>3067</v>
      </c>
      <c r="D1560">
        <v>-1055564.2088144</v>
      </c>
      <c r="E1560">
        <v>18908.277312450198</v>
      </c>
      <c r="F1560" t="s">
        <v>5158</v>
      </c>
      <c r="G1560" t="s">
        <v>5161</v>
      </c>
      <c r="H1560" t="s">
        <v>5183</v>
      </c>
      <c r="I1560">
        <v>1379859800.06622</v>
      </c>
      <c r="J1560">
        <v>1376160157.48086</v>
      </c>
      <c r="K1560" t="b">
        <v>0</v>
      </c>
      <c r="L1560">
        <v>187.26674406503699</v>
      </c>
      <c r="M1560" t="b">
        <v>0</v>
      </c>
      <c r="N1560" t="s">
        <v>5207</v>
      </c>
      <c r="P1560">
        <f t="shared" si="90"/>
        <v>101</v>
      </c>
      <c r="Q1560" t="s">
        <v>5227</v>
      </c>
      <c r="R1560" t="s">
        <v>5233</v>
      </c>
      <c r="S1560" s="10">
        <f t="shared" si="91"/>
        <v>41496.571267139581</v>
      </c>
      <c r="T1560" s="10">
        <f t="shared" si="92"/>
        <v>41539.391204470136</v>
      </c>
    </row>
    <row r="1561" spans="1:20" ht="43.5" x14ac:dyDescent="0.35">
      <c r="A1561">
        <v>1559</v>
      </c>
      <c r="B1561" s="3" t="s">
        <v>490</v>
      </c>
      <c r="C1561" s="3" t="s">
        <v>3068</v>
      </c>
      <c r="D1561">
        <v>-1056582.1850636499</v>
      </c>
      <c r="E1561">
        <v>18914.536478151102</v>
      </c>
      <c r="F1561" t="s">
        <v>5158</v>
      </c>
      <c r="G1561" t="s">
        <v>5161</v>
      </c>
      <c r="H1561" t="s">
        <v>5183</v>
      </c>
      <c r="I1561">
        <v>1379841906.05323</v>
      </c>
      <c r="J1561">
        <v>1376141758.99244</v>
      </c>
      <c r="K1561" t="b">
        <v>0</v>
      </c>
      <c r="L1561">
        <v>187.32605867021101</v>
      </c>
      <c r="M1561" t="b">
        <v>0</v>
      </c>
      <c r="N1561" t="s">
        <v>5207</v>
      </c>
      <c r="P1561">
        <f t="shared" si="90"/>
        <v>101</v>
      </c>
      <c r="Q1561" t="s">
        <v>5227</v>
      </c>
      <c r="R1561" t="s">
        <v>5233</v>
      </c>
      <c r="S1561" s="10">
        <f t="shared" si="91"/>
        <v>41496.35832167176</v>
      </c>
      <c r="T1561" s="10">
        <f t="shared" si="92"/>
        <v>41539.184097838304</v>
      </c>
    </row>
    <row r="1562" spans="1:20" x14ac:dyDescent="0.35">
      <c r="A1562">
        <v>1560</v>
      </c>
      <c r="B1562" s="3" t="s">
        <v>491</v>
      </c>
      <c r="C1562" s="3" t="s">
        <v>3069</v>
      </c>
      <c r="D1562">
        <v>-1057600.1613129</v>
      </c>
      <c r="E1562">
        <v>18920.7956438521</v>
      </c>
      <c r="F1562" t="s">
        <v>5158</v>
      </c>
      <c r="G1562" t="s">
        <v>5161</v>
      </c>
      <c r="H1562" t="s">
        <v>5183</v>
      </c>
      <c r="I1562">
        <v>1379824012.04023</v>
      </c>
      <c r="J1562">
        <v>1376123360.50401</v>
      </c>
      <c r="K1562" t="b">
        <v>0</v>
      </c>
      <c r="L1562">
        <v>187.38537327538501</v>
      </c>
      <c r="M1562" t="b">
        <v>0</v>
      </c>
      <c r="N1562" t="s">
        <v>5207</v>
      </c>
      <c r="P1562">
        <f t="shared" si="90"/>
        <v>101</v>
      </c>
      <c r="Q1562" t="s">
        <v>5227</v>
      </c>
      <c r="R1562" t="s">
        <v>5233</v>
      </c>
      <c r="S1562" s="10">
        <f t="shared" si="91"/>
        <v>41496.145376203815</v>
      </c>
      <c r="T1562" s="10">
        <f t="shared" si="92"/>
        <v>41538.976991206364</v>
      </c>
    </row>
    <row r="1563" spans="1:20" ht="43.5" x14ac:dyDescent="0.35">
      <c r="A1563">
        <v>1561</v>
      </c>
      <c r="B1563" s="3" t="s">
        <v>492</v>
      </c>
      <c r="C1563" s="3" t="s">
        <v>3070</v>
      </c>
      <c r="D1563">
        <v>-1058618.1375621599</v>
      </c>
      <c r="E1563">
        <v>18927.054809552999</v>
      </c>
      <c r="F1563" t="s">
        <v>5158</v>
      </c>
      <c r="G1563" t="s">
        <v>5161</v>
      </c>
      <c r="H1563" t="s">
        <v>5183</v>
      </c>
      <c r="I1563">
        <v>1379806118.02723</v>
      </c>
      <c r="J1563">
        <v>1376104962.01559</v>
      </c>
      <c r="K1563" t="b">
        <v>0</v>
      </c>
      <c r="L1563">
        <v>187.44468788056</v>
      </c>
      <c r="M1563" t="b">
        <v>0</v>
      </c>
      <c r="N1563" t="s">
        <v>5207</v>
      </c>
      <c r="P1563">
        <f t="shared" si="90"/>
        <v>101</v>
      </c>
      <c r="Q1563" t="s">
        <v>5227</v>
      </c>
      <c r="R1563" t="s">
        <v>5233</v>
      </c>
      <c r="S1563" s="10">
        <f t="shared" si="91"/>
        <v>41495.932430735993</v>
      </c>
      <c r="T1563" s="10">
        <f t="shared" si="92"/>
        <v>41538.769884574423</v>
      </c>
    </row>
    <row r="1564" spans="1:20" ht="43.5" x14ac:dyDescent="0.35">
      <c r="A1564">
        <v>1562</v>
      </c>
      <c r="B1564" s="3" t="s">
        <v>493</v>
      </c>
      <c r="C1564" s="3" t="s">
        <v>3071</v>
      </c>
      <c r="D1564">
        <v>-1059636.11381141</v>
      </c>
      <c r="E1564">
        <v>18933.313975254001</v>
      </c>
      <c r="F1564" t="s">
        <v>5158</v>
      </c>
      <c r="G1564" t="s">
        <v>5172</v>
      </c>
      <c r="H1564" t="s">
        <v>5192</v>
      </c>
      <c r="I1564">
        <v>1379788224.01423</v>
      </c>
      <c r="J1564">
        <v>1376086563.5271599</v>
      </c>
      <c r="K1564" t="b">
        <v>0</v>
      </c>
      <c r="L1564">
        <v>187.50400248573399</v>
      </c>
      <c r="M1564" t="b">
        <v>0</v>
      </c>
      <c r="N1564" t="s">
        <v>5207</v>
      </c>
      <c r="P1564">
        <f t="shared" si="90"/>
        <v>101</v>
      </c>
      <c r="Q1564" t="s">
        <v>5227</v>
      </c>
      <c r="R1564" t="s">
        <v>5233</v>
      </c>
      <c r="S1564" s="10">
        <f t="shared" si="91"/>
        <v>41495.719485268055</v>
      </c>
      <c r="T1564" s="10">
        <f t="shared" si="92"/>
        <v>41538.562777942476</v>
      </c>
    </row>
    <row r="1565" spans="1:20" ht="43.5" x14ac:dyDescent="0.35">
      <c r="A1565">
        <v>1563</v>
      </c>
      <c r="B1565" s="3" t="s">
        <v>494</v>
      </c>
      <c r="C1565" s="3" t="s">
        <v>3072</v>
      </c>
      <c r="D1565">
        <v>-1060654.0900606699</v>
      </c>
      <c r="E1565">
        <v>18939.573140954901</v>
      </c>
      <c r="F1565" t="s">
        <v>5158</v>
      </c>
      <c r="G1565" t="s">
        <v>5162</v>
      </c>
      <c r="H1565" t="s">
        <v>5184</v>
      </c>
      <c r="I1565">
        <v>1379770330.00123</v>
      </c>
      <c r="J1565">
        <v>1376068165.0387399</v>
      </c>
      <c r="K1565" t="b">
        <v>0</v>
      </c>
      <c r="L1565">
        <v>187.56331709090799</v>
      </c>
      <c r="M1565" t="b">
        <v>0</v>
      </c>
      <c r="N1565" t="s">
        <v>5207</v>
      </c>
      <c r="P1565">
        <f t="shared" si="90"/>
        <v>101</v>
      </c>
      <c r="Q1565" t="s">
        <v>5227</v>
      </c>
      <c r="R1565" t="s">
        <v>5233</v>
      </c>
      <c r="S1565" s="10">
        <f t="shared" si="91"/>
        <v>41495.506539800226</v>
      </c>
      <c r="T1565" s="10">
        <f t="shared" si="92"/>
        <v>41538.355671310528</v>
      </c>
    </row>
    <row r="1566" spans="1:20" ht="58" x14ac:dyDescent="0.35">
      <c r="A1566">
        <v>1564</v>
      </c>
      <c r="B1566" s="3" t="s">
        <v>495</v>
      </c>
      <c r="C1566" s="3" t="s">
        <v>3073</v>
      </c>
      <c r="D1566">
        <v>-1061672.06630992</v>
      </c>
      <c r="E1566">
        <v>18945.832306655899</v>
      </c>
      <c r="F1566" t="s">
        <v>5158</v>
      </c>
      <c r="G1566" t="s">
        <v>5161</v>
      </c>
      <c r="H1566" t="s">
        <v>5183</v>
      </c>
      <c r="I1566">
        <v>1379752435.98824</v>
      </c>
      <c r="J1566">
        <v>1376049766.5503099</v>
      </c>
      <c r="K1566" t="b">
        <v>0</v>
      </c>
      <c r="L1566">
        <v>187.62263169608201</v>
      </c>
      <c r="M1566" t="b">
        <v>0</v>
      </c>
      <c r="N1566" t="s">
        <v>5207</v>
      </c>
      <c r="P1566">
        <f t="shared" si="90"/>
        <v>101</v>
      </c>
      <c r="Q1566" t="s">
        <v>5227</v>
      </c>
      <c r="R1566" t="s">
        <v>5233</v>
      </c>
      <c r="S1566" s="10">
        <f t="shared" si="91"/>
        <v>41495.293594332288</v>
      </c>
      <c r="T1566" s="10">
        <f t="shared" si="92"/>
        <v>41538.148564678697</v>
      </c>
    </row>
    <row r="1567" spans="1:20" ht="43.5" x14ac:dyDescent="0.35">
      <c r="A1567">
        <v>1565</v>
      </c>
      <c r="B1567" s="3" t="s">
        <v>496</v>
      </c>
      <c r="C1567" s="3" t="s">
        <v>3074</v>
      </c>
      <c r="D1567">
        <v>-1062690.0425591699</v>
      </c>
      <c r="E1567">
        <v>18952.091472356798</v>
      </c>
      <c r="F1567" t="s">
        <v>5158</v>
      </c>
      <c r="G1567" t="s">
        <v>5161</v>
      </c>
      <c r="H1567" t="s">
        <v>5183</v>
      </c>
      <c r="I1567">
        <v>1379734541.97524</v>
      </c>
      <c r="J1567">
        <v>1376031368.0618899</v>
      </c>
      <c r="K1567" t="b">
        <v>0</v>
      </c>
      <c r="L1567">
        <v>187.681946301257</v>
      </c>
      <c r="M1567" t="b">
        <v>0</v>
      </c>
      <c r="N1567" t="s">
        <v>5207</v>
      </c>
      <c r="P1567">
        <f t="shared" si="90"/>
        <v>101</v>
      </c>
      <c r="Q1567" t="s">
        <v>5227</v>
      </c>
      <c r="R1567" t="s">
        <v>5233</v>
      </c>
      <c r="S1567" s="10">
        <f t="shared" si="91"/>
        <v>41495.080648864467</v>
      </c>
      <c r="T1567" s="10">
        <f t="shared" si="92"/>
        <v>41537.941458046756</v>
      </c>
    </row>
    <row r="1568" spans="1:20" ht="29" x14ac:dyDescent="0.35">
      <c r="A1568">
        <v>1566</v>
      </c>
      <c r="B1568" s="3" t="s">
        <v>497</v>
      </c>
      <c r="C1568" s="3" t="s">
        <v>3075</v>
      </c>
      <c r="D1568">
        <v>-1063708.0188084301</v>
      </c>
      <c r="E1568">
        <v>18958.3506380578</v>
      </c>
      <c r="F1568" t="s">
        <v>5158</v>
      </c>
      <c r="G1568" t="s">
        <v>5161</v>
      </c>
      <c r="H1568" t="s">
        <v>5183</v>
      </c>
      <c r="I1568">
        <v>1379716647.96224</v>
      </c>
      <c r="J1568">
        <v>1376012969.5734601</v>
      </c>
      <c r="K1568" t="b">
        <v>0</v>
      </c>
      <c r="L1568">
        <v>187.74126090643099</v>
      </c>
      <c r="M1568" t="b">
        <v>0</v>
      </c>
      <c r="N1568" t="s">
        <v>5207</v>
      </c>
      <c r="P1568">
        <f t="shared" si="90"/>
        <v>101</v>
      </c>
      <c r="Q1568" t="s">
        <v>5227</v>
      </c>
      <c r="R1568" t="s">
        <v>5233</v>
      </c>
      <c r="S1568" s="10">
        <f t="shared" si="91"/>
        <v>41494.867703396529</v>
      </c>
      <c r="T1568" s="10">
        <f t="shared" si="92"/>
        <v>41537.734351414816</v>
      </c>
    </row>
    <row r="1569" spans="1:20" x14ac:dyDescent="0.35">
      <c r="A1569">
        <v>1567</v>
      </c>
      <c r="B1569" s="3" t="s">
        <v>498</v>
      </c>
      <c r="C1569" s="3" t="s">
        <v>3076</v>
      </c>
      <c r="D1569">
        <v>-1064725.9950576799</v>
      </c>
      <c r="E1569">
        <v>18964.6098037587</v>
      </c>
      <c r="F1569" t="s">
        <v>5158</v>
      </c>
      <c r="G1569" t="s">
        <v>5161</v>
      </c>
      <c r="H1569" t="s">
        <v>5183</v>
      </c>
      <c r="I1569">
        <v>1379698753.94924</v>
      </c>
      <c r="J1569">
        <v>1375994571.0850401</v>
      </c>
      <c r="K1569" t="b">
        <v>0</v>
      </c>
      <c r="L1569">
        <v>187.80057551160499</v>
      </c>
      <c r="M1569" t="b">
        <v>0</v>
      </c>
      <c r="N1569" t="s">
        <v>5207</v>
      </c>
      <c r="P1569">
        <f t="shared" si="90"/>
        <v>101</v>
      </c>
      <c r="Q1569" t="s">
        <v>5227</v>
      </c>
      <c r="R1569" t="s">
        <v>5233</v>
      </c>
      <c r="S1569" s="10">
        <f t="shared" si="91"/>
        <v>41494.6547579287</v>
      </c>
      <c r="T1569" s="10">
        <f t="shared" si="92"/>
        <v>41537.527244782868</v>
      </c>
    </row>
    <row r="1570" spans="1:20" ht="43.5" x14ac:dyDescent="0.35">
      <c r="A1570">
        <v>1568</v>
      </c>
      <c r="B1570" s="3" t="s">
        <v>499</v>
      </c>
      <c r="C1570" s="3" t="s">
        <v>3077</v>
      </c>
      <c r="D1570">
        <v>-1065743.9713069301</v>
      </c>
      <c r="E1570">
        <v>18970.868969459701</v>
      </c>
      <c r="F1570" t="s">
        <v>5158</v>
      </c>
      <c r="G1570" t="s">
        <v>5161</v>
      </c>
      <c r="H1570" t="s">
        <v>5183</v>
      </c>
      <c r="I1570">
        <v>1379680859.93624</v>
      </c>
      <c r="J1570">
        <v>1375976172.5966101</v>
      </c>
      <c r="K1570" t="b">
        <v>0</v>
      </c>
      <c r="L1570">
        <v>187.85989011677901</v>
      </c>
      <c r="M1570" t="b">
        <v>0</v>
      </c>
      <c r="N1570" t="s">
        <v>5207</v>
      </c>
      <c r="P1570">
        <f t="shared" si="90"/>
        <v>101</v>
      </c>
      <c r="Q1570" t="s">
        <v>5227</v>
      </c>
      <c r="R1570" t="s">
        <v>5233</v>
      </c>
      <c r="S1570" s="10">
        <f t="shared" si="91"/>
        <v>41494.441812460762</v>
      </c>
      <c r="T1570" s="10">
        <f t="shared" si="92"/>
        <v>41537.320138150921</v>
      </c>
    </row>
    <row r="1571" spans="1:20" ht="58" x14ac:dyDescent="0.35">
      <c r="A1571">
        <v>1569</v>
      </c>
      <c r="B1571" s="3" t="s">
        <v>500</v>
      </c>
      <c r="C1571" s="3" t="s">
        <v>3078</v>
      </c>
      <c r="D1571">
        <v>-1066761.94755619</v>
      </c>
      <c r="E1571">
        <v>18977.128135160601</v>
      </c>
      <c r="F1571" t="s">
        <v>5158</v>
      </c>
      <c r="G1571" t="s">
        <v>5161</v>
      </c>
      <c r="H1571" t="s">
        <v>5183</v>
      </c>
      <c r="I1571">
        <v>1379662965.9232399</v>
      </c>
      <c r="J1571">
        <v>1375957774.1081901</v>
      </c>
      <c r="K1571" t="b">
        <v>0</v>
      </c>
      <c r="L1571">
        <v>187.919204721954</v>
      </c>
      <c r="M1571" t="b">
        <v>0</v>
      </c>
      <c r="N1571" t="s">
        <v>5207</v>
      </c>
      <c r="P1571">
        <f t="shared" si="90"/>
        <v>101</v>
      </c>
      <c r="Q1571" t="s">
        <v>5227</v>
      </c>
      <c r="R1571" t="s">
        <v>5233</v>
      </c>
      <c r="S1571" s="10">
        <f t="shared" si="91"/>
        <v>41494.22886699294</v>
      </c>
      <c r="T1571" s="10">
        <f t="shared" si="92"/>
        <v>41537.11303151898</v>
      </c>
    </row>
    <row r="1572" spans="1:20" ht="58" x14ac:dyDescent="0.35">
      <c r="A1572">
        <v>1570</v>
      </c>
      <c r="B1572" s="3" t="s">
        <v>501</v>
      </c>
      <c r="C1572" s="3" t="s">
        <v>3079</v>
      </c>
      <c r="D1572">
        <v>-1067779.9238054401</v>
      </c>
      <c r="E1572">
        <v>18983.387300861599</v>
      </c>
      <c r="F1572" t="s">
        <v>5158</v>
      </c>
      <c r="G1572" t="s">
        <v>5161</v>
      </c>
      <c r="H1572" t="s">
        <v>5183</v>
      </c>
      <c r="I1572">
        <v>1379645071.9102499</v>
      </c>
      <c r="J1572">
        <v>1375939375.61976</v>
      </c>
      <c r="K1572" t="b">
        <v>0</v>
      </c>
      <c r="L1572">
        <v>187.978519327128</v>
      </c>
      <c r="M1572" t="b">
        <v>0</v>
      </c>
      <c r="N1572" t="s">
        <v>5207</v>
      </c>
      <c r="P1572">
        <f t="shared" si="90"/>
        <v>101</v>
      </c>
      <c r="Q1572" t="s">
        <v>5227</v>
      </c>
      <c r="R1572" t="s">
        <v>5233</v>
      </c>
      <c r="S1572" s="10">
        <f t="shared" si="91"/>
        <v>41494.015921524995</v>
      </c>
      <c r="T1572" s="10">
        <f t="shared" si="92"/>
        <v>41536.905924887149</v>
      </c>
    </row>
    <row r="1573" spans="1:20" ht="43.5" x14ac:dyDescent="0.35">
      <c r="A1573">
        <v>1571</v>
      </c>
      <c r="B1573" s="3" t="s">
        <v>5342</v>
      </c>
      <c r="C1573" s="3" t="s">
        <v>3080</v>
      </c>
      <c r="D1573">
        <v>-1068797.90005469</v>
      </c>
      <c r="E1573">
        <v>18989.646466562499</v>
      </c>
      <c r="F1573" t="s">
        <v>5158</v>
      </c>
      <c r="G1573" t="s">
        <v>5161</v>
      </c>
      <c r="H1573" t="s">
        <v>5183</v>
      </c>
      <c r="I1573">
        <v>1379627177.8972499</v>
      </c>
      <c r="J1573">
        <v>1375920977.13134</v>
      </c>
      <c r="K1573" t="b">
        <v>0</v>
      </c>
      <c r="L1573">
        <v>188.03783393230199</v>
      </c>
      <c r="M1573" t="b">
        <v>0</v>
      </c>
      <c r="N1573" t="s">
        <v>5207</v>
      </c>
      <c r="P1573">
        <f t="shared" si="90"/>
        <v>101</v>
      </c>
      <c r="Q1573" t="s">
        <v>5227</v>
      </c>
      <c r="R1573" t="s">
        <v>5233</v>
      </c>
      <c r="S1573" s="10">
        <f t="shared" si="91"/>
        <v>41493.802976057174</v>
      </c>
      <c r="T1573" s="10">
        <f t="shared" si="92"/>
        <v>41536.698818255209</v>
      </c>
    </row>
    <row r="1574" spans="1:20" ht="58" x14ac:dyDescent="0.35">
      <c r="A1574">
        <v>1572</v>
      </c>
      <c r="B1574" s="3" t="s">
        <v>503</v>
      </c>
      <c r="C1574" s="3" t="s">
        <v>3081</v>
      </c>
      <c r="D1574">
        <v>-1069815.8763039501</v>
      </c>
      <c r="E1574">
        <v>18995.905632263501</v>
      </c>
      <c r="F1574" t="s">
        <v>5158</v>
      </c>
      <c r="G1574" t="s">
        <v>5161</v>
      </c>
      <c r="H1574" t="s">
        <v>5183</v>
      </c>
      <c r="I1574">
        <v>1379609283.8842499</v>
      </c>
      <c r="J1574">
        <v>1375902578.64291</v>
      </c>
      <c r="K1574" t="b">
        <v>0</v>
      </c>
      <c r="L1574">
        <v>188.09714853747701</v>
      </c>
      <c r="M1574" t="b">
        <v>0</v>
      </c>
      <c r="N1574" t="s">
        <v>5207</v>
      </c>
      <c r="P1574">
        <f t="shared" si="90"/>
        <v>101</v>
      </c>
      <c r="Q1574" t="s">
        <v>5227</v>
      </c>
      <c r="R1574" t="s">
        <v>5233</v>
      </c>
      <c r="S1574" s="10">
        <f t="shared" si="91"/>
        <v>41493.590030589236</v>
      </c>
      <c r="T1574" s="10">
        <f t="shared" si="92"/>
        <v>41536.491711623261</v>
      </c>
    </row>
    <row r="1575" spans="1:20" ht="43.5" x14ac:dyDescent="0.35">
      <c r="A1575">
        <v>1573</v>
      </c>
      <c r="B1575" s="3" t="s">
        <v>504</v>
      </c>
      <c r="C1575" s="3" t="s">
        <v>3082</v>
      </c>
      <c r="D1575">
        <v>-1070833.8525532</v>
      </c>
      <c r="E1575">
        <v>19002.1647979644</v>
      </c>
      <c r="F1575" t="s">
        <v>5158</v>
      </c>
      <c r="G1575" t="s">
        <v>5162</v>
      </c>
      <c r="H1575" t="s">
        <v>5184</v>
      </c>
      <c r="I1575">
        <v>1379591389.8712499</v>
      </c>
      <c r="J1575">
        <v>1375884180.15449</v>
      </c>
      <c r="K1575" t="b">
        <v>0</v>
      </c>
      <c r="L1575">
        <v>188.15646314265101</v>
      </c>
      <c r="M1575" t="b">
        <v>0</v>
      </c>
      <c r="N1575" t="s">
        <v>5207</v>
      </c>
      <c r="P1575">
        <f t="shared" si="90"/>
        <v>101</v>
      </c>
      <c r="Q1575" t="s">
        <v>5227</v>
      </c>
      <c r="R1575" t="s">
        <v>5233</v>
      </c>
      <c r="S1575" s="10">
        <f t="shared" si="91"/>
        <v>41493.377085121414</v>
      </c>
      <c r="T1575" s="10">
        <f t="shared" si="92"/>
        <v>41536.284604991313</v>
      </c>
    </row>
    <row r="1576" spans="1:20" ht="43.5" x14ac:dyDescent="0.35">
      <c r="A1576">
        <v>1574</v>
      </c>
      <c r="B1576" s="3" t="s">
        <v>505</v>
      </c>
      <c r="C1576" s="3" t="s">
        <v>3083</v>
      </c>
      <c r="D1576">
        <v>-1071851.8288024501</v>
      </c>
      <c r="E1576">
        <v>19008.423963665398</v>
      </c>
      <c r="F1576" t="s">
        <v>5158</v>
      </c>
      <c r="G1576" t="s">
        <v>5161</v>
      </c>
      <c r="H1576" t="s">
        <v>5183</v>
      </c>
      <c r="I1576">
        <v>1379573495.8582499</v>
      </c>
      <c r="J1576">
        <v>1375865781.66606</v>
      </c>
      <c r="K1576" t="b">
        <v>0</v>
      </c>
      <c r="L1576">
        <v>188.215777747825</v>
      </c>
      <c r="M1576" t="b">
        <v>0</v>
      </c>
      <c r="N1576" t="s">
        <v>5207</v>
      </c>
      <c r="P1576">
        <f t="shared" si="90"/>
        <v>101</v>
      </c>
      <c r="Q1576" t="s">
        <v>5227</v>
      </c>
      <c r="R1576" t="s">
        <v>5233</v>
      </c>
      <c r="S1576" s="10">
        <f t="shared" si="91"/>
        <v>41493.164139653469</v>
      </c>
      <c r="T1576" s="10">
        <f t="shared" si="92"/>
        <v>41536.077498359373</v>
      </c>
    </row>
    <row r="1577" spans="1:20" ht="43.5" x14ac:dyDescent="0.35">
      <c r="A1577">
        <v>1575</v>
      </c>
      <c r="B1577" s="3" t="s">
        <v>506</v>
      </c>
      <c r="C1577" s="3" t="s">
        <v>3084</v>
      </c>
      <c r="D1577">
        <v>-1072869.80505171</v>
      </c>
      <c r="E1577">
        <v>19014.683129366302</v>
      </c>
      <c r="F1577" t="s">
        <v>5158</v>
      </c>
      <c r="G1577" t="s">
        <v>5161</v>
      </c>
      <c r="H1577" t="s">
        <v>5183</v>
      </c>
      <c r="I1577">
        <v>1379555601.8452599</v>
      </c>
      <c r="J1577">
        <v>1375847383.17764</v>
      </c>
      <c r="K1577" t="b">
        <v>0</v>
      </c>
      <c r="L1577">
        <v>188.275092352999</v>
      </c>
      <c r="M1577" t="b">
        <v>0</v>
      </c>
      <c r="N1577" t="s">
        <v>5207</v>
      </c>
      <c r="P1577">
        <f t="shared" si="90"/>
        <v>101</v>
      </c>
      <c r="Q1577" t="s">
        <v>5227</v>
      </c>
      <c r="R1577" t="s">
        <v>5233</v>
      </c>
      <c r="S1577" s="10">
        <f t="shared" si="91"/>
        <v>41492.951194185647</v>
      </c>
      <c r="T1577" s="10">
        <f t="shared" si="92"/>
        <v>41535.870391727542</v>
      </c>
    </row>
    <row r="1578" spans="1:20" ht="43.5" x14ac:dyDescent="0.35">
      <c r="A1578">
        <v>1576</v>
      </c>
      <c r="B1578" s="3" t="s">
        <v>507</v>
      </c>
      <c r="C1578" s="3" t="s">
        <v>3085</v>
      </c>
      <c r="D1578">
        <v>-1073887.7813009601</v>
      </c>
      <c r="E1578">
        <v>19020.9422950673</v>
      </c>
      <c r="F1578" t="s">
        <v>5158</v>
      </c>
      <c r="G1578" t="s">
        <v>5161</v>
      </c>
      <c r="H1578" t="s">
        <v>5183</v>
      </c>
      <c r="I1578">
        <v>1379537707.8322599</v>
      </c>
      <c r="J1578">
        <v>1375828984.6892099</v>
      </c>
      <c r="K1578" t="b">
        <v>0</v>
      </c>
      <c r="L1578">
        <v>188.33440695817399</v>
      </c>
      <c r="M1578" t="b">
        <v>0</v>
      </c>
      <c r="N1578" t="s">
        <v>5207</v>
      </c>
      <c r="P1578">
        <f t="shared" si="90"/>
        <v>101</v>
      </c>
      <c r="Q1578" t="s">
        <v>5227</v>
      </c>
      <c r="R1578" t="s">
        <v>5233</v>
      </c>
      <c r="S1578" s="10">
        <f t="shared" si="91"/>
        <v>41492.738248717702</v>
      </c>
      <c r="T1578" s="10">
        <f t="shared" si="92"/>
        <v>41535.663285095601</v>
      </c>
    </row>
    <row r="1579" spans="1:20" ht="43.5" x14ac:dyDescent="0.35">
      <c r="A1579">
        <v>1577</v>
      </c>
      <c r="B1579" s="3" t="s">
        <v>508</v>
      </c>
      <c r="C1579" s="3" t="s">
        <v>3086</v>
      </c>
      <c r="D1579">
        <v>-1074905.75755022</v>
      </c>
      <c r="E1579">
        <v>19027.201460768199</v>
      </c>
      <c r="F1579" t="s">
        <v>5158</v>
      </c>
      <c r="G1579" t="s">
        <v>5161</v>
      </c>
      <c r="H1579" t="s">
        <v>5183</v>
      </c>
      <c r="I1579">
        <v>1379519813.8192599</v>
      </c>
      <c r="J1579">
        <v>1375810586.2007899</v>
      </c>
      <c r="K1579" t="b">
        <v>0</v>
      </c>
      <c r="L1579">
        <v>188.39372156334801</v>
      </c>
      <c r="M1579" t="b">
        <v>0</v>
      </c>
      <c r="N1579" t="s">
        <v>5207</v>
      </c>
      <c r="P1579">
        <f t="shared" si="90"/>
        <v>101</v>
      </c>
      <c r="Q1579" t="s">
        <v>5227</v>
      </c>
      <c r="R1579" t="s">
        <v>5233</v>
      </c>
      <c r="S1579" s="10">
        <f t="shared" si="91"/>
        <v>41492.52530324988</v>
      </c>
      <c r="T1579" s="10">
        <f t="shared" si="92"/>
        <v>41535.456178463653</v>
      </c>
    </row>
    <row r="1580" spans="1:20" ht="58" x14ac:dyDescent="0.35">
      <c r="A1580">
        <v>1578</v>
      </c>
      <c r="B1580" s="3" t="s">
        <v>509</v>
      </c>
      <c r="C1580" s="3" t="s">
        <v>3087</v>
      </c>
      <c r="D1580">
        <v>-1075923.7337994699</v>
      </c>
      <c r="E1580">
        <v>19033.460626469201</v>
      </c>
      <c r="F1580" t="s">
        <v>5158</v>
      </c>
      <c r="G1580" t="s">
        <v>5161</v>
      </c>
      <c r="H1580" t="s">
        <v>5183</v>
      </c>
      <c r="I1580">
        <v>1379501919.8062601</v>
      </c>
      <c r="J1580">
        <v>1375792187.7123599</v>
      </c>
      <c r="K1580" t="b">
        <v>0</v>
      </c>
      <c r="L1580">
        <v>188.453036168522</v>
      </c>
      <c r="M1580" t="b">
        <v>0</v>
      </c>
      <c r="N1580" t="s">
        <v>5207</v>
      </c>
      <c r="P1580">
        <f t="shared" si="90"/>
        <v>101</v>
      </c>
      <c r="Q1580" t="s">
        <v>5227</v>
      </c>
      <c r="R1580" t="s">
        <v>5233</v>
      </c>
      <c r="S1580" s="10">
        <f t="shared" si="91"/>
        <v>41492.312357781942</v>
      </c>
      <c r="T1580" s="10">
        <f t="shared" si="92"/>
        <v>41535.249071831713</v>
      </c>
    </row>
    <row r="1581" spans="1:20" ht="43.5" x14ac:dyDescent="0.35">
      <c r="A1581">
        <v>1579</v>
      </c>
      <c r="B1581" s="3" t="s">
        <v>510</v>
      </c>
      <c r="C1581" s="3" t="s">
        <v>3088</v>
      </c>
      <c r="D1581">
        <v>-1076941.71004872</v>
      </c>
      <c r="E1581">
        <v>19039.719792170101</v>
      </c>
      <c r="F1581" t="s">
        <v>5158</v>
      </c>
      <c r="G1581" t="s">
        <v>5162</v>
      </c>
      <c r="H1581" t="s">
        <v>5184</v>
      </c>
      <c r="I1581">
        <v>1379484025.7932601</v>
      </c>
      <c r="J1581">
        <v>1375773789.2239399</v>
      </c>
      <c r="K1581" t="b">
        <v>0</v>
      </c>
      <c r="L1581">
        <v>188.512350773696</v>
      </c>
      <c r="M1581" t="b">
        <v>0</v>
      </c>
      <c r="N1581" t="s">
        <v>5207</v>
      </c>
      <c r="P1581">
        <f t="shared" si="90"/>
        <v>101</v>
      </c>
      <c r="Q1581" t="s">
        <v>5227</v>
      </c>
      <c r="R1581" t="s">
        <v>5233</v>
      </c>
      <c r="S1581" s="10">
        <f t="shared" si="91"/>
        <v>41492.099412314121</v>
      </c>
      <c r="T1581" s="10">
        <f t="shared" si="92"/>
        <v>41535.041965199765</v>
      </c>
    </row>
    <row r="1582" spans="1:20" ht="43.5" x14ac:dyDescent="0.35">
      <c r="A1582">
        <v>1580</v>
      </c>
      <c r="B1582" s="3" t="s">
        <v>511</v>
      </c>
      <c r="C1582" s="3" t="s">
        <v>3089</v>
      </c>
      <c r="D1582">
        <v>-1077959.6862979799</v>
      </c>
      <c r="E1582">
        <v>19045.978957871099</v>
      </c>
      <c r="F1582" t="s">
        <v>5158</v>
      </c>
      <c r="G1582" t="s">
        <v>5161</v>
      </c>
      <c r="H1582" t="s">
        <v>5183</v>
      </c>
      <c r="I1582">
        <v>1379466131.7802701</v>
      </c>
      <c r="J1582">
        <v>1375755390.7355101</v>
      </c>
      <c r="K1582" t="b">
        <v>0</v>
      </c>
      <c r="L1582">
        <v>188.57166537887099</v>
      </c>
      <c r="M1582" t="b">
        <v>0</v>
      </c>
      <c r="N1582" t="s">
        <v>5207</v>
      </c>
      <c r="P1582">
        <f t="shared" si="90"/>
        <v>101</v>
      </c>
      <c r="Q1582" t="s">
        <v>5227</v>
      </c>
      <c r="R1582" t="s">
        <v>5233</v>
      </c>
      <c r="S1582" s="10">
        <f t="shared" si="91"/>
        <v>41491.886466846183</v>
      </c>
      <c r="T1582" s="10">
        <f t="shared" si="92"/>
        <v>41534.834858567941</v>
      </c>
    </row>
    <row r="1583" spans="1:20" ht="43.5" x14ac:dyDescent="0.35">
      <c r="A1583">
        <v>1581</v>
      </c>
      <c r="B1583" s="3" t="s">
        <v>512</v>
      </c>
      <c r="C1583" s="3" t="s">
        <v>3090</v>
      </c>
      <c r="D1583">
        <v>-1078977.66254723</v>
      </c>
      <c r="E1583">
        <v>19052.238123571999</v>
      </c>
      <c r="F1583" t="s">
        <v>5158</v>
      </c>
      <c r="G1583" t="s">
        <v>5161</v>
      </c>
      <c r="H1583" t="s">
        <v>5183</v>
      </c>
      <c r="I1583">
        <v>1379448237.7672701</v>
      </c>
      <c r="J1583">
        <v>1375736992.2470901</v>
      </c>
      <c r="K1583" t="b">
        <v>0</v>
      </c>
      <c r="L1583">
        <v>188.63097998404501</v>
      </c>
      <c r="M1583" t="b">
        <v>0</v>
      </c>
      <c r="N1583" t="s">
        <v>5207</v>
      </c>
      <c r="P1583">
        <f t="shared" si="90"/>
        <v>101</v>
      </c>
      <c r="Q1583" t="s">
        <v>5227</v>
      </c>
      <c r="R1583" t="s">
        <v>5233</v>
      </c>
      <c r="S1583" s="10">
        <f t="shared" si="91"/>
        <v>41491.673521378354</v>
      </c>
      <c r="T1583" s="10">
        <f t="shared" si="92"/>
        <v>41534.627751935994</v>
      </c>
    </row>
    <row r="1584" spans="1:20" ht="43.5" x14ac:dyDescent="0.35">
      <c r="A1584">
        <v>1582</v>
      </c>
      <c r="B1584" s="3" t="s">
        <v>513</v>
      </c>
      <c r="C1584" s="3" t="s">
        <v>3091</v>
      </c>
      <c r="D1584">
        <v>-1079995.6387964799</v>
      </c>
      <c r="E1584">
        <v>19058.497289273</v>
      </c>
      <c r="F1584" t="s">
        <v>5158</v>
      </c>
      <c r="G1584" t="s">
        <v>5161</v>
      </c>
      <c r="H1584" t="s">
        <v>5183</v>
      </c>
      <c r="I1584">
        <v>1379430343.7542701</v>
      </c>
      <c r="J1584">
        <v>1375718593.7586601</v>
      </c>
      <c r="K1584" t="b">
        <v>0</v>
      </c>
      <c r="L1584">
        <v>188.69029458921901</v>
      </c>
      <c r="M1584" t="b">
        <v>0</v>
      </c>
      <c r="N1584" t="s">
        <v>5207</v>
      </c>
      <c r="P1584">
        <f t="shared" si="90"/>
        <v>101</v>
      </c>
      <c r="Q1584" t="s">
        <v>5227</v>
      </c>
      <c r="R1584" t="s">
        <v>5233</v>
      </c>
      <c r="S1584" s="10">
        <f t="shared" si="91"/>
        <v>41491.460575910416</v>
      </c>
      <c r="T1584" s="10">
        <f t="shared" si="92"/>
        <v>41534.420645304046</v>
      </c>
    </row>
    <row r="1585" spans="1:20" ht="29" x14ac:dyDescent="0.35">
      <c r="A1585">
        <v>1583</v>
      </c>
      <c r="B1585" s="3" t="s">
        <v>514</v>
      </c>
      <c r="C1585" s="3" t="s">
        <v>3092</v>
      </c>
      <c r="D1585">
        <v>-1081013.61504574</v>
      </c>
      <c r="E1585">
        <v>19064.7564549739</v>
      </c>
      <c r="F1585" t="s">
        <v>5158</v>
      </c>
      <c r="G1585" t="s">
        <v>5161</v>
      </c>
      <c r="H1585" t="s">
        <v>5183</v>
      </c>
      <c r="I1585">
        <v>1379412449.7412701</v>
      </c>
      <c r="J1585">
        <v>1375700195.2702401</v>
      </c>
      <c r="K1585" t="b">
        <v>0</v>
      </c>
      <c r="L1585">
        <v>188.749609194394</v>
      </c>
      <c r="M1585" t="b">
        <v>0</v>
      </c>
      <c r="N1585" t="s">
        <v>5207</v>
      </c>
      <c r="P1585">
        <f t="shared" si="90"/>
        <v>101</v>
      </c>
      <c r="Q1585" t="s">
        <v>5227</v>
      </c>
      <c r="R1585" t="s">
        <v>5233</v>
      </c>
      <c r="S1585" s="10">
        <f t="shared" si="91"/>
        <v>41491.247630442587</v>
      </c>
      <c r="T1585" s="10">
        <f t="shared" si="92"/>
        <v>41534.213538672106</v>
      </c>
    </row>
    <row r="1586" spans="1:20" ht="43.5" x14ac:dyDescent="0.35">
      <c r="A1586">
        <v>1584</v>
      </c>
      <c r="B1586" s="3" t="s">
        <v>515</v>
      </c>
      <c r="C1586" s="3" t="s">
        <v>3093</v>
      </c>
      <c r="D1586">
        <v>-1082031.5912949899</v>
      </c>
      <c r="E1586">
        <v>19071.015620674902</v>
      </c>
      <c r="F1586" t="s">
        <v>5158</v>
      </c>
      <c r="G1586" t="s">
        <v>5166</v>
      </c>
      <c r="H1586" t="s">
        <v>5188</v>
      </c>
      <c r="I1586">
        <v>1379394555.7282701</v>
      </c>
      <c r="J1586">
        <v>1375681796.78181</v>
      </c>
      <c r="K1586" t="b">
        <v>0</v>
      </c>
      <c r="L1586">
        <v>188.80892379956799</v>
      </c>
      <c r="M1586" t="b">
        <v>0</v>
      </c>
      <c r="N1586" t="s">
        <v>5207</v>
      </c>
      <c r="P1586">
        <f t="shared" si="90"/>
        <v>101</v>
      </c>
      <c r="Q1586" t="s">
        <v>5227</v>
      </c>
      <c r="R1586" t="s">
        <v>5233</v>
      </c>
      <c r="S1586" s="10">
        <f t="shared" si="91"/>
        <v>41491.034684974649</v>
      </c>
      <c r="T1586" s="10">
        <f t="shared" si="92"/>
        <v>41534.006432040158</v>
      </c>
    </row>
    <row r="1587" spans="1:20" ht="43.5" x14ac:dyDescent="0.35">
      <c r="A1587">
        <v>1585</v>
      </c>
      <c r="B1587" s="3" t="s">
        <v>516</v>
      </c>
      <c r="C1587" s="3" t="s">
        <v>3094</v>
      </c>
      <c r="D1587">
        <v>-1083049.56754424</v>
      </c>
      <c r="E1587">
        <v>19077.274786375801</v>
      </c>
      <c r="F1587" t="s">
        <v>5158</v>
      </c>
      <c r="G1587" t="s">
        <v>5161</v>
      </c>
      <c r="H1587" t="s">
        <v>5183</v>
      </c>
      <c r="I1587">
        <v>1379376661.7152801</v>
      </c>
      <c r="J1587">
        <v>1375663398.29339</v>
      </c>
      <c r="K1587" t="b">
        <v>0</v>
      </c>
      <c r="L1587">
        <v>188.86823840474199</v>
      </c>
      <c r="M1587" t="b">
        <v>0</v>
      </c>
      <c r="N1587" t="s">
        <v>5207</v>
      </c>
      <c r="P1587">
        <f t="shared" si="90"/>
        <v>101</v>
      </c>
      <c r="Q1587" t="s">
        <v>5227</v>
      </c>
      <c r="R1587" t="s">
        <v>5233</v>
      </c>
      <c r="S1587" s="10">
        <f t="shared" si="91"/>
        <v>41490.821739506828</v>
      </c>
      <c r="T1587" s="10">
        <f t="shared" si="92"/>
        <v>41533.799325408334</v>
      </c>
    </row>
    <row r="1588" spans="1:20" ht="29" x14ac:dyDescent="0.35">
      <c r="A1588">
        <v>1586</v>
      </c>
      <c r="B1588" s="3" t="s">
        <v>517</v>
      </c>
      <c r="C1588" s="3" t="s">
        <v>3095</v>
      </c>
      <c r="D1588">
        <v>-1084067.5437934999</v>
      </c>
      <c r="E1588">
        <v>19083.533952076799</v>
      </c>
      <c r="F1588" t="s">
        <v>5158</v>
      </c>
      <c r="G1588" t="s">
        <v>5162</v>
      </c>
      <c r="H1588" t="s">
        <v>5184</v>
      </c>
      <c r="I1588">
        <v>1379358767.70228</v>
      </c>
      <c r="J1588">
        <v>1375644999.80496</v>
      </c>
      <c r="K1588" t="b">
        <v>0</v>
      </c>
      <c r="L1588">
        <v>188.92755300991601</v>
      </c>
      <c r="M1588" t="b">
        <v>0</v>
      </c>
      <c r="N1588" t="s">
        <v>5207</v>
      </c>
      <c r="P1588">
        <f t="shared" si="90"/>
        <v>101</v>
      </c>
      <c r="Q1588" t="s">
        <v>5227</v>
      </c>
      <c r="R1588" t="s">
        <v>5233</v>
      </c>
      <c r="S1588" s="10">
        <f t="shared" si="91"/>
        <v>41490.60879403889</v>
      </c>
      <c r="T1588" s="10">
        <f t="shared" si="92"/>
        <v>41533.592218776386</v>
      </c>
    </row>
    <row r="1589" spans="1:20" ht="43.5" x14ac:dyDescent="0.35">
      <c r="A1589">
        <v>1587</v>
      </c>
      <c r="B1589" s="3" t="s">
        <v>518</v>
      </c>
      <c r="C1589" s="3" t="s">
        <v>3096</v>
      </c>
      <c r="D1589">
        <v>-1085085.5200427501</v>
      </c>
      <c r="E1589">
        <v>19089.793117777699</v>
      </c>
      <c r="F1589" t="s">
        <v>5158</v>
      </c>
      <c r="G1589" t="s">
        <v>5161</v>
      </c>
      <c r="H1589" t="s">
        <v>5183</v>
      </c>
      <c r="I1589">
        <v>1379340873.68928</v>
      </c>
      <c r="J1589">
        <v>1375626601.31654</v>
      </c>
      <c r="K1589" t="b">
        <v>0</v>
      </c>
      <c r="L1589">
        <v>188.986867615091</v>
      </c>
      <c r="M1589" t="b">
        <v>0</v>
      </c>
      <c r="N1589" t="s">
        <v>5207</v>
      </c>
      <c r="P1589">
        <f t="shared" si="90"/>
        <v>101</v>
      </c>
      <c r="Q1589" t="s">
        <v>5227</v>
      </c>
      <c r="R1589" t="s">
        <v>5233</v>
      </c>
      <c r="S1589" s="10">
        <f t="shared" si="91"/>
        <v>41490.395848571061</v>
      </c>
      <c r="T1589" s="10">
        <f t="shared" si="92"/>
        <v>41533.385112144439</v>
      </c>
    </row>
    <row r="1590" spans="1:20" ht="58" x14ac:dyDescent="0.35">
      <c r="A1590">
        <v>1588</v>
      </c>
      <c r="B1590" s="3" t="s">
        <v>519</v>
      </c>
      <c r="C1590" s="3" t="s">
        <v>3097</v>
      </c>
      <c r="D1590">
        <v>-1086103.4962919999</v>
      </c>
      <c r="E1590">
        <v>19096.052283478701</v>
      </c>
      <c r="F1590" t="s">
        <v>5158</v>
      </c>
      <c r="G1590" t="s">
        <v>5161</v>
      </c>
      <c r="H1590" t="s">
        <v>5183</v>
      </c>
      <c r="I1590">
        <v>1379322979.67628</v>
      </c>
      <c r="J1590">
        <v>1375608202.82811</v>
      </c>
      <c r="K1590" t="b">
        <v>0</v>
      </c>
      <c r="L1590">
        <v>189.046182220265</v>
      </c>
      <c r="M1590" t="b">
        <v>0</v>
      </c>
      <c r="N1590" t="s">
        <v>5207</v>
      </c>
      <c r="P1590">
        <f t="shared" si="90"/>
        <v>101</v>
      </c>
      <c r="Q1590" t="s">
        <v>5227</v>
      </c>
      <c r="R1590" t="s">
        <v>5233</v>
      </c>
      <c r="S1590" s="10">
        <f t="shared" si="91"/>
        <v>41490.182903103123</v>
      </c>
      <c r="T1590" s="10">
        <f t="shared" si="92"/>
        <v>41533.178005512498</v>
      </c>
    </row>
    <row r="1591" spans="1:20" ht="43.5" x14ac:dyDescent="0.35">
      <c r="A1591">
        <v>1589</v>
      </c>
      <c r="B1591" s="3" t="s">
        <v>520</v>
      </c>
      <c r="C1591" s="3" t="s">
        <v>3098</v>
      </c>
      <c r="D1591">
        <v>-1087121.4725412601</v>
      </c>
      <c r="E1591">
        <v>19102.3114491796</v>
      </c>
      <c r="F1591" t="s">
        <v>5158</v>
      </c>
      <c r="G1591" t="s">
        <v>5161</v>
      </c>
      <c r="H1591" t="s">
        <v>5183</v>
      </c>
      <c r="I1591">
        <v>1379305085.66328</v>
      </c>
      <c r="J1591">
        <v>1375589804.33969</v>
      </c>
      <c r="K1591" t="b">
        <v>0</v>
      </c>
      <c r="L1591">
        <v>189.10549682543899</v>
      </c>
      <c r="M1591" t="b">
        <v>0</v>
      </c>
      <c r="N1591" t="s">
        <v>5207</v>
      </c>
      <c r="P1591">
        <f t="shared" si="90"/>
        <v>101</v>
      </c>
      <c r="Q1591" t="s">
        <v>5227</v>
      </c>
      <c r="R1591" t="s">
        <v>5233</v>
      </c>
      <c r="S1591" s="10">
        <f t="shared" si="91"/>
        <v>41489.969957635294</v>
      </c>
      <c r="T1591" s="10">
        <f t="shared" si="92"/>
        <v>41532.970898880551</v>
      </c>
    </row>
    <row r="1592" spans="1:20" ht="43.5" x14ac:dyDescent="0.35">
      <c r="A1592">
        <v>1590</v>
      </c>
      <c r="B1592" s="3" t="s">
        <v>521</v>
      </c>
      <c r="C1592" s="3" t="s">
        <v>3099</v>
      </c>
      <c r="D1592">
        <v>-1088139.44879051</v>
      </c>
      <c r="E1592">
        <v>19108.570614880598</v>
      </c>
      <c r="F1592" t="s">
        <v>5156</v>
      </c>
      <c r="G1592" t="s">
        <v>5162</v>
      </c>
      <c r="H1592" t="s">
        <v>5184</v>
      </c>
      <c r="I1592">
        <v>1379287191.65029</v>
      </c>
      <c r="J1592">
        <v>1375571405.8512599</v>
      </c>
      <c r="K1592" t="b">
        <v>0</v>
      </c>
      <c r="L1592">
        <v>189.16481143061401</v>
      </c>
      <c r="M1592" t="b">
        <v>1</v>
      </c>
      <c r="N1592" t="s">
        <v>5208</v>
      </c>
      <c r="P1592">
        <f t="shared" si="90"/>
        <v>101</v>
      </c>
      <c r="Q1592" t="s">
        <v>5234</v>
      </c>
      <c r="R1592" t="s">
        <v>5235</v>
      </c>
      <c r="S1592" s="10">
        <f t="shared" si="91"/>
        <v>41489.757012167356</v>
      </c>
      <c r="T1592" s="10">
        <f t="shared" si="92"/>
        <v>41532.763792248727</v>
      </c>
    </row>
    <row r="1593" spans="1:20" ht="58" x14ac:dyDescent="0.35">
      <c r="A1593">
        <v>1591</v>
      </c>
      <c r="B1593" s="3" t="s">
        <v>522</v>
      </c>
      <c r="C1593" s="3" t="s">
        <v>3100</v>
      </c>
      <c r="D1593">
        <v>-1089157.4250397701</v>
      </c>
      <c r="E1593">
        <v>19114.829780581498</v>
      </c>
      <c r="F1593" t="s">
        <v>5156</v>
      </c>
      <c r="G1593" t="s">
        <v>5161</v>
      </c>
      <c r="H1593" t="s">
        <v>5183</v>
      </c>
      <c r="I1593">
        <v>1379269297.63729</v>
      </c>
      <c r="J1593">
        <v>1375553007.3628399</v>
      </c>
      <c r="K1593" t="b">
        <v>0</v>
      </c>
      <c r="L1593">
        <v>189.224126035788</v>
      </c>
      <c r="M1593" t="b">
        <v>1</v>
      </c>
      <c r="N1593" t="s">
        <v>5208</v>
      </c>
      <c r="P1593">
        <f t="shared" si="90"/>
        <v>101</v>
      </c>
      <c r="Q1593" t="s">
        <v>5234</v>
      </c>
      <c r="R1593" t="s">
        <v>5235</v>
      </c>
      <c r="S1593" s="10">
        <f t="shared" si="91"/>
        <v>41489.544066699535</v>
      </c>
      <c r="T1593" s="10">
        <f t="shared" si="92"/>
        <v>41532.556685616779</v>
      </c>
    </row>
    <row r="1594" spans="1:20" ht="43.5" x14ac:dyDescent="0.35">
      <c r="A1594">
        <v>1592</v>
      </c>
      <c r="B1594" s="3" t="s">
        <v>523</v>
      </c>
      <c r="C1594" s="3" t="s">
        <v>3101</v>
      </c>
      <c r="D1594">
        <v>-1090175.40128902</v>
      </c>
      <c r="E1594">
        <v>19121.0889462825</v>
      </c>
      <c r="F1594" t="s">
        <v>5156</v>
      </c>
      <c r="G1594" t="s">
        <v>5161</v>
      </c>
      <c r="H1594" t="s">
        <v>5183</v>
      </c>
      <c r="I1594">
        <v>1379251403.62429</v>
      </c>
      <c r="J1594">
        <v>1375534608.8744099</v>
      </c>
      <c r="K1594" t="b">
        <v>0</v>
      </c>
      <c r="L1594">
        <v>189.283440640962</v>
      </c>
      <c r="M1594" t="b">
        <v>1</v>
      </c>
      <c r="N1594" t="s">
        <v>5208</v>
      </c>
      <c r="P1594">
        <f t="shared" si="90"/>
        <v>101</v>
      </c>
      <c r="Q1594" t="s">
        <v>5234</v>
      </c>
      <c r="R1594" t="s">
        <v>5235</v>
      </c>
      <c r="S1594" s="10">
        <f t="shared" si="91"/>
        <v>41489.331121231597</v>
      </c>
      <c r="T1594" s="10">
        <f t="shared" si="92"/>
        <v>41532.349578984831</v>
      </c>
    </row>
    <row r="1595" spans="1:20" ht="43.5" x14ac:dyDescent="0.35">
      <c r="A1595">
        <v>1593</v>
      </c>
      <c r="B1595" s="3" t="s">
        <v>524</v>
      </c>
      <c r="C1595" s="3" t="s">
        <v>3102</v>
      </c>
      <c r="D1595">
        <v>-1091193.3775382701</v>
      </c>
      <c r="E1595">
        <v>19127.3481119834</v>
      </c>
      <c r="F1595" t="s">
        <v>5156</v>
      </c>
      <c r="G1595" t="s">
        <v>5161</v>
      </c>
      <c r="H1595" t="s">
        <v>5183</v>
      </c>
      <c r="I1595">
        <v>1379233509.61129</v>
      </c>
      <c r="J1595">
        <v>1375516210.3859899</v>
      </c>
      <c r="K1595" t="b">
        <v>0</v>
      </c>
      <c r="L1595">
        <v>189.34275524613599</v>
      </c>
      <c r="M1595" t="b">
        <v>1</v>
      </c>
      <c r="N1595" t="s">
        <v>5208</v>
      </c>
      <c r="P1595">
        <f t="shared" si="90"/>
        <v>101</v>
      </c>
      <c r="Q1595" t="s">
        <v>5234</v>
      </c>
      <c r="R1595" t="s">
        <v>5235</v>
      </c>
      <c r="S1595" s="10">
        <f t="shared" si="91"/>
        <v>41489.118175763768</v>
      </c>
      <c r="T1595" s="10">
        <f t="shared" si="92"/>
        <v>41532.142472352891</v>
      </c>
    </row>
    <row r="1596" spans="1:20" ht="43.5" x14ac:dyDescent="0.35">
      <c r="A1596">
        <v>1594</v>
      </c>
      <c r="B1596" s="3" t="s">
        <v>525</v>
      </c>
      <c r="C1596" s="3" t="s">
        <v>3103</v>
      </c>
      <c r="D1596">
        <v>-1092211.35378753</v>
      </c>
      <c r="E1596">
        <v>19133.607277684401</v>
      </c>
      <c r="F1596" t="s">
        <v>5156</v>
      </c>
      <c r="G1596" t="s">
        <v>5162</v>
      </c>
      <c r="H1596" t="s">
        <v>5184</v>
      </c>
      <c r="I1596">
        <v>1379215615.59829</v>
      </c>
      <c r="J1596">
        <v>1375497811.8975699</v>
      </c>
      <c r="K1596" t="b">
        <v>0</v>
      </c>
      <c r="L1596">
        <v>189.40206985131101</v>
      </c>
      <c r="M1596" t="b">
        <v>1</v>
      </c>
      <c r="N1596" t="s">
        <v>5208</v>
      </c>
      <c r="P1596">
        <f t="shared" si="90"/>
        <v>101</v>
      </c>
      <c r="Q1596" t="s">
        <v>5234</v>
      </c>
      <c r="R1596" t="s">
        <v>5235</v>
      </c>
      <c r="S1596" s="10">
        <f t="shared" si="91"/>
        <v>41488.905230295946</v>
      </c>
      <c r="T1596" s="10">
        <f t="shared" si="92"/>
        <v>41531.93536572095</v>
      </c>
    </row>
    <row r="1597" spans="1:20" ht="58" x14ac:dyDescent="0.35">
      <c r="A1597">
        <v>1595</v>
      </c>
      <c r="B1597" s="3" t="s">
        <v>526</v>
      </c>
      <c r="C1597" s="3" t="s">
        <v>3104</v>
      </c>
      <c r="D1597">
        <v>-1093229.3300367801</v>
      </c>
      <c r="E1597">
        <v>19139.866443385301</v>
      </c>
      <c r="F1597" t="s">
        <v>5156</v>
      </c>
      <c r="G1597" t="s">
        <v>5161</v>
      </c>
      <c r="H1597" t="s">
        <v>5183</v>
      </c>
      <c r="I1597">
        <v>1379197721.5853</v>
      </c>
      <c r="J1597">
        <v>1375479413.4091401</v>
      </c>
      <c r="K1597" t="b">
        <v>0</v>
      </c>
      <c r="L1597">
        <v>189.46138445648501</v>
      </c>
      <c r="M1597" t="b">
        <v>1</v>
      </c>
      <c r="N1597" t="s">
        <v>5208</v>
      </c>
      <c r="P1597">
        <f t="shared" si="90"/>
        <v>101</v>
      </c>
      <c r="Q1597" t="s">
        <v>5234</v>
      </c>
      <c r="R1597" t="s">
        <v>5235</v>
      </c>
      <c r="S1597" s="10">
        <f t="shared" si="91"/>
        <v>41488.692284828008</v>
      </c>
      <c r="T1597" s="10">
        <f t="shared" si="92"/>
        <v>41531.728259089119</v>
      </c>
    </row>
    <row r="1598" spans="1:20" ht="43.5" x14ac:dyDescent="0.35">
      <c r="A1598">
        <v>1596</v>
      </c>
      <c r="B1598" s="3" t="s">
        <v>527</v>
      </c>
      <c r="C1598" s="3" t="s">
        <v>3105</v>
      </c>
      <c r="D1598">
        <v>-1094247.30628603</v>
      </c>
      <c r="E1598">
        <v>19146.125609086299</v>
      </c>
      <c r="F1598" t="s">
        <v>5156</v>
      </c>
      <c r="G1598" t="s">
        <v>5162</v>
      </c>
      <c r="H1598" t="s">
        <v>5184</v>
      </c>
      <c r="I1598">
        <v>1379179827.5723</v>
      </c>
      <c r="J1598">
        <v>1375461014.9207201</v>
      </c>
      <c r="K1598" t="b">
        <v>0</v>
      </c>
      <c r="L1598">
        <v>189.520699061659</v>
      </c>
      <c r="M1598" t="b">
        <v>1</v>
      </c>
      <c r="N1598" t="s">
        <v>5208</v>
      </c>
      <c r="P1598">
        <f t="shared" si="90"/>
        <v>101</v>
      </c>
      <c r="Q1598" t="s">
        <v>5234</v>
      </c>
      <c r="R1598" t="s">
        <v>5235</v>
      </c>
      <c r="S1598" s="10">
        <f t="shared" si="91"/>
        <v>41488.479339360179</v>
      </c>
      <c r="T1598" s="10">
        <f t="shared" si="92"/>
        <v>41531.521152457171</v>
      </c>
    </row>
    <row r="1599" spans="1:20" ht="58" x14ac:dyDescent="0.35">
      <c r="A1599">
        <v>1597</v>
      </c>
      <c r="B1599" s="3" t="s">
        <v>528</v>
      </c>
      <c r="C1599" s="3" t="s">
        <v>3106</v>
      </c>
      <c r="D1599">
        <v>-1095265.2825352901</v>
      </c>
      <c r="E1599">
        <v>19152.384774787199</v>
      </c>
      <c r="F1599" t="s">
        <v>5156</v>
      </c>
      <c r="G1599" t="s">
        <v>5161</v>
      </c>
      <c r="H1599" t="s">
        <v>5183</v>
      </c>
      <c r="I1599">
        <v>1379161933.5592999</v>
      </c>
      <c r="J1599">
        <v>1375442616.4322901</v>
      </c>
      <c r="K1599" t="b">
        <v>0</v>
      </c>
      <c r="L1599">
        <v>189.580013666833</v>
      </c>
      <c r="M1599" t="b">
        <v>1</v>
      </c>
      <c r="N1599" t="s">
        <v>5208</v>
      </c>
      <c r="P1599">
        <f t="shared" si="90"/>
        <v>101</v>
      </c>
      <c r="Q1599" t="s">
        <v>5234</v>
      </c>
      <c r="R1599" t="s">
        <v>5235</v>
      </c>
      <c r="S1599" s="10">
        <f t="shared" si="91"/>
        <v>41488.266393892241</v>
      </c>
      <c r="T1599" s="10">
        <f t="shared" si="92"/>
        <v>41531.314045825231</v>
      </c>
    </row>
    <row r="1600" spans="1:20" ht="29" x14ac:dyDescent="0.35">
      <c r="A1600">
        <v>1598</v>
      </c>
      <c r="B1600" s="3" t="s">
        <v>529</v>
      </c>
      <c r="C1600" s="3" t="s">
        <v>3107</v>
      </c>
      <c r="D1600">
        <v>-1096283.25878454</v>
      </c>
      <c r="E1600">
        <v>19158.643940488098</v>
      </c>
      <c r="F1600" t="s">
        <v>5156</v>
      </c>
      <c r="G1600" t="s">
        <v>5161</v>
      </c>
      <c r="H1600" t="s">
        <v>5183</v>
      </c>
      <c r="I1600">
        <v>1379144039.5462999</v>
      </c>
      <c r="J1600">
        <v>1375424217.9438701</v>
      </c>
      <c r="K1600" t="b">
        <v>0</v>
      </c>
      <c r="L1600">
        <v>189.63932827200799</v>
      </c>
      <c r="M1600" t="b">
        <v>1</v>
      </c>
      <c r="N1600" t="s">
        <v>5208</v>
      </c>
      <c r="P1600">
        <f t="shared" si="90"/>
        <v>101</v>
      </c>
      <c r="Q1600" t="s">
        <v>5234</v>
      </c>
      <c r="R1600" t="s">
        <v>5235</v>
      </c>
      <c r="S1600" s="10">
        <f t="shared" si="91"/>
        <v>41488.05344842442</v>
      </c>
      <c r="T1600" s="10">
        <f t="shared" si="92"/>
        <v>41531.106939193283</v>
      </c>
    </row>
    <row r="1601" spans="1:20" ht="43.5" x14ac:dyDescent="0.35">
      <c r="A1601">
        <v>1599</v>
      </c>
      <c r="B1601" s="3" t="s">
        <v>530</v>
      </c>
      <c r="C1601" s="3" t="s">
        <v>3108</v>
      </c>
      <c r="D1601">
        <v>-1097301.2350337901</v>
      </c>
      <c r="E1601">
        <v>19164.9031061891</v>
      </c>
      <c r="F1601" t="s">
        <v>5156</v>
      </c>
      <c r="G1601" t="s">
        <v>5166</v>
      </c>
      <c r="H1601" t="s">
        <v>5188</v>
      </c>
      <c r="I1601">
        <v>1379126145.5332999</v>
      </c>
      <c r="J1601">
        <v>1375405819.45544</v>
      </c>
      <c r="K1601" t="b">
        <v>0</v>
      </c>
      <c r="L1601">
        <v>189.69864287718201</v>
      </c>
      <c r="M1601" t="b">
        <v>1</v>
      </c>
      <c r="N1601" t="s">
        <v>5208</v>
      </c>
      <c r="P1601">
        <f t="shared" si="90"/>
        <v>101</v>
      </c>
      <c r="Q1601" t="s">
        <v>5234</v>
      </c>
      <c r="R1601" t="s">
        <v>5235</v>
      </c>
      <c r="S1601" s="10">
        <f t="shared" si="91"/>
        <v>41487.840502956482</v>
      </c>
      <c r="T1601" s="10">
        <f t="shared" si="92"/>
        <v>41530.899832561343</v>
      </c>
    </row>
    <row r="1602" spans="1:20" ht="43.5" x14ac:dyDescent="0.35">
      <c r="A1602">
        <v>1600</v>
      </c>
      <c r="B1602" s="3" t="s">
        <v>531</v>
      </c>
      <c r="C1602" s="3" t="s">
        <v>3109</v>
      </c>
      <c r="D1602">
        <v>-1098319.21128305</v>
      </c>
      <c r="E1602">
        <v>19171.16227189</v>
      </c>
      <c r="F1602" t="s">
        <v>5156</v>
      </c>
      <c r="G1602" t="s">
        <v>5161</v>
      </c>
      <c r="H1602" t="s">
        <v>5183</v>
      </c>
      <c r="I1602">
        <v>1379108251.5202999</v>
      </c>
      <c r="J1602">
        <v>1375387420.96702</v>
      </c>
      <c r="K1602" t="b">
        <v>0</v>
      </c>
      <c r="L1602">
        <v>189.75795748235601</v>
      </c>
      <c r="M1602" t="b">
        <v>1</v>
      </c>
      <c r="N1602" t="s">
        <v>5208</v>
      </c>
      <c r="P1602">
        <f t="shared" si="90"/>
        <v>101</v>
      </c>
      <c r="Q1602" t="s">
        <v>5234</v>
      </c>
      <c r="R1602" t="s">
        <v>5235</v>
      </c>
      <c r="S1602" s="10">
        <f t="shared" si="91"/>
        <v>41487.627557488653</v>
      </c>
      <c r="T1602" s="10">
        <f t="shared" si="92"/>
        <v>41530.692725929395</v>
      </c>
    </row>
    <row r="1603" spans="1:20" ht="43.5" x14ac:dyDescent="0.35">
      <c r="A1603">
        <v>1601</v>
      </c>
      <c r="B1603" s="3" t="s">
        <v>532</v>
      </c>
      <c r="C1603" s="3" t="s">
        <v>5343</v>
      </c>
      <c r="D1603">
        <v>-1099337.1875322999</v>
      </c>
      <c r="E1603">
        <v>19177.421437591001</v>
      </c>
      <c r="F1603" t="s">
        <v>5156</v>
      </c>
      <c r="G1603" t="s">
        <v>5161</v>
      </c>
      <c r="H1603" t="s">
        <v>5183</v>
      </c>
      <c r="I1603">
        <v>1379090357.5073099</v>
      </c>
      <c r="J1603">
        <v>1375369022.47859</v>
      </c>
      <c r="K1603" t="b">
        <v>0</v>
      </c>
      <c r="L1603">
        <v>189.81727208753099</v>
      </c>
      <c r="M1603" t="b">
        <v>1</v>
      </c>
      <c r="N1603" t="s">
        <v>5208</v>
      </c>
      <c r="P1603">
        <f t="shared" ref="P1603:P1666" si="93">ROUND(E1603/L1603,0)</f>
        <v>101</v>
      </c>
      <c r="Q1603" t="s">
        <v>5234</v>
      </c>
      <c r="R1603" t="s">
        <v>5235</v>
      </c>
      <c r="S1603" s="10">
        <f t="shared" ref="S1603:S1666" si="94">(J1603/86400)+25569+(-5/24)</f>
        <v>41487.414612020715</v>
      </c>
      <c r="T1603" s="10">
        <f t="shared" ref="T1603:T1666" si="95">(I1603/86400)+25569+(-5/24)</f>
        <v>41530.485619297564</v>
      </c>
    </row>
    <row r="1604" spans="1:20" ht="43.5" x14ac:dyDescent="0.35">
      <c r="A1604">
        <v>1602</v>
      </c>
      <c r="B1604" s="3" t="s">
        <v>533</v>
      </c>
      <c r="C1604" s="3" t="s">
        <v>3111</v>
      </c>
      <c r="D1604">
        <v>-1100355.16378155</v>
      </c>
      <c r="E1604">
        <v>19183.680603291999</v>
      </c>
      <c r="F1604" t="s">
        <v>5156</v>
      </c>
      <c r="G1604" t="s">
        <v>5161</v>
      </c>
      <c r="H1604" t="s">
        <v>5183</v>
      </c>
      <c r="I1604">
        <v>1379072463.4943099</v>
      </c>
      <c r="J1604">
        <v>1375350623.99017</v>
      </c>
      <c r="K1604" t="b">
        <v>0</v>
      </c>
      <c r="L1604">
        <v>189.87658669270499</v>
      </c>
      <c r="M1604" t="b">
        <v>1</v>
      </c>
      <c r="N1604" t="s">
        <v>5208</v>
      </c>
      <c r="P1604">
        <f t="shared" si="93"/>
        <v>101</v>
      </c>
      <c r="Q1604" t="s">
        <v>5234</v>
      </c>
      <c r="R1604" t="s">
        <v>5235</v>
      </c>
      <c r="S1604" s="10">
        <f t="shared" si="94"/>
        <v>41487.201666552894</v>
      </c>
      <c r="T1604" s="10">
        <f t="shared" si="95"/>
        <v>41530.278512665624</v>
      </c>
    </row>
    <row r="1605" spans="1:20" ht="43.5" x14ac:dyDescent="0.35">
      <c r="A1605">
        <v>1603</v>
      </c>
      <c r="B1605" s="3" t="s">
        <v>534</v>
      </c>
      <c r="C1605" s="3" t="s">
        <v>3112</v>
      </c>
      <c r="D1605">
        <v>-1101373.1400308099</v>
      </c>
      <c r="E1605">
        <v>19189.939768992899</v>
      </c>
      <c r="F1605" t="s">
        <v>5156</v>
      </c>
      <c r="G1605" t="s">
        <v>5162</v>
      </c>
      <c r="H1605" t="s">
        <v>5184</v>
      </c>
      <c r="I1605">
        <v>1379054569.4813099</v>
      </c>
      <c r="J1605">
        <v>1375332225.50174</v>
      </c>
      <c r="K1605" t="b">
        <v>0</v>
      </c>
      <c r="L1605">
        <v>189.93590129787901</v>
      </c>
      <c r="M1605" t="b">
        <v>1</v>
      </c>
      <c r="N1605" t="s">
        <v>5208</v>
      </c>
      <c r="P1605">
        <f t="shared" si="93"/>
        <v>101</v>
      </c>
      <c r="Q1605" t="s">
        <v>5234</v>
      </c>
      <c r="R1605" t="s">
        <v>5235</v>
      </c>
      <c r="S1605" s="10">
        <f t="shared" si="94"/>
        <v>41486.988721084948</v>
      </c>
      <c r="T1605" s="10">
        <f t="shared" si="95"/>
        <v>41530.071406033676</v>
      </c>
    </row>
    <row r="1606" spans="1:20" ht="43.5" x14ac:dyDescent="0.35">
      <c r="A1606">
        <v>1604</v>
      </c>
      <c r="B1606" s="3" t="s">
        <v>535</v>
      </c>
      <c r="C1606" s="3" t="s">
        <v>3113</v>
      </c>
      <c r="D1606">
        <v>-1102391.11628006</v>
      </c>
      <c r="E1606">
        <v>19196.198934693901</v>
      </c>
      <c r="F1606" t="s">
        <v>5156</v>
      </c>
      <c r="G1606" t="s">
        <v>5171</v>
      </c>
      <c r="H1606" t="s">
        <v>5191</v>
      </c>
      <c r="I1606">
        <v>1379036675.4683101</v>
      </c>
      <c r="J1606">
        <v>1375313827.01332</v>
      </c>
      <c r="K1606" t="b">
        <v>0</v>
      </c>
      <c r="L1606">
        <v>189.99521590305301</v>
      </c>
      <c r="M1606" t="b">
        <v>1</v>
      </c>
      <c r="N1606" t="s">
        <v>5208</v>
      </c>
      <c r="P1606">
        <f t="shared" si="93"/>
        <v>101</v>
      </c>
      <c r="Q1606" t="s">
        <v>5234</v>
      </c>
      <c r="R1606" t="s">
        <v>5235</v>
      </c>
      <c r="S1606" s="10">
        <f t="shared" si="94"/>
        <v>41486.775775617127</v>
      </c>
      <c r="T1606" s="10">
        <f t="shared" si="95"/>
        <v>41529.864299401735</v>
      </c>
    </row>
    <row r="1607" spans="1:20" ht="43.5" x14ac:dyDescent="0.35">
      <c r="A1607">
        <v>1605</v>
      </c>
      <c r="B1607" s="3" t="s">
        <v>2</v>
      </c>
      <c r="C1607" s="3" t="s">
        <v>2580</v>
      </c>
      <c r="D1607">
        <v>-1103409.0925293199</v>
      </c>
      <c r="E1607">
        <v>19202.458100394801</v>
      </c>
      <c r="F1607" t="s">
        <v>5156</v>
      </c>
      <c r="G1607" t="s">
        <v>5161</v>
      </c>
      <c r="H1607" t="s">
        <v>5183</v>
      </c>
      <c r="I1607">
        <v>1379018781.4553101</v>
      </c>
      <c r="J1607">
        <v>1375295428.5248899</v>
      </c>
      <c r="K1607" t="b">
        <v>0</v>
      </c>
      <c r="L1607">
        <v>190.054530508228</v>
      </c>
      <c r="M1607" t="b">
        <v>1</v>
      </c>
      <c r="N1607" t="s">
        <v>5202</v>
      </c>
      <c r="O1607">
        <f t="shared" ref="O1607:O1670" si="96">ROUND((E1607/D1607)*100,0)</f>
        <v>-2</v>
      </c>
      <c r="P1607">
        <f t="shared" si="93"/>
        <v>101</v>
      </c>
      <c r="Q1607" t="s">
        <v>5227</v>
      </c>
      <c r="R1607" t="s">
        <v>5228</v>
      </c>
      <c r="S1607" s="10">
        <f t="shared" si="94"/>
        <v>41486.562830149189</v>
      </c>
      <c r="T1607" s="10">
        <f t="shared" si="95"/>
        <v>41529.657192769788</v>
      </c>
    </row>
    <row r="1608" spans="1:20" ht="29" x14ac:dyDescent="0.35">
      <c r="A1608">
        <v>1606</v>
      </c>
      <c r="B1608" s="3" t="s">
        <v>3</v>
      </c>
      <c r="C1608" s="3" t="s">
        <v>2581</v>
      </c>
      <c r="D1608">
        <v>-1104427.06877857</v>
      </c>
      <c r="E1608">
        <v>19208.717266095799</v>
      </c>
      <c r="F1608" t="s">
        <v>5156</v>
      </c>
      <c r="G1608" t="s">
        <v>5161</v>
      </c>
      <c r="H1608" t="s">
        <v>5183</v>
      </c>
      <c r="I1608">
        <v>1379000887.4423201</v>
      </c>
      <c r="J1608">
        <v>1375277030.0364699</v>
      </c>
      <c r="K1608" t="b">
        <v>0</v>
      </c>
      <c r="L1608">
        <v>190.11384511340199</v>
      </c>
      <c r="M1608" t="b">
        <v>1</v>
      </c>
      <c r="N1608" t="s">
        <v>5202</v>
      </c>
      <c r="O1608">
        <f t="shared" si="96"/>
        <v>-2</v>
      </c>
      <c r="P1608">
        <f t="shared" si="93"/>
        <v>101</v>
      </c>
      <c r="Q1608" t="s">
        <v>5227</v>
      </c>
      <c r="R1608" t="s">
        <v>5228</v>
      </c>
      <c r="S1608" s="10">
        <f t="shared" si="94"/>
        <v>41486.34988468136</v>
      </c>
      <c r="T1608" s="10">
        <f t="shared" si="95"/>
        <v>41529.450086137964</v>
      </c>
    </row>
    <row r="1609" spans="1:20" ht="43.5" x14ac:dyDescent="0.35">
      <c r="A1609">
        <v>1607</v>
      </c>
      <c r="B1609" s="3" t="s">
        <v>4</v>
      </c>
      <c r="C1609" s="3" t="s">
        <v>2582</v>
      </c>
      <c r="D1609">
        <v>-1105445.0450278199</v>
      </c>
      <c r="E1609">
        <v>19214.976431796698</v>
      </c>
      <c r="F1609" t="s">
        <v>5156</v>
      </c>
      <c r="G1609" t="s">
        <v>5162</v>
      </c>
      <c r="H1609" t="s">
        <v>5184</v>
      </c>
      <c r="I1609">
        <v>1378982993.4293201</v>
      </c>
      <c r="J1609">
        <v>1375258631.5480399</v>
      </c>
      <c r="K1609" t="b">
        <v>0</v>
      </c>
      <c r="L1609">
        <v>190.17315971857599</v>
      </c>
      <c r="M1609" t="b">
        <v>1</v>
      </c>
      <c r="N1609" t="s">
        <v>5202</v>
      </c>
      <c r="O1609">
        <f t="shared" si="96"/>
        <v>-2</v>
      </c>
      <c r="P1609">
        <f t="shared" si="93"/>
        <v>101</v>
      </c>
      <c r="Q1609" t="s">
        <v>5227</v>
      </c>
      <c r="R1609" t="s">
        <v>5228</v>
      </c>
      <c r="S1609" s="10">
        <f t="shared" si="94"/>
        <v>41486.136939213422</v>
      </c>
      <c r="T1609" s="10">
        <f t="shared" si="95"/>
        <v>41529.242979506016</v>
      </c>
    </row>
    <row r="1610" spans="1:20" ht="29" x14ac:dyDescent="0.35">
      <c r="A1610">
        <v>1608</v>
      </c>
      <c r="B1610" s="3" t="s">
        <v>5</v>
      </c>
      <c r="C1610" s="3" t="s">
        <v>2583</v>
      </c>
      <c r="D1610">
        <v>-1106463.0212770801</v>
      </c>
      <c r="E1610">
        <v>19221.2355974977</v>
      </c>
      <c r="F1610" t="s">
        <v>5156</v>
      </c>
      <c r="G1610" t="s">
        <v>5161</v>
      </c>
      <c r="H1610" t="s">
        <v>5183</v>
      </c>
      <c r="I1610">
        <v>1378965099.4163201</v>
      </c>
      <c r="J1610">
        <v>1375240233.0596199</v>
      </c>
      <c r="K1610" t="b">
        <v>0</v>
      </c>
      <c r="L1610">
        <v>190.23247432375001</v>
      </c>
      <c r="M1610" t="b">
        <v>1</v>
      </c>
      <c r="N1610" t="s">
        <v>5202</v>
      </c>
      <c r="O1610">
        <f t="shared" si="96"/>
        <v>-2</v>
      </c>
      <c r="P1610">
        <f t="shared" si="93"/>
        <v>101</v>
      </c>
      <c r="Q1610" t="s">
        <v>5227</v>
      </c>
      <c r="R1610" t="s">
        <v>5228</v>
      </c>
      <c r="S1610" s="10">
        <f t="shared" si="94"/>
        <v>41485.9239937456</v>
      </c>
      <c r="T1610" s="10">
        <f t="shared" si="95"/>
        <v>41529.035872874076</v>
      </c>
    </row>
    <row r="1611" spans="1:20" ht="58" x14ac:dyDescent="0.35">
      <c r="A1611">
        <v>1609</v>
      </c>
      <c r="B1611" s="3" t="s">
        <v>6</v>
      </c>
      <c r="C1611" s="3" t="s">
        <v>5344</v>
      </c>
      <c r="D1611">
        <v>-1107480.9975263299</v>
      </c>
      <c r="E1611">
        <v>19227.4947631986</v>
      </c>
      <c r="F1611" t="s">
        <v>5156</v>
      </c>
      <c r="G1611" t="s">
        <v>5161</v>
      </c>
      <c r="H1611" t="s">
        <v>5183</v>
      </c>
      <c r="I1611">
        <v>1378947205.4033201</v>
      </c>
      <c r="J1611">
        <v>1375221834.5711901</v>
      </c>
      <c r="K1611" t="b">
        <v>0</v>
      </c>
      <c r="L1611">
        <v>190.291788928925</v>
      </c>
      <c r="M1611" t="b">
        <v>1</v>
      </c>
      <c r="N1611" t="s">
        <v>5202</v>
      </c>
      <c r="O1611">
        <f t="shared" si="96"/>
        <v>-2</v>
      </c>
      <c r="P1611">
        <f t="shared" si="93"/>
        <v>101</v>
      </c>
      <c r="Q1611" t="s">
        <v>5227</v>
      </c>
      <c r="R1611" t="s">
        <v>5228</v>
      </c>
      <c r="S1611" s="10">
        <f t="shared" si="94"/>
        <v>41485.711048277662</v>
      </c>
      <c r="T1611" s="10">
        <f t="shared" si="95"/>
        <v>41528.828766242128</v>
      </c>
    </row>
    <row r="1612" spans="1:20" ht="43.5" x14ac:dyDescent="0.35">
      <c r="A1612">
        <v>1610</v>
      </c>
      <c r="B1612" s="3" t="s">
        <v>7</v>
      </c>
      <c r="C1612" s="3" t="s">
        <v>2585</v>
      </c>
      <c r="D1612">
        <v>-1108498.9737755801</v>
      </c>
      <c r="E1612">
        <v>19233.753928899601</v>
      </c>
      <c r="F1612" t="s">
        <v>5156</v>
      </c>
      <c r="G1612" t="s">
        <v>5161</v>
      </c>
      <c r="H1612" t="s">
        <v>5183</v>
      </c>
      <c r="I1612">
        <v>1378929311.3903201</v>
      </c>
      <c r="J1612">
        <v>1375203436.0827701</v>
      </c>
      <c r="K1612" t="b">
        <v>0</v>
      </c>
      <c r="L1612">
        <v>190.351103534099</v>
      </c>
      <c r="M1612" t="b">
        <v>1</v>
      </c>
      <c r="N1612" t="s">
        <v>5202</v>
      </c>
      <c r="O1612">
        <f t="shared" si="96"/>
        <v>-2</v>
      </c>
      <c r="P1612">
        <f t="shared" si="93"/>
        <v>101</v>
      </c>
      <c r="Q1612" t="s">
        <v>5227</v>
      </c>
      <c r="R1612" t="s">
        <v>5228</v>
      </c>
      <c r="S1612" s="10">
        <f t="shared" si="94"/>
        <v>41485.498102809834</v>
      </c>
      <c r="T1612" s="10">
        <f t="shared" si="95"/>
        <v>41528.62165961018</v>
      </c>
    </row>
    <row r="1613" spans="1:20" ht="43.5" x14ac:dyDescent="0.35">
      <c r="A1613">
        <v>1611</v>
      </c>
      <c r="B1613" s="3" t="s">
        <v>8</v>
      </c>
      <c r="C1613" s="3" t="s">
        <v>2586</v>
      </c>
      <c r="D1613">
        <v>-1109516.95002484</v>
      </c>
      <c r="E1613">
        <v>19240.013094600501</v>
      </c>
      <c r="F1613" t="s">
        <v>5156</v>
      </c>
      <c r="G1613" t="s">
        <v>5161</v>
      </c>
      <c r="H1613" t="s">
        <v>5183</v>
      </c>
      <c r="I1613">
        <v>1378911417.3773301</v>
      </c>
      <c r="J1613">
        <v>1375185037.5943401</v>
      </c>
      <c r="K1613" t="b">
        <v>0</v>
      </c>
      <c r="L1613">
        <v>190.41041813927299</v>
      </c>
      <c r="M1613" t="b">
        <v>1</v>
      </c>
      <c r="N1613" t="s">
        <v>5202</v>
      </c>
      <c r="O1613">
        <f t="shared" si="96"/>
        <v>-2</v>
      </c>
      <c r="P1613">
        <f t="shared" si="93"/>
        <v>101</v>
      </c>
      <c r="Q1613" t="s">
        <v>5227</v>
      </c>
      <c r="R1613" t="s">
        <v>5228</v>
      </c>
      <c r="S1613" s="10">
        <f t="shared" si="94"/>
        <v>41485.285157341896</v>
      </c>
      <c r="T1613" s="10">
        <f t="shared" si="95"/>
        <v>41528.414552978356</v>
      </c>
    </row>
    <row r="1614" spans="1:20" ht="58" x14ac:dyDescent="0.35">
      <c r="A1614">
        <v>1612</v>
      </c>
      <c r="B1614" s="3" t="s">
        <v>9</v>
      </c>
      <c r="C1614" s="3" t="s">
        <v>2587</v>
      </c>
      <c r="D1614">
        <v>-1110534.9262740901</v>
      </c>
      <c r="E1614">
        <v>19246.272260301499</v>
      </c>
      <c r="F1614" t="s">
        <v>5156</v>
      </c>
      <c r="G1614" t="s">
        <v>5161</v>
      </c>
      <c r="H1614" t="s">
        <v>5183</v>
      </c>
      <c r="I1614">
        <v>1378893523.3643301</v>
      </c>
      <c r="J1614">
        <v>1375166639.1059201</v>
      </c>
      <c r="K1614" t="b">
        <v>0</v>
      </c>
      <c r="L1614">
        <v>190.46973274444801</v>
      </c>
      <c r="M1614" t="b">
        <v>1</v>
      </c>
      <c r="N1614" t="s">
        <v>5202</v>
      </c>
      <c r="O1614">
        <f t="shared" si="96"/>
        <v>-2</v>
      </c>
      <c r="P1614">
        <f t="shared" si="93"/>
        <v>101</v>
      </c>
      <c r="Q1614" t="s">
        <v>5227</v>
      </c>
      <c r="R1614" t="s">
        <v>5228</v>
      </c>
      <c r="S1614" s="10">
        <f t="shared" si="94"/>
        <v>41485.072211874074</v>
      </c>
      <c r="T1614" s="10">
        <f t="shared" si="95"/>
        <v>41528.207446346409</v>
      </c>
    </row>
    <row r="1615" spans="1:20" ht="29" x14ac:dyDescent="0.35">
      <c r="A1615">
        <v>1613</v>
      </c>
      <c r="B1615" s="3" t="s">
        <v>10</v>
      </c>
      <c r="C1615" s="3" t="s">
        <v>2588</v>
      </c>
      <c r="D1615">
        <v>-1111552.90252334</v>
      </c>
      <c r="E1615">
        <v>19252.531426002399</v>
      </c>
      <c r="F1615" t="s">
        <v>5156</v>
      </c>
      <c r="G1615" t="s">
        <v>5161</v>
      </c>
      <c r="H1615" t="s">
        <v>5183</v>
      </c>
      <c r="I1615">
        <v>1378875629.35133</v>
      </c>
      <c r="J1615">
        <v>1375148240.6174901</v>
      </c>
      <c r="K1615" t="b">
        <v>0</v>
      </c>
      <c r="L1615">
        <v>190.529047349622</v>
      </c>
      <c r="M1615" t="b">
        <v>1</v>
      </c>
      <c r="N1615" t="s">
        <v>5202</v>
      </c>
      <c r="O1615">
        <f t="shared" si="96"/>
        <v>-2</v>
      </c>
      <c r="P1615">
        <f t="shared" si="93"/>
        <v>101</v>
      </c>
      <c r="Q1615" t="s">
        <v>5227</v>
      </c>
      <c r="R1615" t="s">
        <v>5228</v>
      </c>
      <c r="S1615" s="10">
        <f t="shared" si="94"/>
        <v>41484.859266406136</v>
      </c>
      <c r="T1615" s="10">
        <f t="shared" si="95"/>
        <v>41528.000339714468</v>
      </c>
    </row>
    <row r="1616" spans="1:20" ht="43.5" x14ac:dyDescent="0.35">
      <c r="A1616">
        <v>1614</v>
      </c>
      <c r="B1616" s="3" t="s">
        <v>11</v>
      </c>
      <c r="C1616" s="3" t="s">
        <v>2589</v>
      </c>
      <c r="D1616">
        <v>-1112570.8787726001</v>
      </c>
      <c r="E1616">
        <v>19258.7905917034</v>
      </c>
      <c r="F1616" t="s">
        <v>5156</v>
      </c>
      <c r="G1616" t="s">
        <v>5161</v>
      </c>
      <c r="H1616" t="s">
        <v>5183</v>
      </c>
      <c r="I1616">
        <v>1378857735.33833</v>
      </c>
      <c r="J1616">
        <v>1375129842.12907</v>
      </c>
      <c r="K1616" t="b">
        <v>0</v>
      </c>
      <c r="L1616">
        <v>190.588361954796</v>
      </c>
      <c r="M1616" t="b">
        <v>1</v>
      </c>
      <c r="N1616" t="s">
        <v>5202</v>
      </c>
      <c r="O1616">
        <f t="shared" si="96"/>
        <v>-2</v>
      </c>
      <c r="P1616">
        <f t="shared" si="93"/>
        <v>101</v>
      </c>
      <c r="Q1616" t="s">
        <v>5227</v>
      </c>
      <c r="R1616" t="s">
        <v>5228</v>
      </c>
      <c r="S1616" s="10">
        <f t="shared" si="94"/>
        <v>41484.646320938307</v>
      </c>
      <c r="T1616" s="10">
        <f t="shared" si="95"/>
        <v>41527.793233082521</v>
      </c>
    </row>
    <row r="1617" spans="1:20" ht="43.5" x14ac:dyDescent="0.35">
      <c r="A1617">
        <v>1615</v>
      </c>
      <c r="B1617" s="3" t="s">
        <v>12</v>
      </c>
      <c r="C1617" s="3" t="s">
        <v>2590</v>
      </c>
      <c r="D1617">
        <v>-1113588.85502185</v>
      </c>
      <c r="E1617">
        <v>19265.0497574043</v>
      </c>
      <c r="F1617" t="s">
        <v>5156</v>
      </c>
      <c r="G1617" t="s">
        <v>5161</v>
      </c>
      <c r="H1617" t="s">
        <v>5183</v>
      </c>
      <c r="I1617">
        <v>1378839841.32533</v>
      </c>
      <c r="J1617">
        <v>1375111443.64064</v>
      </c>
      <c r="K1617" t="b">
        <v>0</v>
      </c>
      <c r="L1617">
        <v>190.64767655996999</v>
      </c>
      <c r="M1617" t="b">
        <v>1</v>
      </c>
      <c r="N1617" t="s">
        <v>5202</v>
      </c>
      <c r="O1617">
        <f t="shared" si="96"/>
        <v>-2</v>
      </c>
      <c r="P1617">
        <f t="shared" si="93"/>
        <v>101</v>
      </c>
      <c r="Q1617" t="s">
        <v>5227</v>
      </c>
      <c r="R1617" t="s">
        <v>5228</v>
      </c>
      <c r="S1617" s="10">
        <f t="shared" si="94"/>
        <v>41484.433375470369</v>
      </c>
      <c r="T1617" s="10">
        <f t="shared" si="95"/>
        <v>41527.586126450573</v>
      </c>
    </row>
    <row r="1618" spans="1:20" ht="58" x14ac:dyDescent="0.35">
      <c r="A1618">
        <v>1616</v>
      </c>
      <c r="B1618" s="3" t="s">
        <v>5345</v>
      </c>
      <c r="C1618" s="3" t="s">
        <v>2591</v>
      </c>
      <c r="D1618">
        <v>-1114606.8312711001</v>
      </c>
      <c r="E1618">
        <v>19271.308923105302</v>
      </c>
      <c r="F1618" t="s">
        <v>5156</v>
      </c>
      <c r="G1618" t="s">
        <v>5161</v>
      </c>
      <c r="H1618" t="s">
        <v>5183</v>
      </c>
      <c r="I1618">
        <v>1378821947.31234</v>
      </c>
      <c r="J1618">
        <v>1375093045.15222</v>
      </c>
      <c r="K1618" t="b">
        <v>0</v>
      </c>
      <c r="L1618">
        <v>190.70699116514501</v>
      </c>
      <c r="M1618" t="b">
        <v>1</v>
      </c>
      <c r="N1618" t="s">
        <v>5202</v>
      </c>
      <c r="O1618">
        <f t="shared" si="96"/>
        <v>-2</v>
      </c>
      <c r="P1618">
        <f t="shared" si="93"/>
        <v>101</v>
      </c>
      <c r="Q1618" t="s">
        <v>5227</v>
      </c>
      <c r="R1618" t="s">
        <v>5228</v>
      </c>
      <c r="S1618" s="10">
        <f t="shared" si="94"/>
        <v>41484.220430002541</v>
      </c>
      <c r="T1618" s="10">
        <f t="shared" si="95"/>
        <v>41527.379019818749</v>
      </c>
    </row>
    <row r="1619" spans="1:20" ht="58" x14ac:dyDescent="0.35">
      <c r="A1619">
        <v>1617</v>
      </c>
      <c r="B1619" s="3" t="s">
        <v>14</v>
      </c>
      <c r="C1619" s="3" t="s">
        <v>2592</v>
      </c>
      <c r="D1619">
        <v>-1115624.80752036</v>
      </c>
      <c r="E1619">
        <v>19277.568088806202</v>
      </c>
      <c r="F1619" t="s">
        <v>5156</v>
      </c>
      <c r="G1619" t="s">
        <v>5161</v>
      </c>
      <c r="H1619" t="s">
        <v>5183</v>
      </c>
      <c r="I1619">
        <v>1378804053.29934</v>
      </c>
      <c r="J1619">
        <v>1375074646.66379</v>
      </c>
      <c r="K1619" t="b">
        <v>0</v>
      </c>
      <c r="L1619">
        <v>190.76630577031901</v>
      </c>
      <c r="M1619" t="b">
        <v>1</v>
      </c>
      <c r="N1619" t="s">
        <v>5202</v>
      </c>
      <c r="O1619">
        <f t="shared" si="96"/>
        <v>-2</v>
      </c>
      <c r="P1619">
        <f t="shared" si="93"/>
        <v>101</v>
      </c>
      <c r="Q1619" t="s">
        <v>5227</v>
      </c>
      <c r="R1619" t="s">
        <v>5228</v>
      </c>
      <c r="S1619" s="10">
        <f t="shared" si="94"/>
        <v>41484.007484534603</v>
      </c>
      <c r="T1619" s="10">
        <f t="shared" si="95"/>
        <v>41527.171913186801</v>
      </c>
    </row>
    <row r="1620" spans="1:20" ht="43.5" x14ac:dyDescent="0.35">
      <c r="A1620">
        <v>1618</v>
      </c>
      <c r="B1620" s="3" t="s">
        <v>15</v>
      </c>
      <c r="C1620" s="3" t="s">
        <v>2593</v>
      </c>
      <c r="D1620">
        <v>-1116642.7837696101</v>
      </c>
      <c r="E1620">
        <v>19283.8272545072</v>
      </c>
      <c r="F1620" t="s">
        <v>5156</v>
      </c>
      <c r="G1620" t="s">
        <v>5161</v>
      </c>
      <c r="H1620" t="s">
        <v>5183</v>
      </c>
      <c r="I1620">
        <v>1378786159.28634</v>
      </c>
      <c r="J1620">
        <v>1375056248.17537</v>
      </c>
      <c r="K1620" t="b">
        <v>0</v>
      </c>
      <c r="L1620">
        <v>190.825620375493</v>
      </c>
      <c r="M1620" t="b">
        <v>1</v>
      </c>
      <c r="N1620" t="s">
        <v>5202</v>
      </c>
      <c r="O1620">
        <f t="shared" si="96"/>
        <v>-2</v>
      </c>
      <c r="P1620">
        <f t="shared" si="93"/>
        <v>101</v>
      </c>
      <c r="Q1620" t="s">
        <v>5227</v>
      </c>
      <c r="R1620" t="s">
        <v>5228</v>
      </c>
      <c r="S1620" s="10">
        <f t="shared" si="94"/>
        <v>41483.794539066781</v>
      </c>
      <c r="T1620" s="10">
        <f t="shared" si="95"/>
        <v>41526.964806554861</v>
      </c>
    </row>
    <row r="1621" spans="1:20" ht="29" x14ac:dyDescent="0.35">
      <c r="A1621">
        <v>1619</v>
      </c>
      <c r="B1621" s="3" t="s">
        <v>5346</v>
      </c>
      <c r="C1621" s="3" t="s">
        <v>2594</v>
      </c>
      <c r="D1621">
        <v>-1117660.76001887</v>
      </c>
      <c r="E1621">
        <v>19290.086420208099</v>
      </c>
      <c r="F1621" t="s">
        <v>5156</v>
      </c>
      <c r="G1621" t="s">
        <v>5163</v>
      </c>
      <c r="H1621" t="s">
        <v>5185</v>
      </c>
      <c r="I1621">
        <v>1378768265.27334</v>
      </c>
      <c r="J1621">
        <v>1375037849.68694</v>
      </c>
      <c r="K1621" t="b">
        <v>0</v>
      </c>
      <c r="L1621">
        <v>190.884934980667</v>
      </c>
      <c r="M1621" t="b">
        <v>1</v>
      </c>
      <c r="N1621" t="s">
        <v>5202</v>
      </c>
      <c r="O1621">
        <f t="shared" si="96"/>
        <v>-2</v>
      </c>
      <c r="P1621">
        <f t="shared" si="93"/>
        <v>101</v>
      </c>
      <c r="Q1621" t="s">
        <v>5227</v>
      </c>
      <c r="R1621" t="s">
        <v>5228</v>
      </c>
      <c r="S1621" s="10">
        <f t="shared" si="94"/>
        <v>41483.581593598843</v>
      </c>
      <c r="T1621" s="10">
        <f t="shared" si="95"/>
        <v>41526.757699922913</v>
      </c>
    </row>
    <row r="1622" spans="1:20" ht="43.5" x14ac:dyDescent="0.35">
      <c r="A1622">
        <v>1620</v>
      </c>
      <c r="B1622" s="3" t="s">
        <v>17</v>
      </c>
      <c r="C1622" s="3" t="s">
        <v>2595</v>
      </c>
      <c r="D1622">
        <v>-1118678.7362681199</v>
      </c>
      <c r="E1622">
        <v>19296.345585909101</v>
      </c>
      <c r="F1622" t="s">
        <v>5156</v>
      </c>
      <c r="G1622" t="s">
        <v>5164</v>
      </c>
      <c r="H1622" t="s">
        <v>5186</v>
      </c>
      <c r="I1622">
        <v>1378750371.26034</v>
      </c>
      <c r="J1622">
        <v>1375019451.1985199</v>
      </c>
      <c r="K1622" t="b">
        <v>0</v>
      </c>
      <c r="L1622">
        <v>190.94424958584199</v>
      </c>
      <c r="M1622" t="b">
        <v>1</v>
      </c>
      <c r="N1622" t="s">
        <v>5202</v>
      </c>
      <c r="O1622">
        <f t="shared" si="96"/>
        <v>-2</v>
      </c>
      <c r="P1622">
        <f t="shared" si="93"/>
        <v>101</v>
      </c>
      <c r="Q1622" t="s">
        <v>5227</v>
      </c>
      <c r="R1622" t="s">
        <v>5228</v>
      </c>
      <c r="S1622" s="10">
        <f t="shared" si="94"/>
        <v>41483.368648131014</v>
      </c>
      <c r="T1622" s="10">
        <f t="shared" si="95"/>
        <v>41526.550593290965</v>
      </c>
    </row>
    <row r="1623" spans="1:20" ht="43.5" x14ac:dyDescent="0.35">
      <c r="A1623">
        <v>1621</v>
      </c>
      <c r="B1623" s="3" t="s">
        <v>18</v>
      </c>
      <c r="C1623" s="3" t="s">
        <v>2596</v>
      </c>
      <c r="D1623">
        <v>-1119696.71251737</v>
      </c>
      <c r="E1623">
        <v>19302.604751610001</v>
      </c>
      <c r="F1623" t="s">
        <v>5156</v>
      </c>
      <c r="G1623" t="s">
        <v>5161</v>
      </c>
      <c r="H1623" t="s">
        <v>5183</v>
      </c>
      <c r="I1623">
        <v>1378732477.24735</v>
      </c>
      <c r="J1623">
        <v>1375001052.7100899</v>
      </c>
      <c r="K1623" t="b">
        <v>0</v>
      </c>
      <c r="L1623">
        <v>191.00356419101601</v>
      </c>
      <c r="M1623" t="b">
        <v>1</v>
      </c>
      <c r="N1623" t="s">
        <v>5202</v>
      </c>
      <c r="O1623">
        <f t="shared" si="96"/>
        <v>-2</v>
      </c>
      <c r="P1623">
        <f t="shared" si="93"/>
        <v>101</v>
      </c>
      <c r="Q1623" t="s">
        <v>5227</v>
      </c>
      <c r="R1623" t="s">
        <v>5228</v>
      </c>
      <c r="S1623" s="10">
        <f t="shared" si="94"/>
        <v>41483.155702663076</v>
      </c>
      <c r="T1623" s="10">
        <f t="shared" si="95"/>
        <v>41526.343486659141</v>
      </c>
    </row>
    <row r="1624" spans="1:20" ht="43.5" x14ac:dyDescent="0.35">
      <c r="A1624">
        <v>1622</v>
      </c>
      <c r="B1624" s="3" t="s">
        <v>19</v>
      </c>
      <c r="C1624" s="3" t="s">
        <v>2597</v>
      </c>
      <c r="D1624">
        <v>-1120714.6887666299</v>
      </c>
      <c r="E1624">
        <v>19308.863917310999</v>
      </c>
      <c r="F1624" t="s">
        <v>5156</v>
      </c>
      <c r="G1624" t="s">
        <v>5162</v>
      </c>
      <c r="H1624" t="s">
        <v>5184</v>
      </c>
      <c r="I1624">
        <v>1378714583.23435</v>
      </c>
      <c r="J1624">
        <v>1374982654.2216699</v>
      </c>
      <c r="K1624" t="b">
        <v>0</v>
      </c>
      <c r="L1624">
        <v>191.06287879619001</v>
      </c>
      <c r="M1624" t="b">
        <v>1</v>
      </c>
      <c r="N1624" t="s">
        <v>5202</v>
      </c>
      <c r="O1624">
        <f t="shared" si="96"/>
        <v>-2</v>
      </c>
      <c r="P1624">
        <f t="shared" si="93"/>
        <v>101</v>
      </c>
      <c r="Q1624" t="s">
        <v>5227</v>
      </c>
      <c r="R1624" t="s">
        <v>5228</v>
      </c>
      <c r="S1624" s="10">
        <f t="shared" si="94"/>
        <v>41482.942757195247</v>
      </c>
      <c r="T1624" s="10">
        <f t="shared" si="95"/>
        <v>41526.136380027194</v>
      </c>
    </row>
    <row r="1625" spans="1:20" ht="43.5" x14ac:dyDescent="0.35">
      <c r="A1625">
        <v>1623</v>
      </c>
      <c r="B1625" s="3" t="s">
        <v>20</v>
      </c>
      <c r="C1625" s="3" t="s">
        <v>2598</v>
      </c>
      <c r="D1625">
        <v>-1121732.66501588</v>
      </c>
      <c r="E1625">
        <v>19315.123083011898</v>
      </c>
      <c r="F1625" t="s">
        <v>5156</v>
      </c>
      <c r="G1625" t="s">
        <v>5161</v>
      </c>
      <c r="H1625" t="s">
        <v>5183</v>
      </c>
      <c r="I1625">
        <v>1378696689.22135</v>
      </c>
      <c r="J1625">
        <v>1374964255.7332399</v>
      </c>
      <c r="K1625" t="b">
        <v>0</v>
      </c>
      <c r="L1625">
        <v>191.122193401365</v>
      </c>
      <c r="M1625" t="b">
        <v>1</v>
      </c>
      <c r="N1625" t="s">
        <v>5202</v>
      </c>
      <c r="O1625">
        <f t="shared" si="96"/>
        <v>-2</v>
      </c>
      <c r="P1625">
        <f t="shared" si="93"/>
        <v>101</v>
      </c>
      <c r="Q1625" t="s">
        <v>5227</v>
      </c>
      <c r="R1625" t="s">
        <v>5228</v>
      </c>
      <c r="S1625" s="10">
        <f t="shared" si="94"/>
        <v>41482.729811727309</v>
      </c>
      <c r="T1625" s="10">
        <f t="shared" si="95"/>
        <v>41525.929273395253</v>
      </c>
    </row>
    <row r="1626" spans="1:20" ht="43.5" x14ac:dyDescent="0.35">
      <c r="A1626">
        <v>1624</v>
      </c>
      <c r="B1626" s="3" t="s">
        <v>21</v>
      </c>
      <c r="C1626" s="3" t="s">
        <v>2599</v>
      </c>
      <c r="D1626">
        <v>-1122750.6412651299</v>
      </c>
      <c r="E1626">
        <v>19321.3822487129</v>
      </c>
      <c r="F1626" t="s">
        <v>5156</v>
      </c>
      <c r="G1626" t="s">
        <v>5161</v>
      </c>
      <c r="H1626" t="s">
        <v>5183</v>
      </c>
      <c r="I1626">
        <v>1378678795.2083499</v>
      </c>
      <c r="J1626">
        <v>1374945857.2448201</v>
      </c>
      <c r="K1626" t="b">
        <v>0</v>
      </c>
      <c r="L1626">
        <v>191.18150800653899</v>
      </c>
      <c r="M1626" t="b">
        <v>1</v>
      </c>
      <c r="N1626" t="s">
        <v>5202</v>
      </c>
      <c r="O1626">
        <f t="shared" si="96"/>
        <v>-2</v>
      </c>
      <c r="P1626">
        <f t="shared" si="93"/>
        <v>101</v>
      </c>
      <c r="Q1626" t="s">
        <v>5227</v>
      </c>
      <c r="R1626" t="s">
        <v>5228</v>
      </c>
      <c r="S1626" s="10">
        <f t="shared" si="94"/>
        <v>41482.516866259488</v>
      </c>
      <c r="T1626" s="10">
        <f t="shared" si="95"/>
        <v>41525.722166763306</v>
      </c>
    </row>
    <row r="1627" spans="1:20" ht="43.5" x14ac:dyDescent="0.35">
      <c r="A1627">
        <v>1625</v>
      </c>
      <c r="B1627" s="3" t="s">
        <v>22</v>
      </c>
      <c r="C1627" s="3" t="s">
        <v>2600</v>
      </c>
      <c r="D1627">
        <v>-1123768.61751439</v>
      </c>
      <c r="E1627">
        <v>19327.6414144138</v>
      </c>
      <c r="F1627" t="s">
        <v>5156</v>
      </c>
      <c r="G1627" t="s">
        <v>5161</v>
      </c>
      <c r="H1627" t="s">
        <v>5183</v>
      </c>
      <c r="I1627">
        <v>1378660901.1953499</v>
      </c>
      <c r="J1627">
        <v>1374927458.7563901</v>
      </c>
      <c r="K1627" t="b">
        <v>0</v>
      </c>
      <c r="L1627">
        <v>191.24082261171301</v>
      </c>
      <c r="M1627" t="b">
        <v>1</v>
      </c>
      <c r="N1627" t="s">
        <v>5202</v>
      </c>
      <c r="O1627">
        <f t="shared" si="96"/>
        <v>-2</v>
      </c>
      <c r="P1627">
        <f t="shared" si="93"/>
        <v>101</v>
      </c>
      <c r="Q1627" t="s">
        <v>5227</v>
      </c>
      <c r="R1627" t="s">
        <v>5228</v>
      </c>
      <c r="S1627" s="10">
        <f t="shared" si="94"/>
        <v>41482.30392079155</v>
      </c>
      <c r="T1627" s="10">
        <f t="shared" si="95"/>
        <v>41525.515060131358</v>
      </c>
    </row>
    <row r="1628" spans="1:20" ht="43.5" x14ac:dyDescent="0.35">
      <c r="A1628">
        <v>1626</v>
      </c>
      <c r="B1628" s="3" t="s">
        <v>23</v>
      </c>
      <c r="C1628" s="3" t="s">
        <v>2601</v>
      </c>
      <c r="D1628">
        <v>-1124786.5937636399</v>
      </c>
      <c r="E1628">
        <v>19333.900580114801</v>
      </c>
      <c r="F1628" t="s">
        <v>5156</v>
      </c>
      <c r="G1628" t="s">
        <v>5161</v>
      </c>
      <c r="H1628" t="s">
        <v>5183</v>
      </c>
      <c r="I1628">
        <v>1378643007.1823599</v>
      </c>
      <c r="J1628">
        <v>1374909060.2679701</v>
      </c>
      <c r="K1628" t="b">
        <v>0</v>
      </c>
      <c r="L1628">
        <v>191.30013721688701</v>
      </c>
      <c r="M1628" t="b">
        <v>1</v>
      </c>
      <c r="N1628" t="s">
        <v>5202</v>
      </c>
      <c r="O1628">
        <f t="shared" si="96"/>
        <v>-2</v>
      </c>
      <c r="P1628">
        <f t="shared" si="93"/>
        <v>101</v>
      </c>
      <c r="Q1628" t="s">
        <v>5227</v>
      </c>
      <c r="R1628" t="s">
        <v>5228</v>
      </c>
      <c r="S1628" s="10">
        <f t="shared" si="94"/>
        <v>41482.090975323728</v>
      </c>
      <c r="T1628" s="10">
        <f t="shared" si="95"/>
        <v>41525.307953499534</v>
      </c>
    </row>
    <row r="1629" spans="1:20" ht="29" x14ac:dyDescent="0.35">
      <c r="A1629">
        <v>1627</v>
      </c>
      <c r="B1629" s="3" t="s">
        <v>24</v>
      </c>
      <c r="C1629" s="3" t="s">
        <v>2602</v>
      </c>
      <c r="D1629">
        <v>-1125804.57001289</v>
      </c>
      <c r="E1629">
        <v>19340.159745815701</v>
      </c>
      <c r="F1629" t="s">
        <v>5156</v>
      </c>
      <c r="G1629" t="s">
        <v>5161</v>
      </c>
      <c r="H1629" t="s">
        <v>5183</v>
      </c>
      <c r="I1629">
        <v>1378625113.1693599</v>
      </c>
      <c r="J1629">
        <v>1374890661.7795401</v>
      </c>
      <c r="K1629" t="b">
        <v>0</v>
      </c>
      <c r="L1629">
        <v>191.359451822062</v>
      </c>
      <c r="M1629" t="b">
        <v>1</v>
      </c>
      <c r="N1629" t="s">
        <v>5202</v>
      </c>
      <c r="O1629">
        <f t="shared" si="96"/>
        <v>-2</v>
      </c>
      <c r="P1629">
        <f t="shared" si="93"/>
        <v>101</v>
      </c>
      <c r="Q1629" t="s">
        <v>5227</v>
      </c>
      <c r="R1629" t="s">
        <v>5228</v>
      </c>
      <c r="S1629" s="10">
        <f t="shared" si="94"/>
        <v>41481.878029855783</v>
      </c>
      <c r="T1629" s="10">
        <f t="shared" si="95"/>
        <v>41525.100846867594</v>
      </c>
    </row>
    <row r="1630" spans="1:20" ht="43.5" x14ac:dyDescent="0.35">
      <c r="A1630">
        <v>1628</v>
      </c>
      <c r="B1630" s="3" t="s">
        <v>25</v>
      </c>
      <c r="C1630" s="3" t="s">
        <v>2603</v>
      </c>
      <c r="D1630">
        <v>-1126822.5462621499</v>
      </c>
      <c r="E1630">
        <v>19346.418911516699</v>
      </c>
      <c r="F1630" t="s">
        <v>5156</v>
      </c>
      <c r="G1630" t="s">
        <v>5161</v>
      </c>
      <c r="H1630" t="s">
        <v>5183</v>
      </c>
      <c r="I1630">
        <v>1378607219.1563599</v>
      </c>
      <c r="J1630">
        <v>1374872263.2911201</v>
      </c>
      <c r="K1630" t="b">
        <v>0</v>
      </c>
      <c r="L1630">
        <v>191.41876642723599</v>
      </c>
      <c r="M1630" t="b">
        <v>1</v>
      </c>
      <c r="N1630" t="s">
        <v>5202</v>
      </c>
      <c r="O1630">
        <f t="shared" si="96"/>
        <v>-2</v>
      </c>
      <c r="P1630">
        <f t="shared" si="93"/>
        <v>101</v>
      </c>
      <c r="Q1630" t="s">
        <v>5227</v>
      </c>
      <c r="R1630" t="s">
        <v>5228</v>
      </c>
      <c r="S1630" s="10">
        <f t="shared" si="94"/>
        <v>41481.665084387962</v>
      </c>
      <c r="T1630" s="10">
        <f t="shared" si="95"/>
        <v>41524.893740235646</v>
      </c>
    </row>
    <row r="1631" spans="1:20" ht="29" x14ac:dyDescent="0.35">
      <c r="A1631">
        <v>1629</v>
      </c>
      <c r="B1631" s="3" t="s">
        <v>26</v>
      </c>
      <c r="C1631" s="3" t="s">
        <v>2604</v>
      </c>
      <c r="D1631">
        <v>-1127840.5225114</v>
      </c>
      <c r="E1631">
        <v>19352.678077217599</v>
      </c>
      <c r="F1631" t="s">
        <v>5156</v>
      </c>
      <c r="G1631" t="s">
        <v>5161</v>
      </c>
      <c r="H1631" t="s">
        <v>5183</v>
      </c>
      <c r="I1631">
        <v>1378589325.1433599</v>
      </c>
      <c r="J1631">
        <v>1374853864.80269</v>
      </c>
      <c r="K1631" t="b">
        <v>0</v>
      </c>
      <c r="L1631">
        <v>191.47808103240999</v>
      </c>
      <c r="M1631" t="b">
        <v>1</v>
      </c>
      <c r="N1631" t="s">
        <v>5202</v>
      </c>
      <c r="O1631">
        <f t="shared" si="96"/>
        <v>-2</v>
      </c>
      <c r="P1631">
        <f t="shared" si="93"/>
        <v>101</v>
      </c>
      <c r="Q1631" t="s">
        <v>5227</v>
      </c>
      <c r="R1631" t="s">
        <v>5228</v>
      </c>
      <c r="S1631" s="10">
        <f t="shared" si="94"/>
        <v>41481.452138920024</v>
      </c>
      <c r="T1631" s="10">
        <f t="shared" si="95"/>
        <v>41524.686633603698</v>
      </c>
    </row>
    <row r="1632" spans="1:20" ht="43.5" x14ac:dyDescent="0.35">
      <c r="A1632">
        <v>1630</v>
      </c>
      <c r="B1632" s="3" t="s">
        <v>27</v>
      </c>
      <c r="C1632" s="3" t="s">
        <v>2605</v>
      </c>
      <c r="D1632">
        <v>-1128858.4987606499</v>
      </c>
      <c r="E1632">
        <v>19358.937242918601</v>
      </c>
      <c r="F1632" t="s">
        <v>5156</v>
      </c>
      <c r="G1632" t="s">
        <v>5161</v>
      </c>
      <c r="H1632" t="s">
        <v>5183</v>
      </c>
      <c r="I1632">
        <v>1378571431.1303599</v>
      </c>
      <c r="J1632">
        <v>1374835466.31427</v>
      </c>
      <c r="K1632" t="b">
        <v>0</v>
      </c>
      <c r="L1632">
        <v>191.53739563758501</v>
      </c>
      <c r="M1632" t="b">
        <v>1</v>
      </c>
      <c r="N1632" t="s">
        <v>5202</v>
      </c>
      <c r="O1632">
        <f t="shared" si="96"/>
        <v>-2</v>
      </c>
      <c r="P1632">
        <f t="shared" si="93"/>
        <v>101</v>
      </c>
      <c r="Q1632" t="s">
        <v>5227</v>
      </c>
      <c r="R1632" t="s">
        <v>5228</v>
      </c>
      <c r="S1632" s="10">
        <f t="shared" si="94"/>
        <v>41481.239193452195</v>
      </c>
      <c r="T1632" s="10">
        <f t="shared" si="95"/>
        <v>41524.479526971758</v>
      </c>
    </row>
    <row r="1633" spans="1:20" ht="43.5" x14ac:dyDescent="0.35">
      <c r="A1633">
        <v>1631</v>
      </c>
      <c r="B1633" s="3" t="s">
        <v>28</v>
      </c>
      <c r="C1633" s="3" t="s">
        <v>2606</v>
      </c>
      <c r="D1633">
        <v>-1129876.4750099101</v>
      </c>
      <c r="E1633">
        <v>19365.1964086195</v>
      </c>
      <c r="F1633" t="s">
        <v>5156</v>
      </c>
      <c r="G1633" t="s">
        <v>5161</v>
      </c>
      <c r="H1633" t="s">
        <v>5183</v>
      </c>
      <c r="I1633">
        <v>1378553537.1173601</v>
      </c>
      <c r="J1633">
        <v>1374817067.82584</v>
      </c>
      <c r="K1633" t="b">
        <v>0</v>
      </c>
      <c r="L1633">
        <v>191.596710242759</v>
      </c>
      <c r="M1633" t="b">
        <v>1</v>
      </c>
      <c r="N1633" t="s">
        <v>5202</v>
      </c>
      <c r="O1633">
        <f t="shared" si="96"/>
        <v>-2</v>
      </c>
      <c r="P1633">
        <f t="shared" si="93"/>
        <v>101</v>
      </c>
      <c r="Q1633" t="s">
        <v>5227</v>
      </c>
      <c r="R1633" t="s">
        <v>5228</v>
      </c>
      <c r="S1633" s="10">
        <f t="shared" si="94"/>
        <v>41481.026247984257</v>
      </c>
      <c r="T1633" s="10">
        <f t="shared" si="95"/>
        <v>41524.272420339817</v>
      </c>
    </row>
    <row r="1634" spans="1:20" ht="43.5" x14ac:dyDescent="0.35">
      <c r="A1634">
        <v>1632</v>
      </c>
      <c r="B1634" s="3" t="s">
        <v>29</v>
      </c>
      <c r="C1634" s="3" t="s">
        <v>2607</v>
      </c>
      <c r="D1634">
        <v>-1130894.4512591599</v>
      </c>
      <c r="E1634">
        <v>19371.455574320498</v>
      </c>
      <c r="F1634" t="s">
        <v>5156</v>
      </c>
      <c r="G1634" t="s">
        <v>5165</v>
      </c>
      <c r="H1634" t="s">
        <v>5187</v>
      </c>
      <c r="I1634">
        <v>1378535643.1043701</v>
      </c>
      <c r="J1634">
        <v>1374798669.33742</v>
      </c>
      <c r="K1634" t="b">
        <v>0</v>
      </c>
      <c r="L1634">
        <v>191.656024847933</v>
      </c>
      <c r="M1634" t="b">
        <v>1</v>
      </c>
      <c r="N1634" t="s">
        <v>5202</v>
      </c>
      <c r="O1634">
        <f t="shared" si="96"/>
        <v>-2</v>
      </c>
      <c r="P1634">
        <f t="shared" si="93"/>
        <v>101</v>
      </c>
      <c r="Q1634" t="s">
        <v>5227</v>
      </c>
      <c r="R1634" t="s">
        <v>5228</v>
      </c>
      <c r="S1634" s="10">
        <f t="shared" si="94"/>
        <v>41480.813302516435</v>
      </c>
      <c r="T1634" s="10">
        <f t="shared" si="95"/>
        <v>41524.065313707986</v>
      </c>
    </row>
    <row r="1635" spans="1:20" ht="29" x14ac:dyDescent="0.35">
      <c r="A1635">
        <v>1633</v>
      </c>
      <c r="B1635" s="3" t="s">
        <v>30</v>
      </c>
      <c r="C1635" s="3" t="s">
        <v>2608</v>
      </c>
      <c r="D1635">
        <v>-1131912.4275084201</v>
      </c>
      <c r="E1635">
        <v>19377.714740021402</v>
      </c>
      <c r="F1635" t="s">
        <v>5156</v>
      </c>
      <c r="G1635" t="s">
        <v>5161</v>
      </c>
      <c r="H1635" t="s">
        <v>5183</v>
      </c>
      <c r="I1635">
        <v>1378517749.0913701</v>
      </c>
      <c r="J1635">
        <v>1374780270.84899</v>
      </c>
      <c r="K1635" t="b">
        <v>0</v>
      </c>
      <c r="L1635">
        <v>191.71533945310699</v>
      </c>
      <c r="M1635" t="b">
        <v>1</v>
      </c>
      <c r="N1635" t="s">
        <v>5202</v>
      </c>
      <c r="O1635">
        <f t="shared" si="96"/>
        <v>-2</v>
      </c>
      <c r="P1635">
        <f t="shared" si="93"/>
        <v>101</v>
      </c>
      <c r="Q1635" t="s">
        <v>5227</v>
      </c>
      <c r="R1635" t="s">
        <v>5228</v>
      </c>
      <c r="S1635" s="10">
        <f t="shared" si="94"/>
        <v>41480.60035704849</v>
      </c>
      <c r="T1635" s="10">
        <f t="shared" si="95"/>
        <v>41523.858207076039</v>
      </c>
    </row>
    <row r="1636" spans="1:20" ht="58" x14ac:dyDescent="0.35">
      <c r="A1636">
        <v>1634</v>
      </c>
      <c r="B1636" s="3" t="s">
        <v>31</v>
      </c>
      <c r="C1636" s="3" t="s">
        <v>2609</v>
      </c>
      <c r="D1636">
        <v>-1132930.40375767</v>
      </c>
      <c r="E1636">
        <v>19383.9739057224</v>
      </c>
      <c r="F1636" t="s">
        <v>5156</v>
      </c>
      <c r="G1636" t="s">
        <v>5162</v>
      </c>
      <c r="H1636" t="s">
        <v>5184</v>
      </c>
      <c r="I1636">
        <v>1378499855.0783701</v>
      </c>
      <c r="J1636">
        <v>1374761872.36057</v>
      </c>
      <c r="K1636" t="b">
        <v>0</v>
      </c>
      <c r="L1636">
        <v>191.77465405828201</v>
      </c>
      <c r="M1636" t="b">
        <v>1</v>
      </c>
      <c r="N1636" t="s">
        <v>5202</v>
      </c>
      <c r="O1636">
        <f t="shared" si="96"/>
        <v>-2</v>
      </c>
      <c r="P1636">
        <f t="shared" si="93"/>
        <v>101</v>
      </c>
      <c r="Q1636" t="s">
        <v>5227</v>
      </c>
      <c r="R1636" t="s">
        <v>5228</v>
      </c>
      <c r="S1636" s="10">
        <f t="shared" si="94"/>
        <v>41480.387411580668</v>
      </c>
      <c r="T1636" s="10">
        <f t="shared" si="95"/>
        <v>41523.651100444098</v>
      </c>
    </row>
    <row r="1637" spans="1:20" ht="43.5" x14ac:dyDescent="0.35">
      <c r="A1637">
        <v>1635</v>
      </c>
      <c r="B1637" s="3" t="s">
        <v>32</v>
      </c>
      <c r="C1637" s="3" t="s">
        <v>2610</v>
      </c>
      <c r="D1637">
        <v>-1133948.3800069201</v>
      </c>
      <c r="E1637">
        <v>19390.233071423299</v>
      </c>
      <c r="F1637" t="s">
        <v>5156</v>
      </c>
      <c r="G1637" t="s">
        <v>5161</v>
      </c>
      <c r="H1637" t="s">
        <v>5183</v>
      </c>
      <c r="I1637">
        <v>1378481961.0653701</v>
      </c>
      <c r="J1637">
        <v>1374743473.8721499</v>
      </c>
      <c r="K1637" t="b">
        <v>0</v>
      </c>
      <c r="L1637">
        <v>191.83396866345601</v>
      </c>
      <c r="M1637" t="b">
        <v>1</v>
      </c>
      <c r="N1637" t="s">
        <v>5202</v>
      </c>
      <c r="O1637">
        <f t="shared" si="96"/>
        <v>-2</v>
      </c>
      <c r="P1637">
        <f t="shared" si="93"/>
        <v>101</v>
      </c>
      <c r="Q1637" t="s">
        <v>5227</v>
      </c>
      <c r="R1637" t="s">
        <v>5228</v>
      </c>
      <c r="S1637" s="10">
        <f t="shared" si="94"/>
        <v>41480.174466112847</v>
      </c>
      <c r="T1637" s="10">
        <f t="shared" si="95"/>
        <v>41523.44399381215</v>
      </c>
    </row>
    <row r="1638" spans="1:20" ht="43.5" x14ac:dyDescent="0.35">
      <c r="A1638">
        <v>1636</v>
      </c>
      <c r="B1638" s="3" t="s">
        <v>33</v>
      </c>
      <c r="C1638" s="3" t="s">
        <v>2611</v>
      </c>
      <c r="D1638">
        <v>-1134966.35625618</v>
      </c>
      <c r="E1638">
        <v>19396.492237124301</v>
      </c>
      <c r="F1638" t="s">
        <v>5156</v>
      </c>
      <c r="G1638" t="s">
        <v>5161</v>
      </c>
      <c r="H1638" t="s">
        <v>5183</v>
      </c>
      <c r="I1638">
        <v>1378464067.0523701</v>
      </c>
      <c r="J1638">
        <v>1374725075.3837199</v>
      </c>
      <c r="K1638" t="b">
        <v>0</v>
      </c>
      <c r="L1638">
        <v>191.89328326863</v>
      </c>
      <c r="M1638" t="b">
        <v>1</v>
      </c>
      <c r="N1638" t="s">
        <v>5202</v>
      </c>
      <c r="O1638">
        <f t="shared" si="96"/>
        <v>-2</v>
      </c>
      <c r="P1638">
        <f t="shared" si="93"/>
        <v>101</v>
      </c>
      <c r="Q1638" t="s">
        <v>5227</v>
      </c>
      <c r="R1638" t="s">
        <v>5228</v>
      </c>
      <c r="S1638" s="10">
        <f t="shared" si="94"/>
        <v>41479.961520644902</v>
      </c>
      <c r="T1638" s="10">
        <f t="shared" si="95"/>
        <v>41523.23688718021</v>
      </c>
    </row>
    <row r="1639" spans="1:20" ht="58" x14ac:dyDescent="0.35">
      <c r="A1639">
        <v>1637</v>
      </c>
      <c r="B1639" s="3" t="s">
        <v>34</v>
      </c>
      <c r="C1639" s="3" t="s">
        <v>2612</v>
      </c>
      <c r="D1639">
        <v>-1135984.3325054301</v>
      </c>
      <c r="E1639">
        <v>19402.751402825201</v>
      </c>
      <c r="F1639" t="s">
        <v>5156</v>
      </c>
      <c r="G1639" t="s">
        <v>5161</v>
      </c>
      <c r="H1639" t="s">
        <v>5183</v>
      </c>
      <c r="I1639">
        <v>1378446173.0393801</v>
      </c>
      <c r="J1639">
        <v>1374706676.8952999</v>
      </c>
      <c r="K1639" t="b">
        <v>0</v>
      </c>
      <c r="L1639">
        <v>191.952597873804</v>
      </c>
      <c r="M1639" t="b">
        <v>1</v>
      </c>
      <c r="N1639" t="s">
        <v>5202</v>
      </c>
      <c r="O1639">
        <f t="shared" si="96"/>
        <v>-2</v>
      </c>
      <c r="P1639">
        <f t="shared" si="93"/>
        <v>101</v>
      </c>
      <c r="Q1639" t="s">
        <v>5227</v>
      </c>
      <c r="R1639" t="s">
        <v>5228</v>
      </c>
      <c r="S1639" s="10">
        <f t="shared" si="94"/>
        <v>41479.74857517708</v>
      </c>
      <c r="T1639" s="10">
        <f t="shared" si="95"/>
        <v>41523.029780548379</v>
      </c>
    </row>
    <row r="1640" spans="1:20" ht="43.5" x14ac:dyDescent="0.35">
      <c r="A1640">
        <v>1638</v>
      </c>
      <c r="B1640" s="3" t="s">
        <v>35</v>
      </c>
      <c r="C1640" s="3" t="s">
        <v>5347</v>
      </c>
      <c r="D1640">
        <v>-1137002.30875468</v>
      </c>
      <c r="E1640">
        <v>19409.010568526199</v>
      </c>
      <c r="F1640" t="s">
        <v>5156</v>
      </c>
      <c r="G1640" t="s">
        <v>5161</v>
      </c>
      <c r="H1640" t="s">
        <v>5183</v>
      </c>
      <c r="I1640">
        <v>1378428279.0263801</v>
      </c>
      <c r="J1640">
        <v>1374688278.4068699</v>
      </c>
      <c r="K1640" t="b">
        <v>0</v>
      </c>
      <c r="L1640">
        <v>192.01191247897901</v>
      </c>
      <c r="M1640" t="b">
        <v>1</v>
      </c>
      <c r="N1640" t="s">
        <v>5202</v>
      </c>
      <c r="O1640">
        <f t="shared" si="96"/>
        <v>-2</v>
      </c>
      <c r="P1640">
        <f t="shared" si="93"/>
        <v>101</v>
      </c>
      <c r="Q1640" t="s">
        <v>5227</v>
      </c>
      <c r="R1640" t="s">
        <v>5228</v>
      </c>
      <c r="S1640" s="10">
        <f t="shared" si="94"/>
        <v>41479.535629709142</v>
      </c>
      <c r="T1640" s="10">
        <f t="shared" si="95"/>
        <v>41522.822673916431</v>
      </c>
    </row>
    <row r="1641" spans="1:20" ht="43.5" x14ac:dyDescent="0.35">
      <c r="A1641">
        <v>1639</v>
      </c>
      <c r="B1641" s="3" t="s">
        <v>36</v>
      </c>
      <c r="C1641" s="3" t="s">
        <v>2614</v>
      </c>
      <c r="D1641">
        <v>-1138020.2850039401</v>
      </c>
      <c r="E1641">
        <v>19415.269734227099</v>
      </c>
      <c r="F1641" t="s">
        <v>5156</v>
      </c>
      <c r="G1641" t="s">
        <v>5161</v>
      </c>
      <c r="H1641" t="s">
        <v>5183</v>
      </c>
      <c r="I1641">
        <v>1378410385.0133801</v>
      </c>
      <c r="J1641">
        <v>1374669879.9184501</v>
      </c>
      <c r="K1641" t="b">
        <v>0</v>
      </c>
      <c r="L1641">
        <v>192.07122708415301</v>
      </c>
      <c r="M1641" t="b">
        <v>1</v>
      </c>
      <c r="N1641" t="s">
        <v>5202</v>
      </c>
      <c r="O1641">
        <f t="shared" si="96"/>
        <v>-2</v>
      </c>
      <c r="P1641">
        <f t="shared" si="93"/>
        <v>101</v>
      </c>
      <c r="Q1641" t="s">
        <v>5227</v>
      </c>
      <c r="R1641" t="s">
        <v>5228</v>
      </c>
      <c r="S1641" s="10">
        <f t="shared" si="94"/>
        <v>41479.322684241321</v>
      </c>
      <c r="T1641" s="10">
        <f t="shared" si="95"/>
        <v>41522.615567284491</v>
      </c>
    </row>
    <row r="1642" spans="1:20" ht="43.5" x14ac:dyDescent="0.35">
      <c r="A1642">
        <v>1640</v>
      </c>
      <c r="B1642" s="3" t="s">
        <v>37</v>
      </c>
      <c r="C1642" s="3" t="s">
        <v>2615</v>
      </c>
      <c r="D1642">
        <v>-1139038.26125319</v>
      </c>
      <c r="E1642">
        <v>19421.5288999281</v>
      </c>
      <c r="F1642" t="s">
        <v>5156</v>
      </c>
      <c r="G1642" t="s">
        <v>5161</v>
      </c>
      <c r="H1642" t="s">
        <v>5183</v>
      </c>
      <c r="I1642">
        <v>1378392491.00038</v>
      </c>
      <c r="J1642">
        <v>1374651481.4300201</v>
      </c>
      <c r="K1642" t="b">
        <v>0</v>
      </c>
      <c r="L1642">
        <v>192.130541689327</v>
      </c>
      <c r="M1642" t="b">
        <v>1</v>
      </c>
      <c r="N1642" t="s">
        <v>5202</v>
      </c>
      <c r="O1642">
        <f t="shared" si="96"/>
        <v>-2</v>
      </c>
      <c r="P1642">
        <f t="shared" si="93"/>
        <v>101</v>
      </c>
      <c r="Q1642" t="s">
        <v>5227</v>
      </c>
      <c r="R1642" t="s">
        <v>5228</v>
      </c>
      <c r="S1642" s="10">
        <f t="shared" si="94"/>
        <v>41479.109738773383</v>
      </c>
      <c r="T1642" s="10">
        <f t="shared" si="95"/>
        <v>41522.408460652543</v>
      </c>
    </row>
    <row r="1643" spans="1:20" ht="29" x14ac:dyDescent="0.35">
      <c r="A1643">
        <v>1641</v>
      </c>
      <c r="B1643" s="3" t="s">
        <v>38</v>
      </c>
      <c r="C1643" s="3" t="s">
        <v>2616</v>
      </c>
      <c r="D1643">
        <v>-1140056.2375024401</v>
      </c>
      <c r="E1643">
        <v>19427.788065629</v>
      </c>
      <c r="F1643" t="s">
        <v>5156</v>
      </c>
      <c r="G1643" t="s">
        <v>5161</v>
      </c>
      <c r="H1643" t="s">
        <v>5183</v>
      </c>
      <c r="I1643">
        <v>1378374596.98738</v>
      </c>
      <c r="J1643">
        <v>1374633082.9416001</v>
      </c>
      <c r="K1643" t="b">
        <v>0</v>
      </c>
      <c r="L1643">
        <v>192.18985629450199</v>
      </c>
      <c r="M1643" t="b">
        <v>1</v>
      </c>
      <c r="N1643" t="s">
        <v>5202</v>
      </c>
      <c r="O1643">
        <f t="shared" si="96"/>
        <v>-2</v>
      </c>
      <c r="P1643">
        <f t="shared" si="93"/>
        <v>101</v>
      </c>
      <c r="Q1643" t="s">
        <v>5227</v>
      </c>
      <c r="R1643" t="s">
        <v>5228</v>
      </c>
      <c r="S1643" s="10">
        <f t="shared" si="94"/>
        <v>41478.896793305554</v>
      </c>
      <c r="T1643" s="10">
        <f t="shared" si="95"/>
        <v>41522.201354020603</v>
      </c>
    </row>
    <row r="1644" spans="1:20" ht="43.5" x14ac:dyDescent="0.35">
      <c r="A1644">
        <v>1642</v>
      </c>
      <c r="B1644" s="3" t="s">
        <v>39</v>
      </c>
      <c r="C1644" s="3" t="s">
        <v>2617</v>
      </c>
      <c r="D1644">
        <v>-1141074.2137517</v>
      </c>
      <c r="E1644">
        <v>19434.047231330002</v>
      </c>
      <c r="F1644" t="s">
        <v>5156</v>
      </c>
      <c r="G1644" t="s">
        <v>5161</v>
      </c>
      <c r="H1644" t="s">
        <v>5183</v>
      </c>
      <c r="I1644">
        <v>1378356702.97439</v>
      </c>
      <c r="J1644">
        <v>1374614684.4531701</v>
      </c>
      <c r="K1644" t="b">
        <v>0</v>
      </c>
      <c r="L1644">
        <v>192.24917089967599</v>
      </c>
      <c r="M1644" t="b">
        <v>1</v>
      </c>
      <c r="N1644" t="s">
        <v>5202</v>
      </c>
      <c r="O1644">
        <f t="shared" si="96"/>
        <v>-2</v>
      </c>
      <c r="P1644">
        <f t="shared" si="93"/>
        <v>101</v>
      </c>
      <c r="Q1644" t="s">
        <v>5227</v>
      </c>
      <c r="R1644" t="s">
        <v>5228</v>
      </c>
      <c r="S1644" s="10">
        <f t="shared" si="94"/>
        <v>41478.683847837616</v>
      </c>
      <c r="T1644" s="10">
        <f t="shared" si="95"/>
        <v>41521.994247388771</v>
      </c>
    </row>
    <row r="1645" spans="1:20" ht="43.5" x14ac:dyDescent="0.35">
      <c r="A1645">
        <v>1643</v>
      </c>
      <c r="B1645" s="3" t="s">
        <v>40</v>
      </c>
      <c r="C1645" s="3" t="s">
        <v>2618</v>
      </c>
      <c r="D1645">
        <v>-1142092.1900009499</v>
      </c>
      <c r="E1645">
        <v>19440.306397030901</v>
      </c>
      <c r="F1645" t="s">
        <v>5156</v>
      </c>
      <c r="G1645" t="s">
        <v>5161</v>
      </c>
      <c r="H1645" t="s">
        <v>5183</v>
      </c>
      <c r="I1645">
        <v>1378338808.96139</v>
      </c>
      <c r="J1645">
        <v>1374596285.9647501</v>
      </c>
      <c r="K1645" t="b">
        <v>0</v>
      </c>
      <c r="L1645">
        <v>192.30848550485001</v>
      </c>
      <c r="M1645" t="b">
        <v>1</v>
      </c>
      <c r="N1645" t="s">
        <v>5202</v>
      </c>
      <c r="O1645">
        <f t="shared" si="96"/>
        <v>-2</v>
      </c>
      <c r="P1645">
        <f t="shared" si="93"/>
        <v>101</v>
      </c>
      <c r="Q1645" t="s">
        <v>5227</v>
      </c>
      <c r="R1645" t="s">
        <v>5228</v>
      </c>
      <c r="S1645" s="10">
        <f t="shared" si="94"/>
        <v>41478.470902369787</v>
      </c>
      <c r="T1645" s="10">
        <f t="shared" si="95"/>
        <v>41521.787140756824</v>
      </c>
    </row>
    <row r="1646" spans="1:20" ht="58" x14ac:dyDescent="0.35">
      <c r="A1646">
        <v>1644</v>
      </c>
      <c r="B1646" s="3" t="s">
        <v>41</v>
      </c>
      <c r="C1646" s="3" t="s">
        <v>2619</v>
      </c>
      <c r="D1646">
        <v>-1143110.16625021</v>
      </c>
      <c r="E1646">
        <v>19446.565562731899</v>
      </c>
      <c r="F1646" t="s">
        <v>5156</v>
      </c>
      <c r="G1646" t="s">
        <v>5162</v>
      </c>
      <c r="H1646" t="s">
        <v>5184</v>
      </c>
      <c r="I1646">
        <v>1378320914.94839</v>
      </c>
      <c r="J1646">
        <v>1374577887.47632</v>
      </c>
      <c r="K1646" t="b">
        <v>0</v>
      </c>
      <c r="L1646">
        <v>192.36780011002401</v>
      </c>
      <c r="M1646" t="b">
        <v>1</v>
      </c>
      <c r="N1646" t="s">
        <v>5202</v>
      </c>
      <c r="O1646">
        <f t="shared" si="96"/>
        <v>-2</v>
      </c>
      <c r="P1646">
        <f t="shared" si="93"/>
        <v>101</v>
      </c>
      <c r="Q1646" t="s">
        <v>5227</v>
      </c>
      <c r="R1646" t="s">
        <v>5228</v>
      </c>
      <c r="S1646" s="10">
        <f t="shared" si="94"/>
        <v>41478.257956901849</v>
      </c>
      <c r="T1646" s="10">
        <f t="shared" si="95"/>
        <v>41521.580034124883</v>
      </c>
    </row>
    <row r="1647" spans="1:20" ht="58" x14ac:dyDescent="0.35">
      <c r="A1647">
        <v>1645</v>
      </c>
      <c r="B1647" s="3" t="s">
        <v>42</v>
      </c>
      <c r="C1647" s="3" t="s">
        <v>2620</v>
      </c>
      <c r="D1647">
        <v>-1144128.1424994599</v>
      </c>
      <c r="E1647">
        <v>19452.824728432799</v>
      </c>
      <c r="F1647" t="s">
        <v>5156</v>
      </c>
      <c r="G1647" t="s">
        <v>5161</v>
      </c>
      <c r="H1647" t="s">
        <v>5183</v>
      </c>
      <c r="I1647">
        <v>1378303020.93539</v>
      </c>
      <c r="J1647">
        <v>1374559488.9879</v>
      </c>
      <c r="K1647" t="b">
        <v>0</v>
      </c>
      <c r="L1647">
        <v>192.427114715199</v>
      </c>
      <c r="M1647" t="b">
        <v>1</v>
      </c>
      <c r="N1647" t="s">
        <v>5202</v>
      </c>
      <c r="O1647">
        <f t="shared" si="96"/>
        <v>-2</v>
      </c>
      <c r="P1647">
        <f t="shared" si="93"/>
        <v>101</v>
      </c>
      <c r="Q1647" t="s">
        <v>5227</v>
      </c>
      <c r="R1647" t="s">
        <v>5228</v>
      </c>
      <c r="S1647" s="10">
        <f t="shared" si="94"/>
        <v>41478.045011434027</v>
      </c>
      <c r="T1647" s="10">
        <f t="shared" si="95"/>
        <v>41521.372927492936</v>
      </c>
    </row>
    <row r="1648" spans="1:20" ht="43.5" x14ac:dyDescent="0.35">
      <c r="A1648">
        <v>1646</v>
      </c>
      <c r="B1648" s="3" t="s">
        <v>43</v>
      </c>
      <c r="C1648" s="3" t="s">
        <v>2621</v>
      </c>
      <c r="D1648">
        <v>-1145146.11874871</v>
      </c>
      <c r="E1648">
        <v>19459.083894133801</v>
      </c>
      <c r="F1648" t="s">
        <v>5156</v>
      </c>
      <c r="G1648" t="s">
        <v>5161</v>
      </c>
      <c r="H1648" t="s">
        <v>5183</v>
      </c>
      <c r="I1648">
        <v>1378285126.92239</v>
      </c>
      <c r="J1648">
        <v>1374541090.49947</v>
      </c>
      <c r="K1648" t="b">
        <v>0</v>
      </c>
      <c r="L1648">
        <v>192.48642932037299</v>
      </c>
      <c r="M1648" t="b">
        <v>1</v>
      </c>
      <c r="N1648" t="s">
        <v>5202</v>
      </c>
      <c r="O1648">
        <f t="shared" si="96"/>
        <v>-2</v>
      </c>
      <c r="P1648">
        <f t="shared" si="93"/>
        <v>101</v>
      </c>
      <c r="Q1648" t="s">
        <v>5227</v>
      </c>
      <c r="R1648" t="s">
        <v>5228</v>
      </c>
      <c r="S1648" s="10">
        <f t="shared" si="94"/>
        <v>41477.832065966089</v>
      </c>
      <c r="T1648" s="10">
        <f t="shared" si="95"/>
        <v>41521.165820860995</v>
      </c>
    </row>
    <row r="1649" spans="1:20" ht="43.5" x14ac:dyDescent="0.35">
      <c r="A1649">
        <v>1647</v>
      </c>
      <c r="B1649" s="3" t="s">
        <v>44</v>
      </c>
      <c r="C1649" s="3" t="s">
        <v>2622</v>
      </c>
      <c r="D1649">
        <v>-1146164.0949979699</v>
      </c>
      <c r="E1649">
        <v>19465.3430598347</v>
      </c>
      <c r="F1649" t="s">
        <v>5156</v>
      </c>
      <c r="G1649" t="s">
        <v>5161</v>
      </c>
      <c r="H1649" t="s">
        <v>5183</v>
      </c>
      <c r="I1649">
        <v>1378267232.9094</v>
      </c>
      <c r="J1649">
        <v>1374522692.01105</v>
      </c>
      <c r="K1649" t="b">
        <v>0</v>
      </c>
      <c r="L1649">
        <v>192.54574392554699</v>
      </c>
      <c r="M1649" t="b">
        <v>1</v>
      </c>
      <c r="N1649" t="s">
        <v>5202</v>
      </c>
      <c r="O1649">
        <f t="shared" si="96"/>
        <v>-2</v>
      </c>
      <c r="P1649">
        <f t="shared" si="93"/>
        <v>101</v>
      </c>
      <c r="Q1649" t="s">
        <v>5227</v>
      </c>
      <c r="R1649" t="s">
        <v>5228</v>
      </c>
      <c r="S1649" s="10">
        <f t="shared" si="94"/>
        <v>41477.619120498261</v>
      </c>
      <c r="T1649" s="10">
        <f t="shared" si="95"/>
        <v>41520.958714229164</v>
      </c>
    </row>
    <row r="1650" spans="1:20" ht="43.5" x14ac:dyDescent="0.35">
      <c r="A1650">
        <v>1648</v>
      </c>
      <c r="B1650" s="3" t="s">
        <v>45</v>
      </c>
      <c r="C1650" s="3" t="s">
        <v>2623</v>
      </c>
      <c r="D1650">
        <v>-1147182.07124722</v>
      </c>
      <c r="E1650">
        <v>19471.602225535698</v>
      </c>
      <c r="F1650" t="s">
        <v>5156</v>
      </c>
      <c r="G1650" t="s">
        <v>5161</v>
      </c>
      <c r="H1650" t="s">
        <v>5183</v>
      </c>
      <c r="I1650">
        <v>1378249338.8964</v>
      </c>
      <c r="J1650">
        <v>1374504293.52262</v>
      </c>
      <c r="K1650" t="b">
        <v>0</v>
      </c>
      <c r="L1650">
        <v>192.60505853072101</v>
      </c>
      <c r="M1650" t="b">
        <v>1</v>
      </c>
      <c r="N1650" t="s">
        <v>5202</v>
      </c>
      <c r="O1650">
        <f t="shared" si="96"/>
        <v>-2</v>
      </c>
      <c r="P1650">
        <f t="shared" si="93"/>
        <v>101</v>
      </c>
      <c r="Q1650" t="s">
        <v>5227</v>
      </c>
      <c r="R1650" t="s">
        <v>5228</v>
      </c>
      <c r="S1650" s="10">
        <f t="shared" si="94"/>
        <v>41477.406175030323</v>
      </c>
      <c r="T1650" s="10">
        <f t="shared" si="95"/>
        <v>41520.751607597216</v>
      </c>
    </row>
    <row r="1651" spans="1:20" ht="58" x14ac:dyDescent="0.35">
      <c r="A1651">
        <v>1649</v>
      </c>
      <c r="B1651" s="3" t="s">
        <v>46</v>
      </c>
      <c r="C1651" s="3" t="s">
        <v>2624</v>
      </c>
      <c r="D1651">
        <v>-1148200.0474964699</v>
      </c>
      <c r="E1651">
        <v>19477.861391236602</v>
      </c>
      <c r="F1651" t="s">
        <v>5156</v>
      </c>
      <c r="G1651" t="s">
        <v>5161</v>
      </c>
      <c r="H1651" t="s">
        <v>5183</v>
      </c>
      <c r="I1651">
        <v>1378231444.8834</v>
      </c>
      <c r="J1651">
        <v>1374485895.0342</v>
      </c>
      <c r="K1651" t="b">
        <v>0</v>
      </c>
      <c r="L1651">
        <v>192.664373135896</v>
      </c>
      <c r="M1651" t="b">
        <v>1</v>
      </c>
      <c r="N1651" t="s">
        <v>5202</v>
      </c>
      <c r="O1651">
        <f t="shared" si="96"/>
        <v>-2</v>
      </c>
      <c r="P1651">
        <f t="shared" si="93"/>
        <v>101</v>
      </c>
      <c r="Q1651" t="s">
        <v>5227</v>
      </c>
      <c r="R1651" t="s">
        <v>5228</v>
      </c>
      <c r="S1651" s="10">
        <f t="shared" si="94"/>
        <v>41477.193229562494</v>
      </c>
      <c r="T1651" s="10">
        <f t="shared" si="95"/>
        <v>41520.544500965276</v>
      </c>
    </row>
    <row r="1652" spans="1:20" ht="43.5" x14ac:dyDescent="0.35">
      <c r="A1652">
        <v>1650</v>
      </c>
      <c r="B1652" s="3" t="s">
        <v>47</v>
      </c>
      <c r="C1652" s="3" t="s">
        <v>2625</v>
      </c>
      <c r="D1652">
        <v>-1149218.0237457301</v>
      </c>
      <c r="E1652">
        <v>19484.1205569376</v>
      </c>
      <c r="F1652" t="s">
        <v>5156</v>
      </c>
      <c r="G1652" t="s">
        <v>5161</v>
      </c>
      <c r="H1652" t="s">
        <v>5183</v>
      </c>
      <c r="I1652">
        <v>1378213550.8704</v>
      </c>
      <c r="J1652">
        <v>1374467496.5457699</v>
      </c>
      <c r="K1652" t="b">
        <v>0</v>
      </c>
      <c r="L1652">
        <v>192.72368774106999</v>
      </c>
      <c r="M1652" t="b">
        <v>1</v>
      </c>
      <c r="N1652" t="s">
        <v>5202</v>
      </c>
      <c r="O1652">
        <f t="shared" si="96"/>
        <v>-2</v>
      </c>
      <c r="P1652">
        <f t="shared" si="93"/>
        <v>101</v>
      </c>
      <c r="Q1652" t="s">
        <v>5227</v>
      </c>
      <c r="R1652" t="s">
        <v>5228</v>
      </c>
      <c r="S1652" s="10">
        <f t="shared" si="94"/>
        <v>41476.980284094556</v>
      </c>
      <c r="T1652" s="10">
        <f t="shared" si="95"/>
        <v>41520.337394333328</v>
      </c>
    </row>
    <row r="1653" spans="1:20" ht="43.5" x14ac:dyDescent="0.35">
      <c r="A1653">
        <v>1651</v>
      </c>
      <c r="B1653" s="3" t="s">
        <v>48</v>
      </c>
      <c r="C1653" s="3" t="s">
        <v>2626</v>
      </c>
      <c r="D1653">
        <v>-1150235.9999949799</v>
      </c>
      <c r="E1653">
        <v>19490.3797226385</v>
      </c>
      <c r="F1653" t="s">
        <v>5156</v>
      </c>
      <c r="G1653" t="s">
        <v>5163</v>
      </c>
      <c r="H1653" t="s">
        <v>5185</v>
      </c>
      <c r="I1653">
        <v>1378195656.8573999</v>
      </c>
      <c r="J1653">
        <v>1374449098.0573499</v>
      </c>
      <c r="K1653" t="b">
        <v>0</v>
      </c>
      <c r="L1653">
        <v>192.78300234624399</v>
      </c>
      <c r="M1653" t="b">
        <v>1</v>
      </c>
      <c r="N1653" t="s">
        <v>5202</v>
      </c>
      <c r="O1653">
        <f t="shared" si="96"/>
        <v>-2</v>
      </c>
      <c r="P1653">
        <f t="shared" si="93"/>
        <v>101</v>
      </c>
      <c r="Q1653" t="s">
        <v>5227</v>
      </c>
      <c r="R1653" t="s">
        <v>5228</v>
      </c>
      <c r="S1653" s="10">
        <f t="shared" si="94"/>
        <v>41476.767338626734</v>
      </c>
      <c r="T1653" s="10">
        <f t="shared" si="95"/>
        <v>41520.130287701388</v>
      </c>
    </row>
    <row r="1654" spans="1:20" ht="58" x14ac:dyDescent="0.35">
      <c r="A1654">
        <v>1652</v>
      </c>
      <c r="B1654" s="3" t="s">
        <v>49</v>
      </c>
      <c r="C1654" s="3" t="s">
        <v>2627</v>
      </c>
      <c r="D1654">
        <v>-1151253.9762442301</v>
      </c>
      <c r="E1654">
        <v>19496.638888339501</v>
      </c>
      <c r="F1654" t="s">
        <v>5156</v>
      </c>
      <c r="G1654" t="s">
        <v>5161</v>
      </c>
      <c r="H1654" t="s">
        <v>5183</v>
      </c>
      <c r="I1654">
        <v>1378177762.8444099</v>
      </c>
      <c r="J1654">
        <v>1374430699.5689199</v>
      </c>
      <c r="K1654" t="b">
        <v>0</v>
      </c>
      <c r="L1654">
        <v>192.84231695141901</v>
      </c>
      <c r="M1654" t="b">
        <v>1</v>
      </c>
      <c r="N1654" t="s">
        <v>5202</v>
      </c>
      <c r="O1654">
        <f t="shared" si="96"/>
        <v>-2</v>
      </c>
      <c r="P1654">
        <f t="shared" si="93"/>
        <v>101</v>
      </c>
      <c r="Q1654" t="s">
        <v>5227</v>
      </c>
      <c r="R1654" t="s">
        <v>5228</v>
      </c>
      <c r="S1654" s="10">
        <f t="shared" si="94"/>
        <v>41476.554393158796</v>
      </c>
      <c r="T1654" s="10">
        <f t="shared" si="95"/>
        <v>41519.923181069556</v>
      </c>
    </row>
    <row r="1655" spans="1:20" ht="43.5" x14ac:dyDescent="0.35">
      <c r="A1655">
        <v>1653</v>
      </c>
      <c r="B1655" s="3" t="s">
        <v>50</v>
      </c>
      <c r="C1655" s="3" t="s">
        <v>2628</v>
      </c>
      <c r="D1655">
        <v>-1152271.95249349</v>
      </c>
      <c r="E1655">
        <v>19502.898054040401</v>
      </c>
      <c r="F1655" t="s">
        <v>5156</v>
      </c>
      <c r="G1655" t="s">
        <v>5162</v>
      </c>
      <c r="H1655" t="s">
        <v>5184</v>
      </c>
      <c r="I1655">
        <v>1378159868.8314099</v>
      </c>
      <c r="J1655">
        <v>1374412301.0804999</v>
      </c>
      <c r="K1655" t="b">
        <v>0</v>
      </c>
      <c r="L1655">
        <v>192.901631556593</v>
      </c>
      <c r="M1655" t="b">
        <v>1</v>
      </c>
      <c r="N1655" t="s">
        <v>5202</v>
      </c>
      <c r="O1655">
        <f t="shared" si="96"/>
        <v>-2</v>
      </c>
      <c r="P1655">
        <f t="shared" si="93"/>
        <v>101</v>
      </c>
      <c r="Q1655" t="s">
        <v>5227</v>
      </c>
      <c r="R1655" t="s">
        <v>5228</v>
      </c>
      <c r="S1655" s="10">
        <f t="shared" si="94"/>
        <v>41476.341447690967</v>
      </c>
      <c r="T1655" s="10">
        <f t="shared" si="95"/>
        <v>41519.716074437609</v>
      </c>
    </row>
    <row r="1656" spans="1:20" x14ac:dyDescent="0.35">
      <c r="A1656">
        <v>1654</v>
      </c>
      <c r="B1656" s="3" t="s">
        <v>51</v>
      </c>
      <c r="C1656" s="3" t="s">
        <v>2629</v>
      </c>
      <c r="D1656">
        <v>-1153289.9287427401</v>
      </c>
      <c r="E1656">
        <v>19509.157219741399</v>
      </c>
      <c r="F1656" t="s">
        <v>5156</v>
      </c>
      <c r="G1656" t="s">
        <v>5161</v>
      </c>
      <c r="H1656" t="s">
        <v>5183</v>
      </c>
      <c r="I1656">
        <v>1378141974.8184099</v>
      </c>
      <c r="J1656">
        <v>1374393902.5920701</v>
      </c>
      <c r="K1656" t="b">
        <v>0</v>
      </c>
      <c r="L1656">
        <v>192.960946161767</v>
      </c>
      <c r="M1656" t="b">
        <v>1</v>
      </c>
      <c r="N1656" t="s">
        <v>5202</v>
      </c>
      <c r="O1656">
        <f t="shared" si="96"/>
        <v>-2</v>
      </c>
      <c r="P1656">
        <f t="shared" si="93"/>
        <v>101</v>
      </c>
      <c r="Q1656" t="s">
        <v>5227</v>
      </c>
      <c r="R1656" t="s">
        <v>5228</v>
      </c>
      <c r="S1656" s="10">
        <f t="shared" si="94"/>
        <v>41476.128502223029</v>
      </c>
      <c r="T1656" s="10">
        <f t="shared" si="95"/>
        <v>41519.508967805668</v>
      </c>
    </row>
    <row r="1657" spans="1:20" ht="43.5" x14ac:dyDescent="0.35">
      <c r="A1657">
        <v>1655</v>
      </c>
      <c r="B1657" s="3" t="s">
        <v>52</v>
      </c>
      <c r="C1657" s="3" t="s">
        <v>2630</v>
      </c>
      <c r="D1657">
        <v>-1154307.90499199</v>
      </c>
      <c r="E1657">
        <v>19515.416385442299</v>
      </c>
      <c r="F1657" t="s">
        <v>5156</v>
      </c>
      <c r="G1657" t="s">
        <v>5162</v>
      </c>
      <c r="H1657" t="s">
        <v>5184</v>
      </c>
      <c r="I1657">
        <v>1378124080.8054099</v>
      </c>
      <c r="J1657">
        <v>1374375504.1036501</v>
      </c>
      <c r="K1657" t="b">
        <v>0</v>
      </c>
      <c r="L1657">
        <v>193.02026076694099</v>
      </c>
      <c r="M1657" t="b">
        <v>1</v>
      </c>
      <c r="N1657" t="s">
        <v>5202</v>
      </c>
      <c r="O1657">
        <f t="shared" si="96"/>
        <v>-2</v>
      </c>
      <c r="P1657">
        <f t="shared" si="93"/>
        <v>101</v>
      </c>
      <c r="Q1657" t="s">
        <v>5227</v>
      </c>
      <c r="R1657" t="s">
        <v>5228</v>
      </c>
      <c r="S1657" s="10">
        <f t="shared" si="94"/>
        <v>41475.915556755208</v>
      </c>
      <c r="T1657" s="10">
        <f t="shared" si="95"/>
        <v>41519.301861173721</v>
      </c>
    </row>
    <row r="1658" spans="1:20" ht="43.5" x14ac:dyDescent="0.35">
      <c r="A1658">
        <v>1656</v>
      </c>
      <c r="B1658" s="3" t="s">
        <v>53</v>
      </c>
      <c r="C1658" s="3" t="s">
        <v>2631</v>
      </c>
      <c r="D1658">
        <v>-1155325.8812412501</v>
      </c>
      <c r="E1658">
        <v>19521.6755511433</v>
      </c>
      <c r="F1658" t="s">
        <v>5156</v>
      </c>
      <c r="G1658" t="s">
        <v>5161</v>
      </c>
      <c r="H1658" t="s">
        <v>5183</v>
      </c>
      <c r="I1658">
        <v>1378106186.7924099</v>
      </c>
      <c r="J1658">
        <v>1374357105.6152201</v>
      </c>
      <c r="K1658" t="b">
        <v>0</v>
      </c>
      <c r="L1658">
        <v>193.07957537211601</v>
      </c>
      <c r="M1658" t="b">
        <v>1</v>
      </c>
      <c r="N1658" t="s">
        <v>5202</v>
      </c>
      <c r="O1658">
        <f t="shared" si="96"/>
        <v>-2</v>
      </c>
      <c r="P1658">
        <f t="shared" si="93"/>
        <v>101</v>
      </c>
      <c r="Q1658" t="s">
        <v>5227</v>
      </c>
      <c r="R1658" t="s">
        <v>5228</v>
      </c>
      <c r="S1658" s="10">
        <f t="shared" si="94"/>
        <v>41475.702611287263</v>
      </c>
      <c r="T1658" s="10">
        <f t="shared" si="95"/>
        <v>41519.09475454178</v>
      </c>
    </row>
    <row r="1659" spans="1:20" ht="43.5" x14ac:dyDescent="0.35">
      <c r="A1659">
        <v>1657</v>
      </c>
      <c r="B1659" s="3" t="s">
        <v>54</v>
      </c>
      <c r="C1659" s="3" t="s">
        <v>2632</v>
      </c>
      <c r="D1659">
        <v>-1156343.8574905</v>
      </c>
      <c r="E1659">
        <v>19527.9347168442</v>
      </c>
      <c r="F1659" t="s">
        <v>5156</v>
      </c>
      <c r="G1659" t="s">
        <v>5161</v>
      </c>
      <c r="H1659" t="s">
        <v>5183</v>
      </c>
      <c r="I1659">
        <v>1378088292.7794199</v>
      </c>
      <c r="J1659">
        <v>1374338707.1268001</v>
      </c>
      <c r="K1659" t="b">
        <v>0</v>
      </c>
      <c r="L1659">
        <v>193.13888997729001</v>
      </c>
      <c r="M1659" t="b">
        <v>1</v>
      </c>
      <c r="N1659" t="s">
        <v>5202</v>
      </c>
      <c r="O1659">
        <f t="shared" si="96"/>
        <v>-2</v>
      </c>
      <c r="P1659">
        <f t="shared" si="93"/>
        <v>101</v>
      </c>
      <c r="Q1659" t="s">
        <v>5227</v>
      </c>
      <c r="R1659" t="s">
        <v>5228</v>
      </c>
      <c r="S1659" s="10">
        <f t="shared" si="94"/>
        <v>41475.489665819441</v>
      </c>
      <c r="T1659" s="10">
        <f t="shared" si="95"/>
        <v>41518.887647909949</v>
      </c>
    </row>
    <row r="1660" spans="1:20" ht="29" x14ac:dyDescent="0.35">
      <c r="A1660">
        <v>1658</v>
      </c>
      <c r="B1660" s="3" t="s">
        <v>5348</v>
      </c>
      <c r="C1660" s="3" t="s">
        <v>2633</v>
      </c>
      <c r="D1660">
        <v>-1157361.8337397501</v>
      </c>
      <c r="E1660">
        <v>19534.193882545202</v>
      </c>
      <c r="F1660" t="s">
        <v>5156</v>
      </c>
      <c r="G1660" t="s">
        <v>5161</v>
      </c>
      <c r="H1660" t="s">
        <v>5183</v>
      </c>
      <c r="I1660">
        <v>1378070398.7664199</v>
      </c>
      <c r="J1660">
        <v>1374320308.63837</v>
      </c>
      <c r="K1660" t="b">
        <v>0</v>
      </c>
      <c r="L1660">
        <v>193.198204582464</v>
      </c>
      <c r="M1660" t="b">
        <v>1</v>
      </c>
      <c r="N1660" t="s">
        <v>5202</v>
      </c>
      <c r="O1660">
        <f t="shared" si="96"/>
        <v>-2</v>
      </c>
      <c r="P1660">
        <f t="shared" si="93"/>
        <v>101</v>
      </c>
      <c r="Q1660" t="s">
        <v>5227</v>
      </c>
      <c r="R1660" t="s">
        <v>5228</v>
      </c>
      <c r="S1660" s="10">
        <f t="shared" si="94"/>
        <v>41475.276720351503</v>
      </c>
      <c r="T1660" s="10">
        <f t="shared" si="95"/>
        <v>41518.680541278001</v>
      </c>
    </row>
    <row r="1661" spans="1:20" ht="58" x14ac:dyDescent="0.35">
      <c r="A1661">
        <v>1659</v>
      </c>
      <c r="B1661" s="3" t="s">
        <v>56</v>
      </c>
      <c r="C1661" s="3" t="s">
        <v>2634</v>
      </c>
      <c r="D1661">
        <v>-1158379.80998901</v>
      </c>
      <c r="E1661">
        <v>19540.453048246101</v>
      </c>
      <c r="F1661" t="s">
        <v>5156</v>
      </c>
      <c r="G1661" t="s">
        <v>5161</v>
      </c>
      <c r="H1661" t="s">
        <v>5183</v>
      </c>
      <c r="I1661">
        <v>1378052504.7534201</v>
      </c>
      <c r="J1661">
        <v>1374301910.14995</v>
      </c>
      <c r="K1661" t="b">
        <v>0</v>
      </c>
      <c r="L1661">
        <v>193.25751918763899</v>
      </c>
      <c r="M1661" t="b">
        <v>1</v>
      </c>
      <c r="N1661" t="s">
        <v>5202</v>
      </c>
      <c r="O1661">
        <f t="shared" si="96"/>
        <v>-2</v>
      </c>
      <c r="P1661">
        <f t="shared" si="93"/>
        <v>101</v>
      </c>
      <c r="Q1661" t="s">
        <v>5227</v>
      </c>
      <c r="R1661" t="s">
        <v>5228</v>
      </c>
      <c r="S1661" s="10">
        <f t="shared" si="94"/>
        <v>41475.063774883682</v>
      </c>
      <c r="T1661" s="10">
        <f t="shared" si="95"/>
        <v>41518.473434646068</v>
      </c>
    </row>
    <row r="1662" spans="1:20" ht="43.5" x14ac:dyDescent="0.35">
      <c r="A1662">
        <v>1660</v>
      </c>
      <c r="B1662" s="3" t="s">
        <v>57</v>
      </c>
      <c r="C1662" s="3" t="s">
        <v>2635</v>
      </c>
      <c r="D1662">
        <v>-1159397.7862382601</v>
      </c>
      <c r="E1662">
        <v>19546.712213947099</v>
      </c>
      <c r="F1662" t="s">
        <v>5156</v>
      </c>
      <c r="G1662" t="s">
        <v>5161</v>
      </c>
      <c r="H1662" t="s">
        <v>5183</v>
      </c>
      <c r="I1662">
        <v>1378034610.7404201</v>
      </c>
      <c r="J1662">
        <v>1374283511.66152</v>
      </c>
      <c r="K1662" t="b">
        <v>0</v>
      </c>
      <c r="L1662">
        <v>193.31683379281299</v>
      </c>
      <c r="M1662" t="b">
        <v>1</v>
      </c>
      <c r="N1662" t="s">
        <v>5202</v>
      </c>
      <c r="O1662">
        <f t="shared" si="96"/>
        <v>-2</v>
      </c>
      <c r="P1662">
        <f t="shared" si="93"/>
        <v>101</v>
      </c>
      <c r="Q1662" t="s">
        <v>5227</v>
      </c>
      <c r="R1662" t="s">
        <v>5228</v>
      </c>
      <c r="S1662" s="10">
        <f t="shared" si="94"/>
        <v>41474.850829415736</v>
      </c>
      <c r="T1662" s="10">
        <f t="shared" si="95"/>
        <v>41518.266328014121</v>
      </c>
    </row>
    <row r="1663" spans="1:20" ht="29" x14ac:dyDescent="0.35">
      <c r="A1663">
        <v>1661</v>
      </c>
      <c r="B1663" s="3" t="s">
        <v>58</v>
      </c>
      <c r="C1663" s="3" t="s">
        <v>2636</v>
      </c>
      <c r="D1663">
        <v>-1160415.76248752</v>
      </c>
      <c r="E1663">
        <v>19552.971379647999</v>
      </c>
      <c r="F1663" t="s">
        <v>5156</v>
      </c>
      <c r="G1663" t="s">
        <v>5162</v>
      </c>
      <c r="H1663" t="s">
        <v>5184</v>
      </c>
      <c r="I1663">
        <v>1378016716.7274201</v>
      </c>
      <c r="J1663">
        <v>1374265113.1731</v>
      </c>
      <c r="K1663" t="b">
        <v>0</v>
      </c>
      <c r="L1663">
        <v>193.37614839798701</v>
      </c>
      <c r="M1663" t="b">
        <v>1</v>
      </c>
      <c r="N1663" t="s">
        <v>5202</v>
      </c>
      <c r="O1663">
        <f t="shared" si="96"/>
        <v>-2</v>
      </c>
      <c r="P1663">
        <f t="shared" si="93"/>
        <v>101</v>
      </c>
      <c r="Q1663" t="s">
        <v>5227</v>
      </c>
      <c r="R1663" t="s">
        <v>5228</v>
      </c>
      <c r="S1663" s="10">
        <f t="shared" si="94"/>
        <v>41474.637883947915</v>
      </c>
      <c r="T1663" s="10">
        <f t="shared" si="95"/>
        <v>41518.059221382173</v>
      </c>
    </row>
    <row r="1664" spans="1:20" ht="43.5" x14ac:dyDescent="0.35">
      <c r="A1664">
        <v>1662</v>
      </c>
      <c r="B1664" s="3" t="s">
        <v>59</v>
      </c>
      <c r="C1664" s="3" t="s">
        <v>2637</v>
      </c>
      <c r="D1664">
        <v>-1161433.7387367701</v>
      </c>
      <c r="E1664">
        <v>19559.230545349001</v>
      </c>
      <c r="F1664" t="s">
        <v>5156</v>
      </c>
      <c r="G1664" t="s">
        <v>5161</v>
      </c>
      <c r="H1664" t="s">
        <v>5183</v>
      </c>
      <c r="I1664">
        <v>1377998822.7144201</v>
      </c>
      <c r="J1664">
        <v>1374246714.68467</v>
      </c>
      <c r="K1664" t="b">
        <v>0</v>
      </c>
      <c r="L1664">
        <v>193.435463003161</v>
      </c>
      <c r="M1664" t="b">
        <v>1</v>
      </c>
      <c r="N1664" t="s">
        <v>5202</v>
      </c>
      <c r="O1664">
        <f t="shared" si="96"/>
        <v>-2</v>
      </c>
      <c r="P1664">
        <f t="shared" si="93"/>
        <v>101</v>
      </c>
      <c r="Q1664" t="s">
        <v>5227</v>
      </c>
      <c r="R1664" t="s">
        <v>5228</v>
      </c>
      <c r="S1664" s="10">
        <f t="shared" si="94"/>
        <v>41474.42493847997</v>
      </c>
      <c r="T1664" s="10">
        <f t="shared" si="95"/>
        <v>41517.852114750232</v>
      </c>
    </row>
    <row r="1665" spans="1:20" ht="43.5" x14ac:dyDescent="0.35">
      <c r="A1665">
        <v>1663</v>
      </c>
      <c r="B1665" s="3" t="s">
        <v>60</v>
      </c>
      <c r="C1665" s="3" t="s">
        <v>2638</v>
      </c>
      <c r="D1665">
        <v>-1162451.71498602</v>
      </c>
      <c r="E1665">
        <v>19565.489711049901</v>
      </c>
      <c r="F1665" t="s">
        <v>5156</v>
      </c>
      <c r="G1665" t="s">
        <v>5161</v>
      </c>
      <c r="H1665" t="s">
        <v>5183</v>
      </c>
      <c r="I1665">
        <v>1377980928.7014301</v>
      </c>
      <c r="J1665">
        <v>1374228316.19625</v>
      </c>
      <c r="K1665" t="b">
        <v>0</v>
      </c>
      <c r="L1665">
        <v>193.49477760833599</v>
      </c>
      <c r="M1665" t="b">
        <v>1</v>
      </c>
      <c r="N1665" t="s">
        <v>5202</v>
      </c>
      <c r="O1665">
        <f t="shared" si="96"/>
        <v>-2</v>
      </c>
      <c r="P1665">
        <f t="shared" si="93"/>
        <v>101</v>
      </c>
      <c r="Q1665" t="s">
        <v>5227</v>
      </c>
      <c r="R1665" t="s">
        <v>5228</v>
      </c>
      <c r="S1665" s="10">
        <f t="shared" si="94"/>
        <v>41474.211993012148</v>
      </c>
      <c r="T1665" s="10">
        <f t="shared" si="95"/>
        <v>41517.645008118401</v>
      </c>
    </row>
    <row r="1666" spans="1:20" ht="43.5" x14ac:dyDescent="0.35">
      <c r="A1666">
        <v>1664</v>
      </c>
      <c r="B1666" s="3" t="s">
        <v>61</v>
      </c>
      <c r="C1666" s="3" t="s">
        <v>2639</v>
      </c>
      <c r="D1666">
        <v>-1163469.6912352799</v>
      </c>
      <c r="E1666">
        <v>19571.748876750898</v>
      </c>
      <c r="F1666" t="s">
        <v>5156</v>
      </c>
      <c r="G1666" t="s">
        <v>5161</v>
      </c>
      <c r="H1666" t="s">
        <v>5183</v>
      </c>
      <c r="I1666">
        <v>1377963034.6884301</v>
      </c>
      <c r="J1666">
        <v>1374209917.7078199</v>
      </c>
      <c r="K1666" t="b">
        <v>0</v>
      </c>
      <c r="L1666">
        <v>193.55409221350999</v>
      </c>
      <c r="M1666" t="b">
        <v>1</v>
      </c>
      <c r="N1666" t="s">
        <v>5202</v>
      </c>
      <c r="O1666">
        <f t="shared" si="96"/>
        <v>-2</v>
      </c>
      <c r="P1666">
        <f t="shared" si="93"/>
        <v>101</v>
      </c>
      <c r="Q1666" t="s">
        <v>5227</v>
      </c>
      <c r="R1666" t="s">
        <v>5228</v>
      </c>
      <c r="S1666" s="10">
        <f t="shared" si="94"/>
        <v>41473.99904754421</v>
      </c>
      <c r="T1666" s="10">
        <f t="shared" si="95"/>
        <v>41517.437901486461</v>
      </c>
    </row>
    <row r="1667" spans="1:20" ht="43.5" x14ac:dyDescent="0.35">
      <c r="A1667">
        <v>1665</v>
      </c>
      <c r="B1667" s="3" t="s">
        <v>62</v>
      </c>
      <c r="C1667" s="3" t="s">
        <v>2640</v>
      </c>
      <c r="D1667">
        <v>-1164487.66748453</v>
      </c>
      <c r="E1667">
        <v>19578.008042451798</v>
      </c>
      <c r="F1667" t="s">
        <v>5156</v>
      </c>
      <c r="G1667" t="s">
        <v>5162</v>
      </c>
      <c r="H1667" t="s">
        <v>5184</v>
      </c>
      <c r="I1667">
        <v>1377945140.6754301</v>
      </c>
      <c r="J1667">
        <v>1374191519.2193999</v>
      </c>
      <c r="K1667" t="b">
        <v>0</v>
      </c>
      <c r="L1667">
        <v>193.61340681868401</v>
      </c>
      <c r="M1667" t="b">
        <v>1</v>
      </c>
      <c r="N1667" t="s">
        <v>5203</v>
      </c>
      <c r="O1667">
        <f t="shared" si="96"/>
        <v>-2</v>
      </c>
      <c r="P1667">
        <f t="shared" ref="P1667:P1730" si="97">ROUND(E1667/L1667,0)</f>
        <v>101</v>
      </c>
      <c r="Q1667" t="s">
        <v>5227</v>
      </c>
      <c r="R1667" t="s">
        <v>5229</v>
      </c>
      <c r="S1667" s="10">
        <f t="shared" ref="S1667:S1730" si="98">(J1667/86400)+25569+(-5/24)</f>
        <v>41473.786102076388</v>
      </c>
      <c r="T1667" s="10">
        <f t="shared" ref="T1667:T1730" si="99">(I1667/86400)+25569+(-5/24)</f>
        <v>41517.230794854513</v>
      </c>
    </row>
    <row r="1668" spans="1:20" ht="43.5" x14ac:dyDescent="0.35">
      <c r="A1668">
        <v>1666</v>
      </c>
      <c r="B1668" s="3" t="s">
        <v>63</v>
      </c>
      <c r="C1668" s="3" t="s">
        <v>2641</v>
      </c>
      <c r="D1668">
        <v>-1165505.6437337799</v>
      </c>
      <c r="E1668">
        <v>19584.2672081528</v>
      </c>
      <c r="F1668" t="s">
        <v>5156</v>
      </c>
      <c r="G1668" t="s">
        <v>5161</v>
      </c>
      <c r="H1668" t="s">
        <v>5183</v>
      </c>
      <c r="I1668">
        <v>1377927246.66243</v>
      </c>
      <c r="J1668">
        <v>1374173120.7309699</v>
      </c>
      <c r="K1668" t="b">
        <v>0</v>
      </c>
      <c r="L1668">
        <v>193.67272142385801</v>
      </c>
      <c r="M1668" t="b">
        <v>1</v>
      </c>
      <c r="N1668" t="s">
        <v>5203</v>
      </c>
      <c r="O1668">
        <f t="shared" si="96"/>
        <v>-2</v>
      </c>
      <c r="P1668">
        <f t="shared" si="97"/>
        <v>101</v>
      </c>
      <c r="Q1668" t="s">
        <v>5227</v>
      </c>
      <c r="R1668" t="s">
        <v>5229</v>
      </c>
      <c r="S1668" s="10">
        <f t="shared" si="98"/>
        <v>41473.573156608443</v>
      </c>
      <c r="T1668" s="10">
        <f t="shared" si="99"/>
        <v>41517.023688222565</v>
      </c>
    </row>
    <row r="1669" spans="1:20" ht="43.5" x14ac:dyDescent="0.35">
      <c r="A1669">
        <v>1667</v>
      </c>
      <c r="B1669" s="3" t="s">
        <v>64</v>
      </c>
      <c r="C1669" s="3" t="s">
        <v>2642</v>
      </c>
      <c r="D1669">
        <v>-1166523.61998304</v>
      </c>
      <c r="E1669">
        <v>19590.5263738537</v>
      </c>
      <c r="F1669" t="s">
        <v>5156</v>
      </c>
      <c r="G1669" t="s">
        <v>5161</v>
      </c>
      <c r="H1669" t="s">
        <v>5183</v>
      </c>
      <c r="I1669">
        <v>1377909352.64943</v>
      </c>
      <c r="J1669">
        <v>1374154722.2425499</v>
      </c>
      <c r="K1669" t="b">
        <v>0</v>
      </c>
      <c r="L1669">
        <v>193.732036029033</v>
      </c>
      <c r="M1669" t="b">
        <v>1</v>
      </c>
      <c r="N1669" t="s">
        <v>5203</v>
      </c>
      <c r="O1669">
        <f t="shared" si="96"/>
        <v>-2</v>
      </c>
      <c r="P1669">
        <f t="shared" si="97"/>
        <v>101</v>
      </c>
      <c r="Q1669" t="s">
        <v>5227</v>
      </c>
      <c r="R1669" t="s">
        <v>5229</v>
      </c>
      <c r="S1669" s="10">
        <f t="shared" si="98"/>
        <v>41473.360211140622</v>
      </c>
      <c r="T1669" s="10">
        <f t="shared" si="99"/>
        <v>41516.816581590625</v>
      </c>
    </row>
    <row r="1670" spans="1:20" ht="43.5" x14ac:dyDescent="0.35">
      <c r="A1670">
        <v>1668</v>
      </c>
      <c r="B1670" s="3" t="s">
        <v>65</v>
      </c>
      <c r="C1670" s="3" t="s">
        <v>2643</v>
      </c>
      <c r="D1670">
        <v>-1167541.5962322899</v>
      </c>
      <c r="E1670">
        <v>19596.785539554701</v>
      </c>
      <c r="F1670" t="s">
        <v>5156</v>
      </c>
      <c r="G1670" t="s">
        <v>5161</v>
      </c>
      <c r="H1670" t="s">
        <v>5183</v>
      </c>
      <c r="I1670">
        <v>1377891458.63644</v>
      </c>
      <c r="J1670">
        <v>1374136323.7541201</v>
      </c>
      <c r="K1670" t="b">
        <v>0</v>
      </c>
      <c r="L1670">
        <v>193.79135063420699</v>
      </c>
      <c r="M1670" t="b">
        <v>1</v>
      </c>
      <c r="N1670" t="s">
        <v>5203</v>
      </c>
      <c r="O1670">
        <f t="shared" si="96"/>
        <v>-2</v>
      </c>
      <c r="P1670">
        <f t="shared" si="97"/>
        <v>101</v>
      </c>
      <c r="Q1670" t="s">
        <v>5227</v>
      </c>
      <c r="R1670" t="s">
        <v>5229</v>
      </c>
      <c r="S1670" s="10">
        <f t="shared" si="98"/>
        <v>41473.147265672684</v>
      </c>
      <c r="T1670" s="10">
        <f t="shared" si="99"/>
        <v>41516.609474958794</v>
      </c>
    </row>
    <row r="1671" spans="1:20" ht="58" x14ac:dyDescent="0.35">
      <c r="A1671">
        <v>1669</v>
      </c>
      <c r="B1671" s="3" t="s">
        <v>66</v>
      </c>
      <c r="C1671" s="3" t="s">
        <v>2644</v>
      </c>
      <c r="D1671">
        <v>-1168559.57248154</v>
      </c>
      <c r="E1671">
        <v>19603.044705255601</v>
      </c>
      <c r="F1671" t="s">
        <v>5156</v>
      </c>
      <c r="G1671" t="s">
        <v>5161</v>
      </c>
      <c r="H1671" t="s">
        <v>5183</v>
      </c>
      <c r="I1671">
        <v>1377873564.62344</v>
      </c>
      <c r="J1671">
        <v>1374117925.2657001</v>
      </c>
      <c r="K1671" t="b">
        <v>0</v>
      </c>
      <c r="L1671">
        <v>193.85066523938099</v>
      </c>
      <c r="M1671" t="b">
        <v>1</v>
      </c>
      <c r="N1671" t="s">
        <v>5203</v>
      </c>
      <c r="O1671">
        <f t="shared" ref="O1671:O1734" si="100">ROUND((E1671/D1671)*100,0)</f>
        <v>-2</v>
      </c>
      <c r="P1671">
        <f t="shared" si="97"/>
        <v>101</v>
      </c>
      <c r="Q1671" t="s">
        <v>5227</v>
      </c>
      <c r="R1671" t="s">
        <v>5229</v>
      </c>
      <c r="S1671" s="10">
        <f t="shared" si="98"/>
        <v>41472.934320204862</v>
      </c>
      <c r="T1671" s="10">
        <f t="shared" si="99"/>
        <v>41516.402368326853</v>
      </c>
    </row>
    <row r="1672" spans="1:20" ht="43.5" x14ac:dyDescent="0.35">
      <c r="A1672">
        <v>1670</v>
      </c>
      <c r="B1672" s="3" t="s">
        <v>67</v>
      </c>
      <c r="C1672" s="3" t="s">
        <v>2645</v>
      </c>
      <c r="D1672">
        <v>-1169577.5487307999</v>
      </c>
      <c r="E1672">
        <v>19609.303870956599</v>
      </c>
      <c r="F1672" t="s">
        <v>5156</v>
      </c>
      <c r="G1672" t="s">
        <v>5166</v>
      </c>
      <c r="H1672" t="s">
        <v>5188</v>
      </c>
      <c r="I1672">
        <v>1377855670.61044</v>
      </c>
      <c r="J1672">
        <v>1374099526.7772701</v>
      </c>
      <c r="K1672" t="b">
        <v>0</v>
      </c>
      <c r="L1672">
        <v>193.90997984455601</v>
      </c>
      <c r="M1672" t="b">
        <v>1</v>
      </c>
      <c r="N1672" t="s">
        <v>5203</v>
      </c>
      <c r="O1672">
        <f t="shared" si="100"/>
        <v>-2</v>
      </c>
      <c r="P1672">
        <f t="shared" si="97"/>
        <v>101</v>
      </c>
      <c r="Q1672" t="s">
        <v>5227</v>
      </c>
      <c r="R1672" t="s">
        <v>5229</v>
      </c>
      <c r="S1672" s="10">
        <f t="shared" si="98"/>
        <v>41472.721374736917</v>
      </c>
      <c r="T1672" s="10">
        <f t="shared" si="99"/>
        <v>41516.195261694906</v>
      </c>
    </row>
    <row r="1673" spans="1:20" ht="29" x14ac:dyDescent="0.35">
      <c r="A1673">
        <v>1671</v>
      </c>
      <c r="B1673" s="3" t="s">
        <v>68</v>
      </c>
      <c r="C1673" s="3" t="s">
        <v>2646</v>
      </c>
      <c r="D1673">
        <v>-1170595.52498005</v>
      </c>
      <c r="E1673">
        <v>19615.563036657499</v>
      </c>
      <c r="F1673" t="s">
        <v>5156</v>
      </c>
      <c r="G1673" t="s">
        <v>5161</v>
      </c>
      <c r="H1673" t="s">
        <v>5183</v>
      </c>
      <c r="I1673">
        <v>1377837776.59744</v>
      </c>
      <c r="J1673">
        <v>1374081128.2888501</v>
      </c>
      <c r="K1673" t="b">
        <v>0</v>
      </c>
      <c r="L1673">
        <v>193.96929444973</v>
      </c>
      <c r="M1673" t="b">
        <v>1</v>
      </c>
      <c r="N1673" t="s">
        <v>5203</v>
      </c>
      <c r="O1673">
        <f t="shared" si="100"/>
        <v>-2</v>
      </c>
      <c r="P1673">
        <f t="shared" si="97"/>
        <v>101</v>
      </c>
      <c r="Q1673" t="s">
        <v>5227</v>
      </c>
      <c r="R1673" t="s">
        <v>5229</v>
      </c>
      <c r="S1673" s="10">
        <f t="shared" si="98"/>
        <v>41472.508429269095</v>
      </c>
      <c r="T1673" s="10">
        <f t="shared" si="99"/>
        <v>41515.988155062958</v>
      </c>
    </row>
    <row r="1674" spans="1:20" ht="43.5" x14ac:dyDescent="0.35">
      <c r="A1674">
        <v>1672</v>
      </c>
      <c r="B1674" s="3" t="s">
        <v>69</v>
      </c>
      <c r="C1674" s="3" t="s">
        <v>2647</v>
      </c>
      <c r="D1674">
        <v>-1171613.5012292999</v>
      </c>
      <c r="E1674">
        <v>19621.8222023585</v>
      </c>
      <c r="F1674" t="s">
        <v>5156</v>
      </c>
      <c r="G1674" t="s">
        <v>5161</v>
      </c>
      <c r="H1674" t="s">
        <v>5183</v>
      </c>
      <c r="I1674">
        <v>1377819882.58444</v>
      </c>
      <c r="J1674">
        <v>1374062729.80042</v>
      </c>
      <c r="K1674" t="b">
        <v>0</v>
      </c>
      <c r="L1674">
        <v>194.028609054904</v>
      </c>
      <c r="M1674" t="b">
        <v>1</v>
      </c>
      <c r="N1674" t="s">
        <v>5203</v>
      </c>
      <c r="O1674">
        <f t="shared" si="100"/>
        <v>-2</v>
      </c>
      <c r="P1674">
        <f t="shared" si="97"/>
        <v>101</v>
      </c>
      <c r="Q1674" t="s">
        <v>5227</v>
      </c>
      <c r="R1674" t="s">
        <v>5229</v>
      </c>
      <c r="S1674" s="10">
        <f t="shared" si="98"/>
        <v>41472.295483801157</v>
      </c>
      <c r="T1674" s="10">
        <f t="shared" si="99"/>
        <v>41515.781048431018</v>
      </c>
    </row>
    <row r="1675" spans="1:20" ht="58" x14ac:dyDescent="0.35">
      <c r="A1675">
        <v>1673</v>
      </c>
      <c r="B1675" s="3" t="s">
        <v>70</v>
      </c>
      <c r="C1675" s="3" t="s">
        <v>2648</v>
      </c>
      <c r="D1675">
        <v>-1172631.4774785601</v>
      </c>
      <c r="E1675">
        <v>19628.0813680594</v>
      </c>
      <c r="F1675" t="s">
        <v>5156</v>
      </c>
      <c r="G1675" t="s">
        <v>5162</v>
      </c>
      <c r="H1675" t="s">
        <v>5184</v>
      </c>
      <c r="I1675">
        <v>1377801988.57145</v>
      </c>
      <c r="J1675">
        <v>1374044331.312</v>
      </c>
      <c r="K1675" t="b">
        <v>0</v>
      </c>
      <c r="L1675">
        <v>194.08792366007799</v>
      </c>
      <c r="M1675" t="b">
        <v>1</v>
      </c>
      <c r="N1675" t="s">
        <v>5203</v>
      </c>
      <c r="O1675">
        <f t="shared" si="100"/>
        <v>-2</v>
      </c>
      <c r="P1675">
        <f t="shared" si="97"/>
        <v>101</v>
      </c>
      <c r="Q1675" t="s">
        <v>5227</v>
      </c>
      <c r="R1675" t="s">
        <v>5229</v>
      </c>
      <c r="S1675" s="10">
        <f t="shared" si="98"/>
        <v>41472.082538333336</v>
      </c>
      <c r="T1675" s="10">
        <f t="shared" si="99"/>
        <v>41515.573941799186</v>
      </c>
    </row>
    <row r="1676" spans="1:20" ht="43.5" x14ac:dyDescent="0.35">
      <c r="A1676">
        <v>1674</v>
      </c>
      <c r="B1676" s="3" t="s">
        <v>71</v>
      </c>
      <c r="C1676" s="3" t="s">
        <v>2649</v>
      </c>
      <c r="D1676">
        <v>-1173649.4537278099</v>
      </c>
      <c r="E1676">
        <v>19634.340533760402</v>
      </c>
      <c r="F1676" t="s">
        <v>5156</v>
      </c>
      <c r="G1676" t="s">
        <v>5161</v>
      </c>
      <c r="H1676" t="s">
        <v>5183</v>
      </c>
      <c r="I1676">
        <v>1377784094.55845</v>
      </c>
      <c r="J1676">
        <v>1374025932.82357</v>
      </c>
      <c r="K1676" t="b">
        <v>0</v>
      </c>
      <c r="L1676">
        <v>194.14723826525301</v>
      </c>
      <c r="M1676" t="b">
        <v>1</v>
      </c>
      <c r="N1676" t="s">
        <v>5203</v>
      </c>
      <c r="O1676">
        <f t="shared" si="100"/>
        <v>-2</v>
      </c>
      <c r="P1676">
        <f t="shared" si="97"/>
        <v>101</v>
      </c>
      <c r="Q1676" t="s">
        <v>5227</v>
      </c>
      <c r="R1676" t="s">
        <v>5229</v>
      </c>
      <c r="S1676" s="10">
        <f t="shared" si="98"/>
        <v>41471.869592865391</v>
      </c>
      <c r="T1676" s="10">
        <f t="shared" si="99"/>
        <v>41515.366835167246</v>
      </c>
    </row>
    <row r="1677" spans="1:20" ht="43.5" x14ac:dyDescent="0.35">
      <c r="A1677">
        <v>1675</v>
      </c>
      <c r="B1677" s="3" t="s">
        <v>72</v>
      </c>
      <c r="C1677" s="3" t="s">
        <v>2650</v>
      </c>
      <c r="D1677">
        <v>-1174667.4299770701</v>
      </c>
      <c r="E1677">
        <v>19640.599699461301</v>
      </c>
      <c r="F1677" t="s">
        <v>5156</v>
      </c>
      <c r="G1677" t="s">
        <v>5161</v>
      </c>
      <c r="H1677" t="s">
        <v>5183</v>
      </c>
      <c r="I1677">
        <v>1377766200.54545</v>
      </c>
      <c r="J1677">
        <v>1374007534.33515</v>
      </c>
      <c r="K1677" t="b">
        <v>0</v>
      </c>
      <c r="L1677">
        <v>194.206552870427</v>
      </c>
      <c r="M1677" t="b">
        <v>1</v>
      </c>
      <c r="N1677" t="s">
        <v>5203</v>
      </c>
      <c r="O1677">
        <f t="shared" si="100"/>
        <v>-2</v>
      </c>
      <c r="P1677">
        <f t="shared" si="97"/>
        <v>101</v>
      </c>
      <c r="Q1677" t="s">
        <v>5227</v>
      </c>
      <c r="R1677" t="s">
        <v>5229</v>
      </c>
      <c r="S1677" s="10">
        <f t="shared" si="98"/>
        <v>41471.656647397569</v>
      </c>
      <c r="T1677" s="10">
        <f t="shared" si="99"/>
        <v>41515.159728535298</v>
      </c>
    </row>
    <row r="1678" spans="1:20" ht="43.5" x14ac:dyDescent="0.35">
      <c r="A1678">
        <v>1676</v>
      </c>
      <c r="B1678" s="3" t="s">
        <v>73</v>
      </c>
      <c r="C1678" s="3" t="s">
        <v>2651</v>
      </c>
      <c r="D1678">
        <v>-1175685.40622632</v>
      </c>
      <c r="E1678">
        <v>19646.858865162299</v>
      </c>
      <c r="F1678" t="s">
        <v>5156</v>
      </c>
      <c r="G1678" t="s">
        <v>5161</v>
      </c>
      <c r="H1678" t="s">
        <v>5183</v>
      </c>
      <c r="I1678">
        <v>1377748306.53245</v>
      </c>
      <c r="J1678">
        <v>1373989135.84672</v>
      </c>
      <c r="K1678" t="b">
        <v>0</v>
      </c>
      <c r="L1678">
        <v>194.265867475601</v>
      </c>
      <c r="M1678" t="b">
        <v>1</v>
      </c>
      <c r="N1678" t="s">
        <v>5203</v>
      </c>
      <c r="O1678">
        <f t="shared" si="100"/>
        <v>-2</v>
      </c>
      <c r="P1678">
        <f t="shared" si="97"/>
        <v>101</v>
      </c>
      <c r="Q1678" t="s">
        <v>5227</v>
      </c>
      <c r="R1678" t="s">
        <v>5229</v>
      </c>
      <c r="S1678" s="10">
        <f t="shared" si="98"/>
        <v>41471.443701929624</v>
      </c>
      <c r="T1678" s="10">
        <f t="shared" si="99"/>
        <v>41514.952621903351</v>
      </c>
    </row>
    <row r="1679" spans="1:20" ht="43.5" x14ac:dyDescent="0.35">
      <c r="A1679">
        <v>1677</v>
      </c>
      <c r="B1679" s="3" t="s">
        <v>74</v>
      </c>
      <c r="C1679" s="3" t="s">
        <v>2652</v>
      </c>
      <c r="D1679">
        <v>-1176703.3824755701</v>
      </c>
      <c r="E1679">
        <v>19653.118030863199</v>
      </c>
      <c r="F1679" t="s">
        <v>5156</v>
      </c>
      <c r="G1679" t="s">
        <v>5161</v>
      </c>
      <c r="H1679" t="s">
        <v>5183</v>
      </c>
      <c r="I1679">
        <v>1377730412.5194499</v>
      </c>
      <c r="J1679">
        <v>1373970737.3583</v>
      </c>
      <c r="K1679" t="b">
        <v>0</v>
      </c>
      <c r="L1679">
        <v>194.32518208077499</v>
      </c>
      <c r="M1679" t="b">
        <v>1</v>
      </c>
      <c r="N1679" t="s">
        <v>5203</v>
      </c>
      <c r="O1679">
        <f t="shared" si="100"/>
        <v>-2</v>
      </c>
      <c r="P1679">
        <f t="shared" si="97"/>
        <v>101</v>
      </c>
      <c r="Q1679" t="s">
        <v>5227</v>
      </c>
      <c r="R1679" t="s">
        <v>5229</v>
      </c>
      <c r="S1679" s="10">
        <f t="shared" si="98"/>
        <v>41471.230756461802</v>
      </c>
      <c r="T1679" s="10">
        <f t="shared" si="99"/>
        <v>41514.74551527141</v>
      </c>
    </row>
    <row r="1680" spans="1:20" ht="43.5" x14ac:dyDescent="0.35">
      <c r="A1680">
        <v>1678</v>
      </c>
      <c r="B1680" s="3" t="s">
        <v>75</v>
      </c>
      <c r="C1680" s="3" t="s">
        <v>2653</v>
      </c>
      <c r="D1680">
        <v>-1177721.35872483</v>
      </c>
      <c r="E1680">
        <v>19659.377196564201</v>
      </c>
      <c r="F1680" t="s">
        <v>5156</v>
      </c>
      <c r="G1680" t="s">
        <v>5161</v>
      </c>
      <c r="H1680" t="s">
        <v>5183</v>
      </c>
      <c r="I1680">
        <v>1377712518.50646</v>
      </c>
      <c r="J1680">
        <v>1373952338.86988</v>
      </c>
      <c r="K1680" t="b">
        <v>0</v>
      </c>
      <c r="L1680">
        <v>194.38449668595001</v>
      </c>
      <c r="M1680" t="b">
        <v>1</v>
      </c>
      <c r="N1680" t="s">
        <v>5203</v>
      </c>
      <c r="O1680">
        <f t="shared" si="100"/>
        <v>-2</v>
      </c>
      <c r="P1680">
        <f t="shared" si="97"/>
        <v>101</v>
      </c>
      <c r="Q1680" t="s">
        <v>5227</v>
      </c>
      <c r="R1680" t="s">
        <v>5229</v>
      </c>
      <c r="S1680" s="10">
        <f t="shared" si="98"/>
        <v>41471.017810993981</v>
      </c>
      <c r="T1680" s="10">
        <f t="shared" si="99"/>
        <v>41514.538408639579</v>
      </c>
    </row>
    <row r="1681" spans="1:20" ht="43.5" x14ac:dyDescent="0.35">
      <c r="A1681">
        <v>1679</v>
      </c>
      <c r="B1681" s="3" t="s">
        <v>76</v>
      </c>
      <c r="C1681" s="3" t="s">
        <v>2654</v>
      </c>
      <c r="D1681">
        <v>-1178739.3349740801</v>
      </c>
      <c r="E1681">
        <v>19665.636362265101</v>
      </c>
      <c r="F1681" t="s">
        <v>5156</v>
      </c>
      <c r="G1681" t="s">
        <v>5167</v>
      </c>
      <c r="H1681" t="s">
        <v>5186</v>
      </c>
      <c r="I1681">
        <v>1377694624.4934599</v>
      </c>
      <c r="J1681">
        <v>1373933940.3814499</v>
      </c>
      <c r="K1681" t="b">
        <v>0</v>
      </c>
      <c r="L1681">
        <v>194.44381129112401</v>
      </c>
      <c r="M1681" t="b">
        <v>1</v>
      </c>
      <c r="N1681" t="s">
        <v>5203</v>
      </c>
      <c r="O1681">
        <f t="shared" si="100"/>
        <v>-2</v>
      </c>
      <c r="P1681">
        <f t="shared" si="97"/>
        <v>101</v>
      </c>
      <c r="Q1681" t="s">
        <v>5227</v>
      </c>
      <c r="R1681" t="s">
        <v>5229</v>
      </c>
      <c r="S1681" s="10">
        <f t="shared" si="98"/>
        <v>41470.804865526043</v>
      </c>
      <c r="T1681" s="10">
        <f t="shared" si="99"/>
        <v>41514.331302007638</v>
      </c>
    </row>
    <row r="1682" spans="1:20" ht="43.5" x14ac:dyDescent="0.35">
      <c r="A1682">
        <v>1680</v>
      </c>
      <c r="B1682" s="3" t="s">
        <v>77</v>
      </c>
      <c r="C1682" s="3" t="s">
        <v>2655</v>
      </c>
      <c r="D1682">
        <v>-1179757.31122333</v>
      </c>
      <c r="E1682">
        <v>19671.895527966099</v>
      </c>
      <c r="F1682" t="s">
        <v>5156</v>
      </c>
      <c r="G1682" t="s">
        <v>5161</v>
      </c>
      <c r="H1682" t="s">
        <v>5183</v>
      </c>
      <c r="I1682">
        <v>1377676730.4804599</v>
      </c>
      <c r="J1682">
        <v>1373915541.8930299</v>
      </c>
      <c r="K1682" t="b">
        <v>0</v>
      </c>
      <c r="L1682">
        <v>194.503125896298</v>
      </c>
      <c r="M1682" t="b">
        <v>1</v>
      </c>
      <c r="N1682" t="s">
        <v>5203</v>
      </c>
      <c r="O1682">
        <f t="shared" si="100"/>
        <v>-2</v>
      </c>
      <c r="P1682">
        <f t="shared" si="97"/>
        <v>101</v>
      </c>
      <c r="Q1682" t="s">
        <v>5227</v>
      </c>
      <c r="R1682" t="s">
        <v>5229</v>
      </c>
      <c r="S1682" s="10">
        <f t="shared" si="98"/>
        <v>41470.591920058214</v>
      </c>
      <c r="T1682" s="10">
        <f t="shared" si="99"/>
        <v>41514.124195375691</v>
      </c>
    </row>
    <row r="1683" spans="1:20" ht="43.5" x14ac:dyDescent="0.35">
      <c r="A1683">
        <v>1681</v>
      </c>
      <c r="B1683" s="3" t="s">
        <v>78</v>
      </c>
      <c r="C1683" s="3" t="s">
        <v>2656</v>
      </c>
      <c r="D1683">
        <v>-1180775.2874725901</v>
      </c>
      <c r="E1683">
        <v>19678.154693666998</v>
      </c>
      <c r="F1683" t="s">
        <v>5156</v>
      </c>
      <c r="G1683" t="s">
        <v>5161</v>
      </c>
      <c r="H1683" t="s">
        <v>5183</v>
      </c>
      <c r="I1683">
        <v>1377658836.4674599</v>
      </c>
      <c r="J1683">
        <v>1373897143.4045999</v>
      </c>
      <c r="K1683" t="b">
        <v>0</v>
      </c>
      <c r="L1683">
        <v>194.56244050147299</v>
      </c>
      <c r="M1683" t="b">
        <v>1</v>
      </c>
      <c r="N1683" t="s">
        <v>5203</v>
      </c>
      <c r="O1683">
        <f t="shared" si="100"/>
        <v>-2</v>
      </c>
      <c r="P1683">
        <f t="shared" si="97"/>
        <v>101</v>
      </c>
      <c r="Q1683" t="s">
        <v>5227</v>
      </c>
      <c r="R1683" t="s">
        <v>5229</v>
      </c>
      <c r="S1683" s="10">
        <f t="shared" si="98"/>
        <v>41470.378974590276</v>
      </c>
      <c r="T1683" s="10">
        <f t="shared" si="99"/>
        <v>41513.917088743743</v>
      </c>
    </row>
    <row r="1684" spans="1:20" ht="43.5" x14ac:dyDescent="0.35">
      <c r="A1684">
        <v>1682</v>
      </c>
      <c r="B1684" s="3" t="s">
        <v>79</v>
      </c>
      <c r="C1684" s="3" t="s">
        <v>2657</v>
      </c>
      <c r="D1684">
        <v>-1181793.26372184</v>
      </c>
      <c r="E1684">
        <v>19684.413859368</v>
      </c>
      <c r="F1684" t="s">
        <v>5156</v>
      </c>
      <c r="G1684" t="s">
        <v>5161</v>
      </c>
      <c r="H1684" t="s">
        <v>5183</v>
      </c>
      <c r="I1684">
        <v>1377640942.4544599</v>
      </c>
      <c r="J1684">
        <v>1373878744.9161799</v>
      </c>
      <c r="K1684" t="b">
        <v>0</v>
      </c>
      <c r="L1684">
        <v>194.62175510664699</v>
      </c>
      <c r="M1684" t="b">
        <v>1</v>
      </c>
      <c r="N1684" t="s">
        <v>5203</v>
      </c>
      <c r="O1684">
        <f t="shared" si="100"/>
        <v>-2</v>
      </c>
      <c r="P1684">
        <f t="shared" si="97"/>
        <v>101</v>
      </c>
      <c r="Q1684" t="s">
        <v>5227</v>
      </c>
      <c r="R1684" t="s">
        <v>5229</v>
      </c>
      <c r="S1684" s="10">
        <f t="shared" si="98"/>
        <v>41470.166029122447</v>
      </c>
      <c r="T1684" s="10">
        <f t="shared" si="99"/>
        <v>41513.709982111803</v>
      </c>
    </row>
    <row r="1685" spans="1:20" ht="87" x14ac:dyDescent="0.35">
      <c r="A1685">
        <v>1683</v>
      </c>
      <c r="B1685" s="3" t="s">
        <v>80</v>
      </c>
      <c r="C1685" s="3" t="s">
        <v>2658</v>
      </c>
      <c r="D1685">
        <v>-1182811.2399710901</v>
      </c>
      <c r="E1685">
        <v>19690.6730250689</v>
      </c>
      <c r="F1685" t="s">
        <v>5156</v>
      </c>
      <c r="G1685" t="s">
        <v>5167</v>
      </c>
      <c r="H1685" t="s">
        <v>5186</v>
      </c>
      <c r="I1685">
        <v>1377623048.4414699</v>
      </c>
      <c r="J1685">
        <v>1373860346.4277501</v>
      </c>
      <c r="K1685" t="b">
        <v>0</v>
      </c>
      <c r="L1685">
        <v>194.68106971182101</v>
      </c>
      <c r="M1685" t="b">
        <v>1</v>
      </c>
      <c r="N1685" t="s">
        <v>5203</v>
      </c>
      <c r="O1685">
        <f t="shared" si="100"/>
        <v>-2</v>
      </c>
      <c r="P1685">
        <f t="shared" si="97"/>
        <v>101</v>
      </c>
      <c r="Q1685" t="s">
        <v>5227</v>
      </c>
      <c r="R1685" t="s">
        <v>5229</v>
      </c>
      <c r="S1685" s="10">
        <f t="shared" si="98"/>
        <v>41469.953083654509</v>
      </c>
      <c r="T1685" s="10">
        <f t="shared" si="99"/>
        <v>41513.502875479971</v>
      </c>
    </row>
    <row r="1686" spans="1:20" ht="43.5" x14ac:dyDescent="0.35">
      <c r="A1686">
        <v>1684</v>
      </c>
      <c r="B1686" s="3" t="s">
        <v>81</v>
      </c>
      <c r="C1686" s="3" t="s">
        <v>2659</v>
      </c>
      <c r="D1686">
        <v>-1183829.21622035</v>
      </c>
      <c r="E1686">
        <v>19696.932190769901</v>
      </c>
      <c r="F1686" t="s">
        <v>5156</v>
      </c>
      <c r="G1686" t="s">
        <v>5162</v>
      </c>
      <c r="H1686" t="s">
        <v>5184</v>
      </c>
      <c r="I1686">
        <v>1377605154.4284699</v>
      </c>
      <c r="J1686">
        <v>1373841947.9393301</v>
      </c>
      <c r="K1686" t="b">
        <v>0</v>
      </c>
      <c r="L1686">
        <v>194.74038431699501</v>
      </c>
      <c r="M1686" t="b">
        <v>1</v>
      </c>
      <c r="N1686" t="s">
        <v>5203</v>
      </c>
      <c r="O1686">
        <f t="shared" si="100"/>
        <v>-2</v>
      </c>
      <c r="P1686">
        <f t="shared" si="97"/>
        <v>101</v>
      </c>
      <c r="Q1686" t="s">
        <v>5227</v>
      </c>
      <c r="R1686" t="s">
        <v>5229</v>
      </c>
      <c r="S1686" s="10">
        <f t="shared" si="98"/>
        <v>41469.740138186688</v>
      </c>
      <c r="T1686" s="10">
        <f t="shared" si="99"/>
        <v>41513.295768848031</v>
      </c>
    </row>
    <row r="1687" spans="1:20" ht="43.5" x14ac:dyDescent="0.35">
      <c r="A1687">
        <v>1685</v>
      </c>
      <c r="B1687" s="3" t="s">
        <v>82</v>
      </c>
      <c r="C1687" s="3" t="s">
        <v>2660</v>
      </c>
      <c r="D1687">
        <v>-1184847.1924695999</v>
      </c>
      <c r="E1687">
        <v>19703.191356470801</v>
      </c>
      <c r="F1687" t="s">
        <v>5156</v>
      </c>
      <c r="G1687" t="s">
        <v>5161</v>
      </c>
      <c r="H1687" t="s">
        <v>5183</v>
      </c>
      <c r="I1687">
        <v>1377587260.4154699</v>
      </c>
      <c r="J1687">
        <v>1373823549.4509001</v>
      </c>
      <c r="K1687" t="b">
        <v>0</v>
      </c>
      <c r="L1687">
        <v>194.79969892216999</v>
      </c>
      <c r="M1687" t="b">
        <v>1</v>
      </c>
      <c r="N1687" t="s">
        <v>5203</v>
      </c>
      <c r="O1687">
        <f t="shared" si="100"/>
        <v>-2</v>
      </c>
      <c r="P1687">
        <f t="shared" si="97"/>
        <v>101</v>
      </c>
      <c r="Q1687" t="s">
        <v>5227</v>
      </c>
      <c r="R1687" t="s">
        <v>5229</v>
      </c>
      <c r="S1687" s="10">
        <f t="shared" si="98"/>
        <v>41469.52719271875</v>
      </c>
      <c r="T1687" s="10">
        <f t="shared" si="99"/>
        <v>41513.088662216083</v>
      </c>
    </row>
    <row r="1688" spans="1:20" ht="43.5" x14ac:dyDescent="0.35">
      <c r="A1688">
        <v>1686</v>
      </c>
      <c r="B1688" s="3" t="s">
        <v>83</v>
      </c>
      <c r="C1688" s="3" t="s">
        <v>2661</v>
      </c>
      <c r="D1688">
        <v>-1185865.16871886</v>
      </c>
      <c r="E1688">
        <v>19709.450522171799</v>
      </c>
      <c r="F1688" t="s">
        <v>5156</v>
      </c>
      <c r="G1688" t="s">
        <v>5161</v>
      </c>
      <c r="H1688" t="s">
        <v>5183</v>
      </c>
      <c r="I1688">
        <v>1377569366.4024701</v>
      </c>
      <c r="J1688">
        <v>1373805150.9624801</v>
      </c>
      <c r="K1688" t="b">
        <v>0</v>
      </c>
      <c r="L1688">
        <v>194.85901352734399</v>
      </c>
      <c r="M1688" t="b">
        <v>1</v>
      </c>
      <c r="N1688" t="s">
        <v>5203</v>
      </c>
      <c r="O1688">
        <f t="shared" si="100"/>
        <v>-2</v>
      </c>
      <c r="P1688">
        <f t="shared" si="97"/>
        <v>101</v>
      </c>
      <c r="Q1688" t="s">
        <v>5227</v>
      </c>
      <c r="R1688" t="s">
        <v>5229</v>
      </c>
      <c r="S1688" s="10">
        <f t="shared" si="98"/>
        <v>41469.314247250928</v>
      </c>
      <c r="T1688" s="10">
        <f t="shared" si="99"/>
        <v>41512.881555584143</v>
      </c>
    </row>
    <row r="1689" spans="1:20" ht="43.5" x14ac:dyDescent="0.35">
      <c r="A1689">
        <v>1687</v>
      </c>
      <c r="B1689" s="3" t="s">
        <v>84</v>
      </c>
      <c r="C1689" s="3" t="s">
        <v>2662</v>
      </c>
      <c r="D1689">
        <v>-1186883.1449681099</v>
      </c>
      <c r="E1689">
        <v>19715.709687872699</v>
      </c>
      <c r="F1689" t="s">
        <v>5156</v>
      </c>
      <c r="G1689" t="s">
        <v>5161</v>
      </c>
      <c r="H1689" t="s">
        <v>5183</v>
      </c>
      <c r="I1689">
        <v>1377551472.3894701</v>
      </c>
      <c r="J1689">
        <v>1373786752.47405</v>
      </c>
      <c r="K1689" t="b">
        <v>0</v>
      </c>
      <c r="L1689">
        <v>194.91832813251801</v>
      </c>
      <c r="M1689" t="b">
        <v>1</v>
      </c>
      <c r="N1689" t="s">
        <v>5203</v>
      </c>
      <c r="O1689">
        <f t="shared" si="100"/>
        <v>-2</v>
      </c>
      <c r="P1689">
        <f t="shared" si="97"/>
        <v>101</v>
      </c>
      <c r="Q1689" t="s">
        <v>5227</v>
      </c>
      <c r="R1689" t="s">
        <v>5229</v>
      </c>
      <c r="S1689" s="10">
        <f t="shared" si="98"/>
        <v>41469.101301782983</v>
      </c>
      <c r="T1689" s="10">
        <f t="shared" si="99"/>
        <v>41512.674448952195</v>
      </c>
    </row>
    <row r="1690" spans="1:20" ht="43.5" x14ac:dyDescent="0.35">
      <c r="A1690">
        <v>1688</v>
      </c>
      <c r="B1690" s="3" t="s">
        <v>85</v>
      </c>
      <c r="C1690" s="3" t="s">
        <v>2663</v>
      </c>
      <c r="D1690">
        <v>-1187901.12121736</v>
      </c>
      <c r="E1690">
        <v>19721.9688535737</v>
      </c>
      <c r="F1690" t="s">
        <v>5156</v>
      </c>
      <c r="G1690" t="s">
        <v>5162</v>
      </c>
      <c r="H1690" t="s">
        <v>5184</v>
      </c>
      <c r="I1690">
        <v>1377533578.3764701</v>
      </c>
      <c r="J1690">
        <v>1373768353.98563</v>
      </c>
      <c r="K1690" t="b">
        <v>0</v>
      </c>
      <c r="L1690">
        <v>194.97764273769201</v>
      </c>
      <c r="M1690" t="b">
        <v>1</v>
      </c>
      <c r="N1690" t="s">
        <v>5203</v>
      </c>
      <c r="O1690">
        <f t="shared" si="100"/>
        <v>-2</v>
      </c>
      <c r="P1690">
        <f t="shared" si="97"/>
        <v>101</v>
      </c>
      <c r="Q1690" t="s">
        <v>5227</v>
      </c>
      <c r="R1690" t="s">
        <v>5229</v>
      </c>
      <c r="S1690" s="10">
        <f t="shared" si="98"/>
        <v>41468.888356315161</v>
      </c>
      <c r="T1690" s="10">
        <f t="shared" si="99"/>
        <v>41512.467342320255</v>
      </c>
    </row>
    <row r="1691" spans="1:20" ht="43.5" x14ac:dyDescent="0.35">
      <c r="A1691">
        <v>1689</v>
      </c>
      <c r="B1691" s="3" t="s">
        <v>86</v>
      </c>
      <c r="C1691" s="3" t="s">
        <v>2664</v>
      </c>
      <c r="D1691">
        <v>-1188919.0974666199</v>
      </c>
      <c r="E1691">
        <v>19728.2280192746</v>
      </c>
      <c r="F1691" t="s">
        <v>5156</v>
      </c>
      <c r="G1691" t="s">
        <v>5161</v>
      </c>
      <c r="H1691" t="s">
        <v>5183</v>
      </c>
      <c r="I1691">
        <v>1377515684.3634801</v>
      </c>
      <c r="J1691">
        <v>1373749955.4972</v>
      </c>
      <c r="K1691" t="b">
        <v>0</v>
      </c>
      <c r="L1691">
        <v>195.036957342867</v>
      </c>
      <c r="M1691" t="b">
        <v>1</v>
      </c>
      <c r="N1691" t="s">
        <v>5203</v>
      </c>
      <c r="O1691">
        <f t="shared" si="100"/>
        <v>-2</v>
      </c>
      <c r="P1691">
        <f t="shared" si="97"/>
        <v>101</v>
      </c>
      <c r="Q1691" t="s">
        <v>5227</v>
      </c>
      <c r="R1691" t="s">
        <v>5229</v>
      </c>
      <c r="S1691" s="10">
        <f t="shared" si="98"/>
        <v>41468.675410847216</v>
      </c>
      <c r="T1691" s="10">
        <f t="shared" si="99"/>
        <v>41512.260235688424</v>
      </c>
    </row>
    <row r="1692" spans="1:20" ht="43.5" x14ac:dyDescent="0.35">
      <c r="A1692">
        <v>1690</v>
      </c>
      <c r="B1692" s="3" t="s">
        <v>87</v>
      </c>
      <c r="C1692" s="3" t="s">
        <v>2665</v>
      </c>
      <c r="D1692">
        <v>-1189937.07371587</v>
      </c>
      <c r="E1692">
        <v>19734.487184975598</v>
      </c>
      <c r="F1692" t="s">
        <v>5156</v>
      </c>
      <c r="G1692" t="s">
        <v>5161</v>
      </c>
      <c r="H1692" t="s">
        <v>5183</v>
      </c>
      <c r="I1692">
        <v>1377497790.3504801</v>
      </c>
      <c r="J1692">
        <v>1373731557.00878</v>
      </c>
      <c r="K1692" t="b">
        <v>0</v>
      </c>
      <c r="L1692">
        <v>195.09627194804099</v>
      </c>
      <c r="M1692" t="b">
        <v>1</v>
      </c>
      <c r="N1692" t="s">
        <v>5203</v>
      </c>
      <c r="O1692">
        <f t="shared" si="100"/>
        <v>-2</v>
      </c>
      <c r="P1692">
        <f t="shared" si="97"/>
        <v>101</v>
      </c>
      <c r="Q1692" t="s">
        <v>5227</v>
      </c>
      <c r="R1692" t="s">
        <v>5229</v>
      </c>
      <c r="S1692" s="10">
        <f t="shared" si="98"/>
        <v>41468.462465379394</v>
      </c>
      <c r="T1692" s="10">
        <f t="shared" si="99"/>
        <v>41512.053129056476</v>
      </c>
    </row>
    <row r="1693" spans="1:20" ht="58" x14ac:dyDescent="0.35">
      <c r="A1693">
        <v>1691</v>
      </c>
      <c r="B1693" s="3" t="s">
        <v>88</v>
      </c>
      <c r="C1693" s="3" t="s">
        <v>2666</v>
      </c>
      <c r="D1693">
        <v>-1190955.0499651199</v>
      </c>
      <c r="E1693">
        <v>19740.746350676502</v>
      </c>
      <c r="F1693" t="s">
        <v>5156</v>
      </c>
      <c r="G1693" t="s">
        <v>5167</v>
      </c>
      <c r="H1693" t="s">
        <v>5186</v>
      </c>
      <c r="I1693">
        <v>1377479896.3374801</v>
      </c>
      <c r="J1693">
        <v>1373713158.52035</v>
      </c>
      <c r="K1693" t="b">
        <v>0</v>
      </c>
      <c r="L1693">
        <v>195.15558655321499</v>
      </c>
      <c r="M1693" t="b">
        <v>1</v>
      </c>
      <c r="N1693" t="s">
        <v>5203</v>
      </c>
      <c r="O1693">
        <f t="shared" si="100"/>
        <v>-2</v>
      </c>
      <c r="P1693">
        <f t="shared" si="97"/>
        <v>101</v>
      </c>
      <c r="Q1693" t="s">
        <v>5227</v>
      </c>
      <c r="R1693" t="s">
        <v>5229</v>
      </c>
      <c r="S1693" s="10">
        <f t="shared" si="98"/>
        <v>41468.249519911456</v>
      </c>
      <c r="T1693" s="10">
        <f t="shared" si="99"/>
        <v>41511.846022424535</v>
      </c>
    </row>
    <row r="1694" spans="1:20" ht="43.5" x14ac:dyDescent="0.35">
      <c r="A1694">
        <v>1692</v>
      </c>
      <c r="B1694" s="3" t="s">
        <v>89</v>
      </c>
      <c r="C1694" s="3" t="s">
        <v>2667</v>
      </c>
      <c r="D1694">
        <v>-1191973.0262143801</v>
      </c>
      <c r="E1694">
        <v>19747.0055163775</v>
      </c>
      <c r="F1694" t="s">
        <v>5156</v>
      </c>
      <c r="G1694" t="s">
        <v>5161</v>
      </c>
      <c r="H1694" t="s">
        <v>5183</v>
      </c>
      <c r="I1694">
        <v>1377462002.3244801</v>
      </c>
      <c r="J1694">
        <v>1373694760.03193</v>
      </c>
      <c r="K1694" t="b">
        <v>0</v>
      </c>
      <c r="L1694">
        <v>195.21490115838901</v>
      </c>
      <c r="M1694" t="b">
        <v>1</v>
      </c>
      <c r="N1694" t="s">
        <v>5203</v>
      </c>
      <c r="O1694">
        <f t="shared" si="100"/>
        <v>-2</v>
      </c>
      <c r="P1694">
        <f t="shared" si="97"/>
        <v>101</v>
      </c>
      <c r="Q1694" t="s">
        <v>5227</v>
      </c>
      <c r="R1694" t="s">
        <v>5229</v>
      </c>
      <c r="S1694" s="10">
        <f t="shared" si="98"/>
        <v>41468.036574443635</v>
      </c>
      <c r="T1694" s="10">
        <f t="shared" si="99"/>
        <v>41511.638915792595</v>
      </c>
    </row>
    <row r="1695" spans="1:20" ht="58" x14ac:dyDescent="0.35">
      <c r="A1695">
        <v>1693</v>
      </c>
      <c r="B1695" s="3" t="s">
        <v>90</v>
      </c>
      <c r="C1695" s="3" t="s">
        <v>2668</v>
      </c>
      <c r="D1695">
        <v>-1192991.0024636299</v>
      </c>
      <c r="E1695">
        <v>19753.264682078399</v>
      </c>
      <c r="F1695" t="s">
        <v>5156</v>
      </c>
      <c r="G1695" t="s">
        <v>5161</v>
      </c>
      <c r="H1695" t="s">
        <v>5183</v>
      </c>
      <c r="I1695">
        <v>1377444108.31148</v>
      </c>
      <c r="J1695">
        <v>1373676361.5434999</v>
      </c>
      <c r="K1695" t="b">
        <v>0</v>
      </c>
      <c r="L1695">
        <v>195.274215763564</v>
      </c>
      <c r="M1695" t="b">
        <v>1</v>
      </c>
      <c r="N1695" t="s">
        <v>5203</v>
      </c>
      <c r="O1695">
        <f t="shared" si="100"/>
        <v>-2</v>
      </c>
      <c r="P1695">
        <f t="shared" si="97"/>
        <v>101</v>
      </c>
      <c r="Q1695" t="s">
        <v>5227</v>
      </c>
      <c r="R1695" t="s">
        <v>5229</v>
      </c>
      <c r="S1695" s="10">
        <f t="shared" si="98"/>
        <v>41467.82362897569</v>
      </c>
      <c r="T1695" s="10">
        <f t="shared" si="99"/>
        <v>41511.431809160647</v>
      </c>
    </row>
    <row r="1696" spans="1:20" ht="43.5" x14ac:dyDescent="0.35">
      <c r="A1696">
        <v>1694</v>
      </c>
      <c r="B1696" s="3" t="s">
        <v>91</v>
      </c>
      <c r="C1696" s="3" t="s">
        <v>2669</v>
      </c>
      <c r="D1696">
        <v>-1194008.9787128801</v>
      </c>
      <c r="E1696">
        <v>19759.523847779401</v>
      </c>
      <c r="F1696" t="s">
        <v>5156</v>
      </c>
      <c r="G1696" t="s">
        <v>5161</v>
      </c>
      <c r="H1696" t="s">
        <v>5183</v>
      </c>
      <c r="I1696">
        <v>1377426214.29849</v>
      </c>
      <c r="J1696">
        <v>1373657963.0550799</v>
      </c>
      <c r="K1696" t="b">
        <v>0</v>
      </c>
      <c r="L1696">
        <v>195.333530368738</v>
      </c>
      <c r="M1696" t="b">
        <v>1</v>
      </c>
      <c r="N1696" t="s">
        <v>5203</v>
      </c>
      <c r="O1696">
        <f t="shared" si="100"/>
        <v>-2</v>
      </c>
      <c r="P1696">
        <f t="shared" si="97"/>
        <v>101</v>
      </c>
      <c r="Q1696" t="s">
        <v>5227</v>
      </c>
      <c r="R1696" t="s">
        <v>5229</v>
      </c>
      <c r="S1696" s="10">
        <f t="shared" si="98"/>
        <v>41467.610683507868</v>
      </c>
      <c r="T1696" s="10">
        <f t="shared" si="99"/>
        <v>41511.224702528816</v>
      </c>
    </row>
    <row r="1697" spans="1:20" ht="29" x14ac:dyDescent="0.35">
      <c r="A1697">
        <v>1695</v>
      </c>
      <c r="B1697" s="3" t="s">
        <v>92</v>
      </c>
      <c r="C1697" s="3" t="s">
        <v>2670</v>
      </c>
      <c r="D1697">
        <v>-1195026.9549621399</v>
      </c>
      <c r="E1697">
        <v>19765.783013480301</v>
      </c>
      <c r="F1697" t="s">
        <v>5156</v>
      </c>
      <c r="G1697" t="s">
        <v>5161</v>
      </c>
      <c r="H1697" t="s">
        <v>5183</v>
      </c>
      <c r="I1697">
        <v>1377408320.28549</v>
      </c>
      <c r="J1697">
        <v>1373639564.5666499</v>
      </c>
      <c r="K1697" t="b">
        <v>0</v>
      </c>
      <c r="L1697">
        <v>195.39284497391199</v>
      </c>
      <c r="M1697" t="b">
        <v>1</v>
      </c>
      <c r="N1697" t="s">
        <v>5203</v>
      </c>
      <c r="O1697">
        <f t="shared" si="100"/>
        <v>-2</v>
      </c>
      <c r="P1697">
        <f t="shared" si="97"/>
        <v>101</v>
      </c>
      <c r="Q1697" t="s">
        <v>5227</v>
      </c>
      <c r="R1697" t="s">
        <v>5229</v>
      </c>
      <c r="S1697" s="10">
        <f t="shared" si="98"/>
        <v>41467.397738039923</v>
      </c>
      <c r="T1697" s="10">
        <f t="shared" si="99"/>
        <v>41511.017595896876</v>
      </c>
    </row>
    <row r="1698" spans="1:20" ht="43.5" x14ac:dyDescent="0.35">
      <c r="A1698">
        <v>1696</v>
      </c>
      <c r="B1698" s="3" t="s">
        <v>93</v>
      </c>
      <c r="C1698" s="3" t="s">
        <v>2671</v>
      </c>
      <c r="D1698">
        <v>-1196044.9312113901</v>
      </c>
      <c r="E1698">
        <v>19772.042179181299</v>
      </c>
      <c r="F1698" t="s">
        <v>5156</v>
      </c>
      <c r="G1698" t="s">
        <v>5161</v>
      </c>
      <c r="H1698" t="s">
        <v>5183</v>
      </c>
      <c r="I1698">
        <v>1377390426.27249</v>
      </c>
      <c r="J1698">
        <v>1373621166.0782299</v>
      </c>
      <c r="K1698" t="b">
        <v>0</v>
      </c>
      <c r="L1698">
        <v>195.45215957908701</v>
      </c>
      <c r="M1698" t="b">
        <v>1</v>
      </c>
      <c r="N1698" t="s">
        <v>5203</v>
      </c>
      <c r="O1698">
        <f t="shared" si="100"/>
        <v>-2</v>
      </c>
      <c r="P1698">
        <f t="shared" si="97"/>
        <v>101</v>
      </c>
      <c r="Q1698" t="s">
        <v>5227</v>
      </c>
      <c r="R1698" t="s">
        <v>5229</v>
      </c>
      <c r="S1698" s="10">
        <f t="shared" si="98"/>
        <v>41467.184792572101</v>
      </c>
      <c r="T1698" s="10">
        <f t="shared" si="99"/>
        <v>41510.810489264928</v>
      </c>
    </row>
    <row r="1699" spans="1:20" ht="43.5" x14ac:dyDescent="0.35">
      <c r="A1699">
        <v>1697</v>
      </c>
      <c r="B1699" s="3" t="s">
        <v>94</v>
      </c>
      <c r="C1699" s="3" t="s">
        <v>2672</v>
      </c>
      <c r="D1699">
        <v>-1197062.90746064</v>
      </c>
      <c r="E1699">
        <v>19778.301344882198</v>
      </c>
      <c r="F1699" t="s">
        <v>5156</v>
      </c>
      <c r="G1699" t="s">
        <v>5166</v>
      </c>
      <c r="H1699" t="s">
        <v>5188</v>
      </c>
      <c r="I1699">
        <v>1377372532.25949</v>
      </c>
      <c r="J1699">
        <v>1373602767.5897999</v>
      </c>
      <c r="K1699" t="b">
        <v>0</v>
      </c>
      <c r="L1699">
        <v>195.511474184261</v>
      </c>
      <c r="M1699" t="b">
        <v>1</v>
      </c>
      <c r="N1699" t="s">
        <v>5203</v>
      </c>
      <c r="O1699">
        <f t="shared" si="100"/>
        <v>-2</v>
      </c>
      <c r="P1699">
        <f t="shared" si="97"/>
        <v>101</v>
      </c>
      <c r="Q1699" t="s">
        <v>5227</v>
      </c>
      <c r="R1699" t="s">
        <v>5229</v>
      </c>
      <c r="S1699" s="10">
        <f t="shared" si="98"/>
        <v>41466.971847104163</v>
      </c>
      <c r="T1699" s="10">
        <f t="shared" si="99"/>
        <v>41510.603382632988</v>
      </c>
    </row>
    <row r="1700" spans="1:20" ht="58" x14ac:dyDescent="0.35">
      <c r="A1700">
        <v>1698</v>
      </c>
      <c r="B1700" s="3" t="s">
        <v>95</v>
      </c>
      <c r="C1700" s="3" t="s">
        <v>2673</v>
      </c>
      <c r="D1700">
        <v>-1198080.8837099001</v>
      </c>
      <c r="E1700">
        <v>19784.5605105832</v>
      </c>
      <c r="F1700" t="s">
        <v>5156</v>
      </c>
      <c r="G1700" t="s">
        <v>5161</v>
      </c>
      <c r="H1700" t="s">
        <v>5183</v>
      </c>
      <c r="I1700">
        <v>1377354638.24649</v>
      </c>
      <c r="J1700">
        <v>1373584369.1013801</v>
      </c>
      <c r="K1700" t="b">
        <v>0</v>
      </c>
      <c r="L1700">
        <v>195.570788789435</v>
      </c>
      <c r="M1700" t="b">
        <v>1</v>
      </c>
      <c r="N1700" t="s">
        <v>5203</v>
      </c>
      <c r="O1700">
        <f t="shared" si="100"/>
        <v>-2</v>
      </c>
      <c r="P1700">
        <f t="shared" si="97"/>
        <v>101</v>
      </c>
      <c r="Q1700" t="s">
        <v>5227</v>
      </c>
      <c r="R1700" t="s">
        <v>5229</v>
      </c>
      <c r="S1700" s="10">
        <f t="shared" si="98"/>
        <v>41466.758901636342</v>
      </c>
      <c r="T1700" s="10">
        <f t="shared" si="99"/>
        <v>41510.39627600104</v>
      </c>
    </row>
    <row r="1701" spans="1:20" ht="43.5" x14ac:dyDescent="0.35">
      <c r="A1701">
        <v>1699</v>
      </c>
      <c r="B1701" s="3" t="s">
        <v>96</v>
      </c>
      <c r="C1701" s="3" t="s">
        <v>2674</v>
      </c>
      <c r="D1701">
        <v>-1199098.85995915</v>
      </c>
      <c r="E1701">
        <v>19790.8196762841</v>
      </c>
      <c r="F1701" t="s">
        <v>5156</v>
      </c>
      <c r="G1701" t="s">
        <v>5162</v>
      </c>
      <c r="H1701" t="s">
        <v>5184</v>
      </c>
      <c r="I1701">
        <v>1377336744.2335</v>
      </c>
      <c r="J1701">
        <v>1373565970.6129501</v>
      </c>
      <c r="K1701" t="b">
        <v>0</v>
      </c>
      <c r="L1701">
        <v>195.63010339460899</v>
      </c>
      <c r="M1701" t="b">
        <v>1</v>
      </c>
      <c r="N1701" t="s">
        <v>5203</v>
      </c>
      <c r="O1701">
        <f t="shared" si="100"/>
        <v>-2</v>
      </c>
      <c r="P1701">
        <f t="shared" si="97"/>
        <v>101</v>
      </c>
      <c r="Q1701" t="s">
        <v>5227</v>
      </c>
      <c r="R1701" t="s">
        <v>5229</v>
      </c>
      <c r="S1701" s="10">
        <f t="shared" si="98"/>
        <v>41466.545956168404</v>
      </c>
      <c r="T1701" s="10">
        <f t="shared" si="99"/>
        <v>41510.189169369209</v>
      </c>
    </row>
    <row r="1702" spans="1:20" ht="43.5" x14ac:dyDescent="0.35">
      <c r="A1702">
        <v>1700</v>
      </c>
      <c r="B1702" s="3" t="s">
        <v>97</v>
      </c>
      <c r="C1702" s="3" t="s">
        <v>2675</v>
      </c>
      <c r="D1702">
        <v>-1200116.8362084101</v>
      </c>
      <c r="E1702">
        <v>19797.078841985101</v>
      </c>
      <c r="F1702" t="s">
        <v>5156</v>
      </c>
      <c r="G1702" t="s">
        <v>5161</v>
      </c>
      <c r="H1702" t="s">
        <v>5183</v>
      </c>
      <c r="I1702">
        <v>1377318850.2205</v>
      </c>
      <c r="J1702">
        <v>1373547572.1245301</v>
      </c>
      <c r="K1702" t="b">
        <v>0</v>
      </c>
      <c r="L1702">
        <v>195.68941799978401</v>
      </c>
      <c r="M1702" t="b">
        <v>1</v>
      </c>
      <c r="N1702" t="s">
        <v>5203</v>
      </c>
      <c r="O1702">
        <f t="shared" si="100"/>
        <v>-2</v>
      </c>
      <c r="P1702">
        <f t="shared" si="97"/>
        <v>101</v>
      </c>
      <c r="Q1702" t="s">
        <v>5227</v>
      </c>
      <c r="R1702" t="s">
        <v>5229</v>
      </c>
      <c r="S1702" s="10">
        <f t="shared" si="98"/>
        <v>41466.333010700575</v>
      </c>
      <c r="T1702" s="10">
        <f t="shared" si="99"/>
        <v>41509.982062737268</v>
      </c>
    </row>
    <row r="1703" spans="1:20" ht="58" x14ac:dyDescent="0.35">
      <c r="A1703">
        <v>1701</v>
      </c>
      <c r="B1703" s="3" t="s">
        <v>98</v>
      </c>
      <c r="C1703" s="3" t="s">
        <v>2676</v>
      </c>
      <c r="D1703">
        <v>-1201134.81245766</v>
      </c>
      <c r="E1703">
        <v>19803.338007686001</v>
      </c>
      <c r="F1703" t="s">
        <v>5156</v>
      </c>
      <c r="G1703" t="s">
        <v>5161</v>
      </c>
      <c r="H1703" t="s">
        <v>5183</v>
      </c>
      <c r="I1703">
        <v>1377300956.2075</v>
      </c>
      <c r="J1703">
        <v>1373529173.6361001</v>
      </c>
      <c r="K1703" t="b">
        <v>0</v>
      </c>
      <c r="L1703">
        <v>195.74873260495801</v>
      </c>
      <c r="M1703" t="b">
        <v>1</v>
      </c>
      <c r="N1703" t="s">
        <v>5203</v>
      </c>
      <c r="O1703">
        <f t="shared" si="100"/>
        <v>-2</v>
      </c>
      <c r="P1703">
        <f t="shared" si="97"/>
        <v>101</v>
      </c>
      <c r="Q1703" t="s">
        <v>5227</v>
      </c>
      <c r="R1703" t="s">
        <v>5229</v>
      </c>
      <c r="S1703" s="10">
        <f t="shared" si="98"/>
        <v>41466.120065232637</v>
      </c>
      <c r="T1703" s="10">
        <f t="shared" si="99"/>
        <v>41509.774956105321</v>
      </c>
    </row>
    <row r="1704" spans="1:20" ht="43.5" x14ac:dyDescent="0.35">
      <c r="A1704">
        <v>1702</v>
      </c>
      <c r="B1704" s="3" t="s">
        <v>99</v>
      </c>
      <c r="C1704" s="3" t="s">
        <v>2677</v>
      </c>
      <c r="D1704">
        <v>-1202152.7887069101</v>
      </c>
      <c r="E1704">
        <v>19809.597173386999</v>
      </c>
      <c r="F1704" t="s">
        <v>5156</v>
      </c>
      <c r="G1704" t="s">
        <v>5161</v>
      </c>
      <c r="H1704" t="s">
        <v>5183</v>
      </c>
      <c r="I1704">
        <v>1377283062.1945</v>
      </c>
      <c r="J1704">
        <v>1373510775.14768</v>
      </c>
      <c r="K1704" t="b">
        <v>0</v>
      </c>
      <c r="L1704">
        <v>195.808047210132</v>
      </c>
      <c r="M1704" t="b">
        <v>1</v>
      </c>
      <c r="N1704" t="s">
        <v>5203</v>
      </c>
      <c r="O1704">
        <f t="shared" si="100"/>
        <v>-2</v>
      </c>
      <c r="P1704">
        <f t="shared" si="97"/>
        <v>101</v>
      </c>
      <c r="Q1704" t="s">
        <v>5227</v>
      </c>
      <c r="R1704" t="s">
        <v>5229</v>
      </c>
      <c r="S1704" s="10">
        <f t="shared" si="98"/>
        <v>41465.907119764815</v>
      </c>
      <c r="T1704" s="10">
        <f t="shared" si="99"/>
        <v>41509.56784947338</v>
      </c>
    </row>
    <row r="1705" spans="1:20" ht="43.5" x14ac:dyDescent="0.35">
      <c r="A1705">
        <v>1703</v>
      </c>
      <c r="B1705" s="3" t="s">
        <v>100</v>
      </c>
      <c r="C1705" s="3" t="s">
        <v>2678</v>
      </c>
      <c r="D1705">
        <v>-1203170.76495617</v>
      </c>
      <c r="E1705">
        <v>19815.856339087899</v>
      </c>
      <c r="F1705" t="s">
        <v>5156</v>
      </c>
      <c r="G1705" t="s">
        <v>5161</v>
      </c>
      <c r="H1705" t="s">
        <v>5183</v>
      </c>
      <c r="I1705">
        <v>1377265168.1815</v>
      </c>
      <c r="J1705">
        <v>1373492376.65925</v>
      </c>
      <c r="K1705" t="b">
        <v>0</v>
      </c>
      <c r="L1705">
        <v>195.86736181530699</v>
      </c>
      <c r="M1705" t="b">
        <v>1</v>
      </c>
      <c r="N1705" t="s">
        <v>5203</v>
      </c>
      <c r="O1705">
        <f t="shared" si="100"/>
        <v>-2</v>
      </c>
      <c r="P1705">
        <f t="shared" si="97"/>
        <v>101</v>
      </c>
      <c r="Q1705" t="s">
        <v>5227</v>
      </c>
      <c r="R1705" t="s">
        <v>5229</v>
      </c>
      <c r="S1705" s="10">
        <f t="shared" si="98"/>
        <v>41465.69417429687</v>
      </c>
      <c r="T1705" s="10">
        <f t="shared" si="99"/>
        <v>41509.360742841433</v>
      </c>
    </row>
    <row r="1706" spans="1:20" ht="29" x14ac:dyDescent="0.35">
      <c r="A1706">
        <v>1704</v>
      </c>
      <c r="B1706" s="3" t="s">
        <v>101</v>
      </c>
      <c r="C1706" s="3" t="s">
        <v>2679</v>
      </c>
      <c r="D1706">
        <v>-1204188.7412054201</v>
      </c>
      <c r="E1706">
        <v>19822.115504788901</v>
      </c>
      <c r="F1706" t="s">
        <v>5156</v>
      </c>
      <c r="G1706" t="s">
        <v>5161</v>
      </c>
      <c r="H1706" t="s">
        <v>5183</v>
      </c>
      <c r="I1706">
        <v>1377247274.16851</v>
      </c>
      <c r="J1706">
        <v>1373473978.17083</v>
      </c>
      <c r="K1706" t="b">
        <v>0</v>
      </c>
      <c r="L1706">
        <v>195.92667642048099</v>
      </c>
      <c r="M1706" t="b">
        <v>1</v>
      </c>
      <c r="N1706" t="s">
        <v>5203</v>
      </c>
      <c r="O1706">
        <f t="shared" si="100"/>
        <v>-2</v>
      </c>
      <c r="P1706">
        <f t="shared" si="97"/>
        <v>101</v>
      </c>
      <c r="Q1706" t="s">
        <v>5227</v>
      </c>
      <c r="R1706" t="s">
        <v>5229</v>
      </c>
      <c r="S1706" s="10">
        <f t="shared" si="98"/>
        <v>41465.481228829049</v>
      </c>
      <c r="T1706" s="10">
        <f t="shared" si="99"/>
        <v>41509.153636209601</v>
      </c>
    </row>
    <row r="1707" spans="1:20" ht="43.5" x14ac:dyDescent="0.35">
      <c r="A1707">
        <v>1705</v>
      </c>
      <c r="B1707" s="3" t="s">
        <v>102</v>
      </c>
      <c r="C1707" s="3" t="s">
        <v>2680</v>
      </c>
      <c r="D1707">
        <v>-1205206.71745467</v>
      </c>
      <c r="E1707">
        <v>19828.3746704898</v>
      </c>
      <c r="F1707" t="s">
        <v>5156</v>
      </c>
      <c r="G1707" t="s">
        <v>5161</v>
      </c>
      <c r="H1707" t="s">
        <v>5183</v>
      </c>
      <c r="I1707">
        <v>1377229380.1555099</v>
      </c>
      <c r="J1707">
        <v>1373455579.6824</v>
      </c>
      <c r="K1707" t="b">
        <v>0</v>
      </c>
      <c r="L1707">
        <v>195.98599102565501</v>
      </c>
      <c r="M1707" t="b">
        <v>1</v>
      </c>
      <c r="N1707" t="s">
        <v>5203</v>
      </c>
      <c r="O1707">
        <f t="shared" si="100"/>
        <v>-2</v>
      </c>
      <c r="P1707">
        <f t="shared" si="97"/>
        <v>101</v>
      </c>
      <c r="Q1707" t="s">
        <v>5227</v>
      </c>
      <c r="R1707" t="s">
        <v>5229</v>
      </c>
      <c r="S1707" s="10">
        <f t="shared" si="98"/>
        <v>41465.268283361111</v>
      </c>
      <c r="T1707" s="10">
        <f t="shared" si="99"/>
        <v>41508.946529577661</v>
      </c>
    </row>
    <row r="1708" spans="1:20" ht="43.5" x14ac:dyDescent="0.35">
      <c r="A1708">
        <v>1706</v>
      </c>
      <c r="B1708" s="3" t="s">
        <v>103</v>
      </c>
      <c r="C1708" s="3" t="s">
        <v>2681</v>
      </c>
      <c r="D1708">
        <v>-1206224.6937039299</v>
      </c>
      <c r="E1708">
        <v>19834.633836190798</v>
      </c>
      <c r="F1708" t="s">
        <v>5156</v>
      </c>
      <c r="G1708" t="s">
        <v>5161</v>
      </c>
      <c r="H1708" t="s">
        <v>5183</v>
      </c>
      <c r="I1708">
        <v>1377211486.1425099</v>
      </c>
      <c r="J1708">
        <v>1373437181.19398</v>
      </c>
      <c r="K1708" t="b">
        <v>0</v>
      </c>
      <c r="L1708">
        <v>196.04530563082901</v>
      </c>
      <c r="M1708" t="b">
        <v>1</v>
      </c>
      <c r="N1708" t="s">
        <v>5203</v>
      </c>
      <c r="O1708">
        <f t="shared" si="100"/>
        <v>-2</v>
      </c>
      <c r="P1708">
        <f t="shared" si="97"/>
        <v>101</v>
      </c>
      <c r="Q1708" t="s">
        <v>5227</v>
      </c>
      <c r="R1708" t="s">
        <v>5229</v>
      </c>
      <c r="S1708" s="10">
        <f t="shared" si="98"/>
        <v>41465.055337893282</v>
      </c>
      <c r="T1708" s="10">
        <f t="shared" si="99"/>
        <v>41508.739422945713</v>
      </c>
    </row>
    <row r="1709" spans="1:20" ht="43.5" x14ac:dyDescent="0.35">
      <c r="A1709">
        <v>1707</v>
      </c>
      <c r="B1709" s="3" t="s">
        <v>104</v>
      </c>
      <c r="C1709" s="3" t="s">
        <v>2682</v>
      </c>
      <c r="D1709">
        <v>-1207242.66995318</v>
      </c>
      <c r="E1709">
        <v>19840.893001891702</v>
      </c>
      <c r="F1709" t="s">
        <v>5156</v>
      </c>
      <c r="G1709" t="s">
        <v>5161</v>
      </c>
      <c r="H1709" t="s">
        <v>5183</v>
      </c>
      <c r="I1709">
        <v>1377193592.1295099</v>
      </c>
      <c r="J1709">
        <v>1373418782.70555</v>
      </c>
      <c r="K1709" t="b">
        <v>0</v>
      </c>
      <c r="L1709">
        <v>196.104620236004</v>
      </c>
      <c r="M1709" t="b">
        <v>1</v>
      </c>
      <c r="N1709" t="s">
        <v>5203</v>
      </c>
      <c r="O1709">
        <f t="shared" si="100"/>
        <v>-2</v>
      </c>
      <c r="P1709">
        <f t="shared" si="97"/>
        <v>101</v>
      </c>
      <c r="Q1709" t="s">
        <v>5227</v>
      </c>
      <c r="R1709" t="s">
        <v>5229</v>
      </c>
      <c r="S1709" s="10">
        <f t="shared" si="98"/>
        <v>41464.842392425344</v>
      </c>
      <c r="T1709" s="10">
        <f t="shared" si="99"/>
        <v>41508.532316313773</v>
      </c>
    </row>
    <row r="1710" spans="1:20" ht="43.5" x14ac:dyDescent="0.35">
      <c r="A1710">
        <v>1708</v>
      </c>
      <c r="B1710" s="3" t="s">
        <v>105</v>
      </c>
      <c r="C1710" s="3" t="s">
        <v>2683</v>
      </c>
      <c r="D1710">
        <v>-1208260.6462024299</v>
      </c>
      <c r="E1710">
        <v>19847.1521675927</v>
      </c>
      <c r="F1710" t="s">
        <v>5156</v>
      </c>
      <c r="G1710" t="s">
        <v>5162</v>
      </c>
      <c r="H1710" t="s">
        <v>5184</v>
      </c>
      <c r="I1710">
        <v>1377175698.1165099</v>
      </c>
      <c r="J1710">
        <v>1373400384.2171299</v>
      </c>
      <c r="K1710" t="b">
        <v>0</v>
      </c>
      <c r="L1710">
        <v>196.16393484117799</v>
      </c>
      <c r="M1710" t="b">
        <v>1</v>
      </c>
      <c r="N1710" t="s">
        <v>5203</v>
      </c>
      <c r="O1710">
        <f t="shared" si="100"/>
        <v>-2</v>
      </c>
      <c r="P1710">
        <f t="shared" si="97"/>
        <v>101</v>
      </c>
      <c r="Q1710" t="s">
        <v>5227</v>
      </c>
      <c r="R1710" t="s">
        <v>5229</v>
      </c>
      <c r="S1710" s="10">
        <f t="shared" si="98"/>
        <v>41464.629446957522</v>
      </c>
      <c r="T1710" s="10">
        <f t="shared" si="99"/>
        <v>41508.325209681825</v>
      </c>
    </row>
    <row r="1711" spans="1:20" ht="29" x14ac:dyDescent="0.35">
      <c r="A1711">
        <v>1709</v>
      </c>
      <c r="B1711" s="3" t="s">
        <v>106</v>
      </c>
      <c r="C1711" s="3" t="s">
        <v>2684</v>
      </c>
      <c r="D1711">
        <v>-1209278.62245169</v>
      </c>
      <c r="E1711">
        <v>19853.411333293599</v>
      </c>
      <c r="F1711" t="s">
        <v>5156</v>
      </c>
      <c r="G1711" t="s">
        <v>5161</v>
      </c>
      <c r="H1711" t="s">
        <v>5183</v>
      </c>
      <c r="I1711">
        <v>1377157804.1035199</v>
      </c>
      <c r="J1711">
        <v>1373381985.7286999</v>
      </c>
      <c r="K1711" t="b">
        <v>0</v>
      </c>
      <c r="L1711">
        <v>196.22324944635201</v>
      </c>
      <c r="M1711" t="b">
        <v>1</v>
      </c>
      <c r="N1711" t="s">
        <v>5203</v>
      </c>
      <c r="O1711">
        <f t="shared" si="100"/>
        <v>-2</v>
      </c>
      <c r="P1711">
        <f t="shared" si="97"/>
        <v>101</v>
      </c>
      <c r="Q1711" t="s">
        <v>5227</v>
      </c>
      <c r="R1711" t="s">
        <v>5229</v>
      </c>
      <c r="S1711" s="10">
        <f t="shared" si="98"/>
        <v>41464.416501489577</v>
      </c>
      <c r="T1711" s="10">
        <f t="shared" si="99"/>
        <v>41508.118103049994</v>
      </c>
    </row>
    <row r="1712" spans="1:20" ht="43.5" x14ac:dyDescent="0.35">
      <c r="A1712">
        <v>1710</v>
      </c>
      <c r="B1712" s="3" t="s">
        <v>107</v>
      </c>
      <c r="C1712" s="3" t="s">
        <v>2685</v>
      </c>
      <c r="D1712">
        <v>-1210296.5987009399</v>
      </c>
      <c r="E1712">
        <v>19859.670498994601</v>
      </c>
      <c r="F1712" t="s">
        <v>5156</v>
      </c>
      <c r="G1712" t="s">
        <v>5161</v>
      </c>
      <c r="H1712" t="s">
        <v>5183</v>
      </c>
      <c r="I1712">
        <v>1377139910.0905199</v>
      </c>
      <c r="J1712">
        <v>1373363587.2402799</v>
      </c>
      <c r="K1712" t="b">
        <v>0</v>
      </c>
      <c r="L1712">
        <v>196.28256405152601</v>
      </c>
      <c r="M1712" t="b">
        <v>1</v>
      </c>
      <c r="N1712" t="s">
        <v>5203</v>
      </c>
      <c r="O1712">
        <f t="shared" si="100"/>
        <v>-2</v>
      </c>
      <c r="P1712">
        <f t="shared" si="97"/>
        <v>101</v>
      </c>
      <c r="Q1712" t="s">
        <v>5227</v>
      </c>
      <c r="R1712" t="s">
        <v>5229</v>
      </c>
      <c r="S1712" s="10">
        <f t="shared" si="98"/>
        <v>41464.203556021756</v>
      </c>
      <c r="T1712" s="10">
        <f t="shared" si="99"/>
        <v>41507.910996418053</v>
      </c>
    </row>
    <row r="1713" spans="1:20" x14ac:dyDescent="0.35">
      <c r="A1713">
        <v>1711</v>
      </c>
      <c r="B1713" s="3" t="s">
        <v>108</v>
      </c>
      <c r="C1713" s="3" t="s">
        <v>2686</v>
      </c>
      <c r="D1713">
        <v>-1211314.57495019</v>
      </c>
      <c r="E1713">
        <v>19865.929664695501</v>
      </c>
      <c r="F1713" t="s">
        <v>5156</v>
      </c>
      <c r="G1713" t="s">
        <v>5161</v>
      </c>
      <c r="H1713" t="s">
        <v>5183</v>
      </c>
      <c r="I1713">
        <v>1377122016.0775199</v>
      </c>
      <c r="J1713">
        <v>1373345188.7518499</v>
      </c>
      <c r="K1713" t="b">
        <v>0</v>
      </c>
      <c r="L1713">
        <v>196.341878656701</v>
      </c>
      <c r="M1713" t="b">
        <v>1</v>
      </c>
      <c r="N1713" t="s">
        <v>5203</v>
      </c>
      <c r="O1713">
        <f t="shared" si="100"/>
        <v>-2</v>
      </c>
      <c r="P1713">
        <f t="shared" si="97"/>
        <v>101</v>
      </c>
      <c r="Q1713" t="s">
        <v>5227</v>
      </c>
      <c r="R1713" t="s">
        <v>5229</v>
      </c>
      <c r="S1713" s="10">
        <f t="shared" si="98"/>
        <v>41463.990610553818</v>
      </c>
      <c r="T1713" s="10">
        <f t="shared" si="99"/>
        <v>41507.703889786106</v>
      </c>
    </row>
    <row r="1714" spans="1:20" ht="43.5" x14ac:dyDescent="0.35">
      <c r="A1714">
        <v>1712</v>
      </c>
      <c r="B1714" s="3" t="s">
        <v>109</v>
      </c>
      <c r="C1714" s="3" t="s">
        <v>2687</v>
      </c>
      <c r="D1714">
        <v>-1212332.5511994499</v>
      </c>
      <c r="E1714">
        <v>19872.188830396499</v>
      </c>
      <c r="F1714" t="s">
        <v>5156</v>
      </c>
      <c r="G1714" t="s">
        <v>5161</v>
      </c>
      <c r="H1714" t="s">
        <v>5183</v>
      </c>
      <c r="I1714">
        <v>1377104122.0645199</v>
      </c>
      <c r="J1714">
        <v>1373326790.2634301</v>
      </c>
      <c r="K1714" t="b">
        <v>0</v>
      </c>
      <c r="L1714">
        <v>196.40119326187499</v>
      </c>
      <c r="M1714" t="b">
        <v>1</v>
      </c>
      <c r="N1714" t="s">
        <v>5203</v>
      </c>
      <c r="O1714">
        <f t="shared" si="100"/>
        <v>-2</v>
      </c>
      <c r="P1714">
        <f t="shared" si="97"/>
        <v>101</v>
      </c>
      <c r="Q1714" t="s">
        <v>5227</v>
      </c>
      <c r="R1714" t="s">
        <v>5229</v>
      </c>
      <c r="S1714" s="10">
        <f t="shared" si="98"/>
        <v>41463.777665085996</v>
      </c>
      <c r="T1714" s="10">
        <f t="shared" si="99"/>
        <v>41507.496783154165</v>
      </c>
    </row>
    <row r="1715" spans="1:20" ht="43.5" x14ac:dyDescent="0.35">
      <c r="A1715">
        <v>1713</v>
      </c>
      <c r="B1715" s="3" t="s">
        <v>110</v>
      </c>
      <c r="C1715" s="3" t="s">
        <v>2688</v>
      </c>
      <c r="D1715">
        <v>-1213350.5274487</v>
      </c>
      <c r="E1715">
        <v>19878.447996097399</v>
      </c>
      <c r="F1715" t="s">
        <v>5156</v>
      </c>
      <c r="G1715" t="s">
        <v>5161</v>
      </c>
      <c r="H1715" t="s">
        <v>5183</v>
      </c>
      <c r="I1715">
        <v>1377086228.0515201</v>
      </c>
      <c r="J1715">
        <v>1373308391.7750001</v>
      </c>
      <c r="K1715" t="b">
        <v>0</v>
      </c>
      <c r="L1715">
        <v>196.46050786704899</v>
      </c>
      <c r="M1715" t="b">
        <v>1</v>
      </c>
      <c r="N1715" t="s">
        <v>5203</v>
      </c>
      <c r="O1715">
        <f t="shared" si="100"/>
        <v>-2</v>
      </c>
      <c r="P1715">
        <f t="shared" si="97"/>
        <v>101</v>
      </c>
      <c r="Q1715" t="s">
        <v>5227</v>
      </c>
      <c r="R1715" t="s">
        <v>5229</v>
      </c>
      <c r="S1715" s="10">
        <f t="shared" si="98"/>
        <v>41463.564719618058</v>
      </c>
      <c r="T1715" s="10">
        <f t="shared" si="99"/>
        <v>41507.289676522218</v>
      </c>
    </row>
    <row r="1716" spans="1:20" ht="43.5" x14ac:dyDescent="0.35">
      <c r="A1716">
        <v>1714</v>
      </c>
      <c r="B1716" s="3" t="s">
        <v>111</v>
      </c>
      <c r="C1716" s="3" t="s">
        <v>2689</v>
      </c>
      <c r="D1716">
        <v>-1214368.5036979599</v>
      </c>
      <c r="E1716">
        <v>19884.7071617984</v>
      </c>
      <c r="F1716" t="s">
        <v>5156</v>
      </c>
      <c r="G1716" t="s">
        <v>5161</v>
      </c>
      <c r="H1716" t="s">
        <v>5183</v>
      </c>
      <c r="I1716">
        <v>1377068334.0385301</v>
      </c>
      <c r="J1716">
        <v>1373289993.2865801</v>
      </c>
      <c r="K1716" t="b">
        <v>0</v>
      </c>
      <c r="L1716">
        <v>196.51982247222401</v>
      </c>
      <c r="M1716" t="b">
        <v>1</v>
      </c>
      <c r="N1716" t="s">
        <v>5203</v>
      </c>
      <c r="O1716">
        <f t="shared" si="100"/>
        <v>-2</v>
      </c>
      <c r="P1716">
        <f t="shared" si="97"/>
        <v>101</v>
      </c>
      <c r="Q1716" t="s">
        <v>5227</v>
      </c>
      <c r="R1716" t="s">
        <v>5229</v>
      </c>
      <c r="S1716" s="10">
        <f t="shared" si="98"/>
        <v>41463.351774150229</v>
      </c>
      <c r="T1716" s="10">
        <f t="shared" si="99"/>
        <v>41507.082569890394</v>
      </c>
    </row>
    <row r="1717" spans="1:20" ht="43.5" x14ac:dyDescent="0.35">
      <c r="A1717">
        <v>1715</v>
      </c>
      <c r="B1717" s="3" t="s">
        <v>112</v>
      </c>
      <c r="C1717" s="3" t="s">
        <v>2690</v>
      </c>
      <c r="D1717">
        <v>-1215386.4799472101</v>
      </c>
      <c r="E1717">
        <v>19890.9663274993</v>
      </c>
      <c r="F1717" t="s">
        <v>5156</v>
      </c>
      <c r="G1717" t="s">
        <v>5161</v>
      </c>
      <c r="H1717" t="s">
        <v>5183</v>
      </c>
      <c r="I1717">
        <v>1377050440.0255301</v>
      </c>
      <c r="J1717">
        <v>1373271594.7981501</v>
      </c>
      <c r="K1717" t="b">
        <v>0</v>
      </c>
      <c r="L1717">
        <v>196.579137077398</v>
      </c>
      <c r="M1717" t="b">
        <v>1</v>
      </c>
      <c r="N1717" t="s">
        <v>5203</v>
      </c>
      <c r="O1717">
        <f t="shared" si="100"/>
        <v>-2</v>
      </c>
      <c r="P1717">
        <f t="shared" si="97"/>
        <v>101</v>
      </c>
      <c r="Q1717" t="s">
        <v>5227</v>
      </c>
      <c r="R1717" t="s">
        <v>5229</v>
      </c>
      <c r="S1717" s="10">
        <f t="shared" si="98"/>
        <v>41463.138828682291</v>
      </c>
      <c r="T1717" s="10">
        <f t="shared" si="99"/>
        <v>41506.875463258446</v>
      </c>
    </row>
    <row r="1718" spans="1:20" ht="43.5" x14ac:dyDescent="0.35">
      <c r="A1718">
        <v>1716</v>
      </c>
      <c r="B1718" s="3" t="s">
        <v>113</v>
      </c>
      <c r="C1718" s="3" t="s">
        <v>2691</v>
      </c>
      <c r="D1718">
        <v>-1216404.4561964599</v>
      </c>
      <c r="E1718">
        <v>19897.225493200302</v>
      </c>
      <c r="F1718" t="s">
        <v>5156</v>
      </c>
      <c r="G1718" t="s">
        <v>5163</v>
      </c>
      <c r="H1718" t="s">
        <v>5185</v>
      </c>
      <c r="I1718">
        <v>1377032546.0125301</v>
      </c>
      <c r="J1718">
        <v>1373253196.3097301</v>
      </c>
      <c r="K1718" t="b">
        <v>0</v>
      </c>
      <c r="L1718">
        <v>196.638451682572</v>
      </c>
      <c r="M1718" t="b">
        <v>1</v>
      </c>
      <c r="N1718" t="s">
        <v>5203</v>
      </c>
      <c r="O1718">
        <f t="shared" si="100"/>
        <v>-2</v>
      </c>
      <c r="P1718">
        <f t="shared" si="97"/>
        <v>101</v>
      </c>
      <c r="Q1718" t="s">
        <v>5227</v>
      </c>
      <c r="R1718" t="s">
        <v>5229</v>
      </c>
      <c r="S1718" s="10">
        <f t="shared" si="98"/>
        <v>41462.925883214462</v>
      </c>
      <c r="T1718" s="10">
        <f t="shared" si="99"/>
        <v>41506.668356626506</v>
      </c>
    </row>
    <row r="1719" spans="1:20" ht="43.5" x14ac:dyDescent="0.35">
      <c r="A1719">
        <v>1717</v>
      </c>
      <c r="B1719" s="3" t="s">
        <v>114</v>
      </c>
      <c r="C1719" s="3" t="s">
        <v>2692</v>
      </c>
      <c r="D1719">
        <v>-1217422.4324457201</v>
      </c>
      <c r="E1719">
        <v>19903.484658901201</v>
      </c>
      <c r="F1719" t="s">
        <v>5156</v>
      </c>
      <c r="G1719" t="s">
        <v>5161</v>
      </c>
      <c r="H1719" t="s">
        <v>5183</v>
      </c>
      <c r="I1719">
        <v>1377014651.9995301</v>
      </c>
      <c r="J1719">
        <v>1373234797.8213</v>
      </c>
      <c r="K1719" t="b">
        <v>0</v>
      </c>
      <c r="L1719">
        <v>196.69776628774599</v>
      </c>
      <c r="M1719" t="b">
        <v>1</v>
      </c>
      <c r="N1719" t="s">
        <v>5203</v>
      </c>
      <c r="O1719">
        <f t="shared" si="100"/>
        <v>-2</v>
      </c>
      <c r="P1719">
        <f t="shared" si="97"/>
        <v>101</v>
      </c>
      <c r="Q1719" t="s">
        <v>5227</v>
      </c>
      <c r="R1719" t="s">
        <v>5229</v>
      </c>
      <c r="S1719" s="10">
        <f t="shared" si="98"/>
        <v>41462.712937746524</v>
      </c>
      <c r="T1719" s="10">
        <f t="shared" si="99"/>
        <v>41506.461249994558</v>
      </c>
    </row>
    <row r="1720" spans="1:20" ht="29" x14ac:dyDescent="0.35">
      <c r="A1720">
        <v>1718</v>
      </c>
      <c r="B1720" s="3" t="s">
        <v>115</v>
      </c>
      <c r="C1720" s="3" t="s">
        <v>2693</v>
      </c>
      <c r="D1720">
        <v>-1218440.40869497</v>
      </c>
      <c r="E1720">
        <v>19909.743824602199</v>
      </c>
      <c r="F1720" t="s">
        <v>5156</v>
      </c>
      <c r="G1720" t="s">
        <v>5161</v>
      </c>
      <c r="H1720" t="s">
        <v>5183</v>
      </c>
      <c r="I1720">
        <v>1376996757.9865301</v>
      </c>
      <c r="J1720">
        <v>1373216399.33288</v>
      </c>
      <c r="K1720" t="b">
        <v>0</v>
      </c>
      <c r="L1720">
        <v>196.75708089292101</v>
      </c>
      <c r="M1720" t="b">
        <v>1</v>
      </c>
      <c r="N1720" t="s">
        <v>5203</v>
      </c>
      <c r="O1720">
        <f t="shared" si="100"/>
        <v>-2</v>
      </c>
      <c r="P1720">
        <f t="shared" si="97"/>
        <v>101</v>
      </c>
      <c r="Q1720" t="s">
        <v>5227</v>
      </c>
      <c r="R1720" t="s">
        <v>5229</v>
      </c>
      <c r="S1720" s="10">
        <f t="shared" si="98"/>
        <v>41462.499992278703</v>
      </c>
      <c r="T1720" s="10">
        <f t="shared" si="99"/>
        <v>41506.25414336261</v>
      </c>
    </row>
    <row r="1721" spans="1:20" ht="43.5" x14ac:dyDescent="0.35">
      <c r="A1721">
        <v>1719</v>
      </c>
      <c r="B1721" s="3" t="s">
        <v>116</v>
      </c>
      <c r="C1721" s="3" t="s">
        <v>2694</v>
      </c>
      <c r="D1721">
        <v>-1219458.3849442201</v>
      </c>
      <c r="E1721">
        <v>19916.002990303099</v>
      </c>
      <c r="F1721" t="s">
        <v>5156</v>
      </c>
      <c r="G1721" t="s">
        <v>5161</v>
      </c>
      <c r="H1721" t="s">
        <v>5183</v>
      </c>
      <c r="I1721">
        <v>1376978863.9735301</v>
      </c>
      <c r="J1721">
        <v>1373198000.84446</v>
      </c>
      <c r="K1721" t="b">
        <v>0</v>
      </c>
      <c r="L1721">
        <v>196.81639549809501</v>
      </c>
      <c r="M1721" t="b">
        <v>1</v>
      </c>
      <c r="N1721" t="s">
        <v>5203</v>
      </c>
      <c r="O1721">
        <f t="shared" si="100"/>
        <v>-2</v>
      </c>
      <c r="P1721">
        <f t="shared" si="97"/>
        <v>101</v>
      </c>
      <c r="Q1721" t="s">
        <v>5227</v>
      </c>
      <c r="R1721" t="s">
        <v>5229</v>
      </c>
      <c r="S1721" s="10">
        <f t="shared" si="98"/>
        <v>41462.287046810881</v>
      </c>
      <c r="T1721" s="10">
        <f t="shared" si="99"/>
        <v>41506.04703673067</v>
      </c>
    </row>
    <row r="1722" spans="1:20" x14ac:dyDescent="0.35">
      <c r="A1722">
        <v>1720</v>
      </c>
      <c r="B1722" s="3" t="s">
        <v>117</v>
      </c>
      <c r="C1722" s="3" t="s">
        <v>2695</v>
      </c>
      <c r="D1722">
        <v>-1220476.36119348</v>
      </c>
      <c r="E1722">
        <v>19922.262156004101</v>
      </c>
      <c r="F1722" t="s">
        <v>5156</v>
      </c>
      <c r="G1722" t="s">
        <v>5161</v>
      </c>
      <c r="H1722" t="s">
        <v>5183</v>
      </c>
      <c r="I1722">
        <v>1376960969.9605401</v>
      </c>
      <c r="J1722">
        <v>1373179602.35603</v>
      </c>
      <c r="K1722" t="b">
        <v>0</v>
      </c>
      <c r="L1722">
        <v>196.875710103269</v>
      </c>
      <c r="M1722" t="b">
        <v>1</v>
      </c>
      <c r="N1722" t="s">
        <v>5203</v>
      </c>
      <c r="O1722">
        <f t="shared" si="100"/>
        <v>-2</v>
      </c>
      <c r="P1722">
        <f t="shared" si="97"/>
        <v>101</v>
      </c>
      <c r="Q1722" t="s">
        <v>5227</v>
      </c>
      <c r="R1722" t="s">
        <v>5229</v>
      </c>
      <c r="S1722" s="10">
        <f t="shared" si="98"/>
        <v>41462.074101342936</v>
      </c>
      <c r="T1722" s="10">
        <f t="shared" si="99"/>
        <v>41505.839930098839</v>
      </c>
    </row>
    <row r="1723" spans="1:20" ht="43.5" x14ac:dyDescent="0.35">
      <c r="A1723">
        <v>1721</v>
      </c>
      <c r="B1723" s="3" t="s">
        <v>118</v>
      </c>
      <c r="C1723" s="3" t="s">
        <v>2696</v>
      </c>
      <c r="D1723">
        <v>-1221494.3374427301</v>
      </c>
      <c r="E1723">
        <v>19928.521321705</v>
      </c>
      <c r="F1723" t="s">
        <v>5156</v>
      </c>
      <c r="G1723" t="s">
        <v>5161</v>
      </c>
      <c r="H1723" t="s">
        <v>5183</v>
      </c>
      <c r="I1723">
        <v>1376943075.94754</v>
      </c>
      <c r="J1723">
        <v>1373161203.86761</v>
      </c>
      <c r="K1723" t="b">
        <v>0</v>
      </c>
      <c r="L1723">
        <v>196.935024708443</v>
      </c>
      <c r="M1723" t="b">
        <v>1</v>
      </c>
      <c r="N1723" t="s">
        <v>5203</v>
      </c>
      <c r="O1723">
        <f t="shared" si="100"/>
        <v>-2</v>
      </c>
      <c r="P1723">
        <f t="shared" si="97"/>
        <v>101</v>
      </c>
      <c r="Q1723" t="s">
        <v>5227</v>
      </c>
      <c r="R1723" t="s">
        <v>5229</v>
      </c>
      <c r="S1723" s="10">
        <f t="shared" si="98"/>
        <v>41461.861155875114</v>
      </c>
      <c r="T1723" s="10">
        <f t="shared" si="99"/>
        <v>41505.632823466898</v>
      </c>
    </row>
    <row r="1724" spans="1:20" ht="58" x14ac:dyDescent="0.35">
      <c r="A1724">
        <v>1722</v>
      </c>
      <c r="B1724" s="3" t="s">
        <v>119</v>
      </c>
      <c r="C1724" s="3" t="s">
        <v>2697</v>
      </c>
      <c r="D1724">
        <v>-1222512.31369198</v>
      </c>
      <c r="E1724">
        <v>19934.780487405998</v>
      </c>
      <c r="F1724" t="s">
        <v>5156</v>
      </c>
      <c r="G1724" t="s">
        <v>5161</v>
      </c>
      <c r="H1724" t="s">
        <v>5183</v>
      </c>
      <c r="I1724">
        <v>1376925181.93454</v>
      </c>
      <c r="J1724">
        <v>1373142805.37918</v>
      </c>
      <c r="K1724" t="b">
        <v>0</v>
      </c>
      <c r="L1724">
        <v>196.99433931361801</v>
      </c>
      <c r="M1724" t="b">
        <v>1</v>
      </c>
      <c r="N1724" t="s">
        <v>5203</v>
      </c>
      <c r="O1724">
        <f t="shared" si="100"/>
        <v>-2</v>
      </c>
      <c r="P1724">
        <f t="shared" si="97"/>
        <v>101</v>
      </c>
      <c r="Q1724" t="s">
        <v>5227</v>
      </c>
      <c r="R1724" t="s">
        <v>5229</v>
      </c>
      <c r="S1724" s="10">
        <f t="shared" si="98"/>
        <v>41461.648210407169</v>
      </c>
      <c r="T1724" s="10">
        <f t="shared" si="99"/>
        <v>41505.42571683495</v>
      </c>
    </row>
    <row r="1725" spans="1:20" ht="29" x14ac:dyDescent="0.35">
      <c r="A1725">
        <v>1723</v>
      </c>
      <c r="B1725" s="3" t="s">
        <v>120</v>
      </c>
      <c r="C1725" s="3" t="s">
        <v>2698</v>
      </c>
      <c r="D1725">
        <v>-1223530.2899412401</v>
      </c>
      <c r="E1725">
        <v>19941.039653106898</v>
      </c>
      <c r="F1725" t="s">
        <v>5156</v>
      </c>
      <c r="G1725" t="s">
        <v>5161</v>
      </c>
      <c r="H1725" t="s">
        <v>5183</v>
      </c>
      <c r="I1725">
        <v>1376907287.92154</v>
      </c>
      <c r="J1725">
        <v>1373124406.8907599</v>
      </c>
      <c r="K1725" t="b">
        <v>0</v>
      </c>
      <c r="L1725">
        <v>197.05365391879201</v>
      </c>
      <c r="M1725" t="b">
        <v>1</v>
      </c>
      <c r="N1725" t="s">
        <v>5203</v>
      </c>
      <c r="O1725">
        <f t="shared" si="100"/>
        <v>-2</v>
      </c>
      <c r="P1725">
        <f t="shared" si="97"/>
        <v>101</v>
      </c>
      <c r="Q1725" t="s">
        <v>5227</v>
      </c>
      <c r="R1725" t="s">
        <v>5229</v>
      </c>
      <c r="S1725" s="10">
        <f t="shared" si="98"/>
        <v>41461.435264939348</v>
      </c>
      <c r="T1725" s="10">
        <f t="shared" si="99"/>
        <v>41505.218610203003</v>
      </c>
    </row>
    <row r="1726" spans="1:20" ht="43.5" x14ac:dyDescent="0.35">
      <c r="A1726">
        <v>1724</v>
      </c>
      <c r="B1726" s="3" t="s">
        <v>121</v>
      </c>
      <c r="C1726" s="3" t="s">
        <v>2699</v>
      </c>
      <c r="D1726">
        <v>-1224548.26619049</v>
      </c>
      <c r="E1726">
        <v>19947.2988188079</v>
      </c>
      <c r="F1726" t="s">
        <v>5156</v>
      </c>
      <c r="G1726" t="s">
        <v>5161</v>
      </c>
      <c r="H1726" t="s">
        <v>5183</v>
      </c>
      <c r="I1726">
        <v>1376889393.90854</v>
      </c>
      <c r="J1726">
        <v>1373106008.4023299</v>
      </c>
      <c r="K1726" t="b">
        <v>0</v>
      </c>
      <c r="L1726">
        <v>197.112968523966</v>
      </c>
      <c r="M1726" t="b">
        <v>1</v>
      </c>
      <c r="N1726" t="s">
        <v>5203</v>
      </c>
      <c r="O1726">
        <f t="shared" si="100"/>
        <v>-2</v>
      </c>
      <c r="P1726">
        <f t="shared" si="97"/>
        <v>101</v>
      </c>
      <c r="Q1726" t="s">
        <v>5227</v>
      </c>
      <c r="R1726" t="s">
        <v>5229</v>
      </c>
      <c r="S1726" s="10">
        <f t="shared" si="98"/>
        <v>41461.22231947141</v>
      </c>
      <c r="T1726" s="10">
        <f t="shared" si="99"/>
        <v>41505.011503571062</v>
      </c>
    </row>
    <row r="1727" spans="1:20" ht="58" x14ac:dyDescent="0.35">
      <c r="A1727">
        <v>1725</v>
      </c>
      <c r="B1727" s="3" t="s">
        <v>122</v>
      </c>
      <c r="C1727" s="3" t="s">
        <v>2700</v>
      </c>
      <c r="D1727">
        <v>-1225566.2424397401</v>
      </c>
      <c r="E1727">
        <v>19953.5579845088</v>
      </c>
      <c r="F1727" t="s">
        <v>5157</v>
      </c>
      <c r="G1727" t="s">
        <v>5168</v>
      </c>
      <c r="H1727" t="s">
        <v>5189</v>
      </c>
      <c r="I1727">
        <v>1376871499.89555</v>
      </c>
      <c r="J1727">
        <v>1373087609.9139099</v>
      </c>
      <c r="K1727" t="b">
        <v>0</v>
      </c>
      <c r="L1727">
        <v>197.17228312914099</v>
      </c>
      <c r="M1727" t="b">
        <v>0</v>
      </c>
      <c r="N1727" t="s">
        <v>5204</v>
      </c>
      <c r="O1727">
        <f t="shared" si="100"/>
        <v>-2</v>
      </c>
      <c r="P1727">
        <f t="shared" si="97"/>
        <v>101</v>
      </c>
      <c r="Q1727" t="s">
        <v>5227</v>
      </c>
      <c r="R1727" t="s">
        <v>5230</v>
      </c>
      <c r="S1727" s="10">
        <f t="shared" si="98"/>
        <v>41461.009374003588</v>
      </c>
      <c r="T1727" s="10">
        <f t="shared" si="99"/>
        <v>41504.804396939238</v>
      </c>
    </row>
    <row r="1728" spans="1:20" ht="58" x14ac:dyDescent="0.35">
      <c r="A1728">
        <v>1726</v>
      </c>
      <c r="B1728" s="3" t="s">
        <v>123</v>
      </c>
      <c r="C1728" s="3" t="s">
        <v>2701</v>
      </c>
      <c r="D1728">
        <v>-1226584.218689</v>
      </c>
      <c r="E1728">
        <v>19959.817150209801</v>
      </c>
      <c r="F1728" t="s">
        <v>5157</v>
      </c>
      <c r="G1728" t="s">
        <v>5161</v>
      </c>
      <c r="H1728" t="s">
        <v>5183</v>
      </c>
      <c r="I1728">
        <v>1376853605.88255</v>
      </c>
      <c r="J1728">
        <v>1373069211.4254799</v>
      </c>
      <c r="K1728" t="b">
        <v>0</v>
      </c>
      <c r="L1728">
        <v>197.23159773431499</v>
      </c>
      <c r="M1728" t="b">
        <v>0</v>
      </c>
      <c r="N1728" t="s">
        <v>5204</v>
      </c>
      <c r="O1728">
        <f t="shared" si="100"/>
        <v>-2</v>
      </c>
      <c r="P1728">
        <f t="shared" si="97"/>
        <v>101</v>
      </c>
      <c r="Q1728" t="s">
        <v>5227</v>
      </c>
      <c r="R1728" t="s">
        <v>5230</v>
      </c>
      <c r="S1728" s="10">
        <f t="shared" si="98"/>
        <v>41460.796428535643</v>
      </c>
      <c r="T1728" s="10">
        <f t="shared" si="99"/>
        <v>41504.597290307291</v>
      </c>
    </row>
    <row r="1729" spans="1:20" ht="43.5" x14ac:dyDescent="0.35">
      <c r="A1729">
        <v>1727</v>
      </c>
      <c r="B1729" s="3" t="s">
        <v>124</v>
      </c>
      <c r="C1729" s="3" t="s">
        <v>2702</v>
      </c>
      <c r="D1729">
        <v>-1227602.1949382499</v>
      </c>
      <c r="E1729">
        <v>19966.076315910701</v>
      </c>
      <c r="F1729" t="s">
        <v>5157</v>
      </c>
      <c r="G1729" t="s">
        <v>5161</v>
      </c>
      <c r="H1729" t="s">
        <v>5183</v>
      </c>
      <c r="I1729">
        <v>1376835711.86955</v>
      </c>
      <c r="J1729">
        <v>1373050812.9370601</v>
      </c>
      <c r="K1729" t="b">
        <v>0</v>
      </c>
      <c r="L1729">
        <v>197.29091233948901</v>
      </c>
      <c r="M1729" t="b">
        <v>0</v>
      </c>
      <c r="N1729" t="s">
        <v>5204</v>
      </c>
      <c r="O1729">
        <f t="shared" si="100"/>
        <v>-2</v>
      </c>
      <c r="P1729">
        <f t="shared" si="97"/>
        <v>101</v>
      </c>
      <c r="Q1729" t="s">
        <v>5227</v>
      </c>
      <c r="R1729" t="s">
        <v>5230</v>
      </c>
      <c r="S1729" s="10">
        <f t="shared" si="98"/>
        <v>41460.583483067821</v>
      </c>
      <c r="T1729" s="10">
        <f t="shared" si="99"/>
        <v>41504.390183675343</v>
      </c>
    </row>
    <row r="1730" spans="1:20" ht="58" x14ac:dyDescent="0.35">
      <c r="A1730">
        <v>1728</v>
      </c>
      <c r="B1730" s="3" t="s">
        <v>125</v>
      </c>
      <c r="C1730" s="3" t="s">
        <v>2703</v>
      </c>
      <c r="D1730">
        <v>-1228620.17118751</v>
      </c>
      <c r="E1730">
        <v>19972.335481611699</v>
      </c>
      <c r="F1730" t="s">
        <v>5157</v>
      </c>
      <c r="G1730" t="s">
        <v>5161</v>
      </c>
      <c r="H1730" t="s">
        <v>5183</v>
      </c>
      <c r="I1730">
        <v>1376817817.85655</v>
      </c>
      <c r="J1730">
        <v>1373032414.4486301</v>
      </c>
      <c r="K1730" t="b">
        <v>0</v>
      </c>
      <c r="L1730">
        <v>197.35022694466301</v>
      </c>
      <c r="M1730" t="b">
        <v>0</v>
      </c>
      <c r="N1730" t="s">
        <v>5204</v>
      </c>
      <c r="O1730">
        <f t="shared" si="100"/>
        <v>-2</v>
      </c>
      <c r="P1730">
        <f t="shared" si="97"/>
        <v>101</v>
      </c>
      <c r="Q1730" t="s">
        <v>5227</v>
      </c>
      <c r="R1730" t="s">
        <v>5230</v>
      </c>
      <c r="S1730" s="10">
        <f t="shared" si="98"/>
        <v>41460.370537599883</v>
      </c>
      <c r="T1730" s="10">
        <f t="shared" si="99"/>
        <v>41504.183077043403</v>
      </c>
    </row>
    <row r="1731" spans="1:20" ht="43.5" x14ac:dyDescent="0.35">
      <c r="A1731">
        <v>1729</v>
      </c>
      <c r="B1731" s="3" t="s">
        <v>126</v>
      </c>
      <c r="C1731" s="3" t="s">
        <v>2704</v>
      </c>
      <c r="D1731">
        <v>-1229638.1474367599</v>
      </c>
      <c r="E1731">
        <v>19978.594647312599</v>
      </c>
      <c r="F1731" t="s">
        <v>5157</v>
      </c>
      <c r="G1731" t="s">
        <v>5161</v>
      </c>
      <c r="H1731" t="s">
        <v>5183</v>
      </c>
      <c r="I1731">
        <v>1376799923.84355</v>
      </c>
      <c r="J1731">
        <v>1373014015.9602101</v>
      </c>
      <c r="K1731" t="b">
        <v>0</v>
      </c>
      <c r="L1731">
        <v>197.409541549838</v>
      </c>
      <c r="M1731" t="b">
        <v>0</v>
      </c>
      <c r="N1731" t="s">
        <v>5204</v>
      </c>
      <c r="O1731">
        <f t="shared" si="100"/>
        <v>-2</v>
      </c>
      <c r="P1731">
        <f t="shared" ref="P1731:P1794" si="101">ROUND(E1731/L1731,0)</f>
        <v>101</v>
      </c>
      <c r="Q1731" t="s">
        <v>5227</v>
      </c>
      <c r="R1731" t="s">
        <v>5230</v>
      </c>
      <c r="S1731" s="10">
        <f t="shared" ref="S1731:S1794" si="102">(J1731/86400)+25569+(-5/24)</f>
        <v>41460.157592132055</v>
      </c>
      <c r="T1731" s="10">
        <f t="shared" ref="T1731:T1794" si="103">(I1731/86400)+25569+(-5/24)</f>
        <v>41503.975970411455</v>
      </c>
    </row>
    <row r="1732" spans="1:20" ht="43.5" x14ac:dyDescent="0.35">
      <c r="A1732">
        <v>1730</v>
      </c>
      <c r="B1732" s="3" t="s">
        <v>127</v>
      </c>
      <c r="C1732" s="3" t="s">
        <v>2705</v>
      </c>
      <c r="D1732">
        <v>-1230656.12368601</v>
      </c>
      <c r="E1732">
        <v>19984.8538130136</v>
      </c>
      <c r="F1732" t="s">
        <v>5157</v>
      </c>
      <c r="G1732" t="s">
        <v>5166</v>
      </c>
      <c r="H1732" t="s">
        <v>5188</v>
      </c>
      <c r="I1732">
        <v>1376782029.83056</v>
      </c>
      <c r="J1732">
        <v>1372995617.4717801</v>
      </c>
      <c r="K1732" t="b">
        <v>0</v>
      </c>
      <c r="L1732">
        <v>197.46885615501199</v>
      </c>
      <c r="M1732" t="b">
        <v>0</v>
      </c>
      <c r="N1732" t="s">
        <v>5204</v>
      </c>
      <c r="O1732">
        <f t="shared" si="100"/>
        <v>-2</v>
      </c>
      <c r="P1732">
        <f t="shared" si="101"/>
        <v>101</v>
      </c>
      <c r="Q1732" t="s">
        <v>5227</v>
      </c>
      <c r="R1732" t="s">
        <v>5230</v>
      </c>
      <c r="S1732" s="10">
        <f t="shared" si="102"/>
        <v>41459.944646664117</v>
      </c>
      <c r="T1732" s="10">
        <f t="shared" si="103"/>
        <v>41503.768863779631</v>
      </c>
    </row>
    <row r="1733" spans="1:20" ht="43.5" x14ac:dyDescent="0.35">
      <c r="A1733">
        <v>1731</v>
      </c>
      <c r="B1733" s="3" t="s">
        <v>128</v>
      </c>
      <c r="C1733" s="3" t="s">
        <v>2706</v>
      </c>
      <c r="D1733">
        <v>-1231674.0999352699</v>
      </c>
      <c r="E1733">
        <v>19991.1129787145</v>
      </c>
      <c r="F1733" t="s">
        <v>5157</v>
      </c>
      <c r="G1733" t="s">
        <v>5161</v>
      </c>
      <c r="H1733" t="s">
        <v>5183</v>
      </c>
      <c r="I1733">
        <v>1376764135.81756</v>
      </c>
      <c r="J1733">
        <v>1372977218.9833601</v>
      </c>
      <c r="K1733" t="b">
        <v>0</v>
      </c>
      <c r="L1733">
        <v>197.52817076018599</v>
      </c>
      <c r="M1733" t="b">
        <v>0</v>
      </c>
      <c r="N1733" t="s">
        <v>5204</v>
      </c>
      <c r="O1733">
        <f t="shared" si="100"/>
        <v>-2</v>
      </c>
      <c r="P1733">
        <f t="shared" si="101"/>
        <v>101</v>
      </c>
      <c r="Q1733" t="s">
        <v>5227</v>
      </c>
      <c r="R1733" t="s">
        <v>5230</v>
      </c>
      <c r="S1733" s="10">
        <f t="shared" si="102"/>
        <v>41459.731701196295</v>
      </c>
      <c r="T1733" s="10">
        <f t="shared" si="103"/>
        <v>41503.561757147683</v>
      </c>
    </row>
    <row r="1734" spans="1:20" ht="43.5" x14ac:dyDescent="0.35">
      <c r="A1734">
        <v>1732</v>
      </c>
      <c r="B1734" s="3" t="s">
        <v>129</v>
      </c>
      <c r="C1734" s="3" t="s">
        <v>2707</v>
      </c>
      <c r="D1734">
        <v>-1232692.07618452</v>
      </c>
      <c r="E1734">
        <v>19997.372144415502</v>
      </c>
      <c r="F1734" t="s">
        <v>5157</v>
      </c>
      <c r="G1734" t="s">
        <v>5161</v>
      </c>
      <c r="H1734" t="s">
        <v>5183</v>
      </c>
      <c r="I1734">
        <v>1376746241.8045599</v>
      </c>
      <c r="J1734">
        <v>1372958820.49493</v>
      </c>
      <c r="K1734" t="b">
        <v>0</v>
      </c>
      <c r="L1734">
        <v>197.587485365361</v>
      </c>
      <c r="M1734" t="b">
        <v>0</v>
      </c>
      <c r="N1734" t="s">
        <v>5204</v>
      </c>
      <c r="O1734">
        <f t="shared" si="100"/>
        <v>-2</v>
      </c>
      <c r="P1734">
        <f t="shared" si="101"/>
        <v>101</v>
      </c>
      <c r="Q1734" t="s">
        <v>5227</v>
      </c>
      <c r="R1734" t="s">
        <v>5230</v>
      </c>
      <c r="S1734" s="10">
        <f t="shared" si="102"/>
        <v>41459.518755728357</v>
      </c>
      <c r="T1734" s="10">
        <f t="shared" si="103"/>
        <v>41503.354650515736</v>
      </c>
    </row>
    <row r="1735" spans="1:20" ht="29" x14ac:dyDescent="0.35">
      <c r="A1735">
        <v>1733</v>
      </c>
      <c r="B1735" s="3" t="s">
        <v>130</v>
      </c>
      <c r="C1735" s="3" t="s">
        <v>2708</v>
      </c>
      <c r="D1735">
        <v>-1233710.0524337699</v>
      </c>
      <c r="E1735">
        <v>20003.631310116401</v>
      </c>
      <c r="F1735" t="s">
        <v>5157</v>
      </c>
      <c r="G1735" t="s">
        <v>5161</v>
      </c>
      <c r="H1735" t="s">
        <v>5183</v>
      </c>
      <c r="I1735">
        <v>1376728347.7915599</v>
      </c>
      <c r="J1735">
        <v>1372940422.00651</v>
      </c>
      <c r="K1735" t="b">
        <v>0</v>
      </c>
      <c r="L1735">
        <v>197.646799970535</v>
      </c>
      <c r="M1735" t="b">
        <v>0</v>
      </c>
      <c r="N1735" t="s">
        <v>5204</v>
      </c>
      <c r="O1735">
        <f t="shared" ref="O1735:O1798" si="104">ROUND((E1735/D1735)*100,0)</f>
        <v>-2</v>
      </c>
      <c r="P1735">
        <f t="shared" si="101"/>
        <v>101</v>
      </c>
      <c r="Q1735" t="s">
        <v>5227</v>
      </c>
      <c r="R1735" t="s">
        <v>5230</v>
      </c>
      <c r="S1735" s="10">
        <f t="shared" si="102"/>
        <v>41459.305810260528</v>
      </c>
      <c r="T1735" s="10">
        <f t="shared" si="103"/>
        <v>41503.147543883795</v>
      </c>
    </row>
    <row r="1736" spans="1:20" ht="58" x14ac:dyDescent="0.35">
      <c r="A1736">
        <v>1734</v>
      </c>
      <c r="B1736" s="3" t="s">
        <v>131</v>
      </c>
      <c r="C1736" s="3" t="s">
        <v>2709</v>
      </c>
      <c r="D1736">
        <v>-1234728.02868303</v>
      </c>
      <c r="E1736">
        <v>20009.890475817399</v>
      </c>
      <c r="F1736" t="s">
        <v>5157</v>
      </c>
      <c r="G1736" t="s">
        <v>5161</v>
      </c>
      <c r="H1736" t="s">
        <v>5183</v>
      </c>
      <c r="I1736">
        <v>1376710453.7785599</v>
      </c>
      <c r="J1736">
        <v>1372922023.51808</v>
      </c>
      <c r="K1736" t="b">
        <v>0</v>
      </c>
      <c r="L1736">
        <v>197.70611457570899</v>
      </c>
      <c r="M1736" t="b">
        <v>0</v>
      </c>
      <c r="N1736" t="s">
        <v>5204</v>
      </c>
      <c r="O1736">
        <f t="shared" si="104"/>
        <v>-2</v>
      </c>
      <c r="P1736">
        <f t="shared" si="101"/>
        <v>101</v>
      </c>
      <c r="Q1736" t="s">
        <v>5227</v>
      </c>
      <c r="R1736" t="s">
        <v>5230</v>
      </c>
      <c r="S1736" s="10">
        <f t="shared" si="102"/>
        <v>41459.09286479259</v>
      </c>
      <c r="T1736" s="10">
        <f t="shared" si="103"/>
        <v>41502.940437251847</v>
      </c>
    </row>
    <row r="1737" spans="1:20" ht="43.5" x14ac:dyDescent="0.35">
      <c r="A1737">
        <v>1735</v>
      </c>
      <c r="B1737" s="3" t="s">
        <v>132</v>
      </c>
      <c r="C1737" s="3" t="s">
        <v>2710</v>
      </c>
      <c r="D1737">
        <v>-1235746.0049322799</v>
      </c>
      <c r="E1737">
        <v>20016.149641518299</v>
      </c>
      <c r="F1737" t="s">
        <v>5157</v>
      </c>
      <c r="G1737" t="s">
        <v>5162</v>
      </c>
      <c r="H1737" t="s">
        <v>5184</v>
      </c>
      <c r="I1737">
        <v>1376692559.7655699</v>
      </c>
      <c r="J1737">
        <v>1372903625.02966</v>
      </c>
      <c r="K1737" t="b">
        <v>0</v>
      </c>
      <c r="L1737">
        <v>197.76542918088299</v>
      </c>
      <c r="M1737" t="b">
        <v>0</v>
      </c>
      <c r="N1737" t="s">
        <v>5204</v>
      </c>
      <c r="O1737">
        <f t="shared" si="104"/>
        <v>-2</v>
      </c>
      <c r="P1737">
        <f t="shared" si="101"/>
        <v>101</v>
      </c>
      <c r="Q1737" t="s">
        <v>5227</v>
      </c>
      <c r="R1737" t="s">
        <v>5230</v>
      </c>
      <c r="S1737" s="10">
        <f t="shared" si="102"/>
        <v>41458.879919324761</v>
      </c>
      <c r="T1737" s="10">
        <f t="shared" si="103"/>
        <v>41502.733330620023</v>
      </c>
    </row>
    <row r="1738" spans="1:20" x14ac:dyDescent="0.35">
      <c r="A1738">
        <v>1736</v>
      </c>
      <c r="B1738" s="3" t="s">
        <v>133</v>
      </c>
      <c r="C1738" s="3" t="s">
        <v>2711</v>
      </c>
      <c r="D1738">
        <v>-1236763.98118153</v>
      </c>
      <c r="E1738">
        <v>20022.408807219301</v>
      </c>
      <c r="F1738" t="s">
        <v>5157</v>
      </c>
      <c r="G1738" t="s">
        <v>5161</v>
      </c>
      <c r="H1738" t="s">
        <v>5183</v>
      </c>
      <c r="I1738">
        <v>1376674665.7525699</v>
      </c>
      <c r="J1738">
        <v>1372885226.54123</v>
      </c>
      <c r="K1738" t="b">
        <v>0</v>
      </c>
      <c r="L1738">
        <v>197.82474378605801</v>
      </c>
      <c r="M1738" t="b">
        <v>0</v>
      </c>
      <c r="N1738" t="s">
        <v>5204</v>
      </c>
      <c r="O1738">
        <f t="shared" si="104"/>
        <v>-2</v>
      </c>
      <c r="P1738">
        <f t="shared" si="101"/>
        <v>101</v>
      </c>
      <c r="Q1738" t="s">
        <v>5227</v>
      </c>
      <c r="R1738" t="s">
        <v>5230</v>
      </c>
      <c r="S1738" s="10">
        <f t="shared" si="102"/>
        <v>41458.666973856823</v>
      </c>
      <c r="T1738" s="10">
        <f t="shared" si="103"/>
        <v>41502.526223988076</v>
      </c>
    </row>
    <row r="1739" spans="1:20" ht="58" x14ac:dyDescent="0.35">
      <c r="A1739">
        <v>1737</v>
      </c>
      <c r="B1739" s="3" t="s">
        <v>134</v>
      </c>
      <c r="C1739" s="3" t="s">
        <v>2712</v>
      </c>
      <c r="D1739">
        <v>-1237781.9574307899</v>
      </c>
      <c r="E1739">
        <v>20028.667972920201</v>
      </c>
      <c r="F1739" t="s">
        <v>5157</v>
      </c>
      <c r="G1739" t="s">
        <v>5161</v>
      </c>
      <c r="H1739" t="s">
        <v>5183</v>
      </c>
      <c r="I1739">
        <v>1376656771.7395699</v>
      </c>
      <c r="J1739">
        <v>1372866828.05281</v>
      </c>
      <c r="K1739" t="b">
        <v>0</v>
      </c>
      <c r="L1739">
        <v>197.884058391232</v>
      </c>
      <c r="M1739" t="b">
        <v>0</v>
      </c>
      <c r="N1739" t="s">
        <v>5204</v>
      </c>
      <c r="O1739">
        <f t="shared" si="104"/>
        <v>-2</v>
      </c>
      <c r="P1739">
        <f t="shared" si="101"/>
        <v>101</v>
      </c>
      <c r="Q1739" t="s">
        <v>5227</v>
      </c>
      <c r="R1739" t="s">
        <v>5230</v>
      </c>
      <c r="S1739" s="10">
        <f t="shared" si="102"/>
        <v>41458.454028389002</v>
      </c>
      <c r="T1739" s="10">
        <f t="shared" si="103"/>
        <v>41502.319117356128</v>
      </c>
    </row>
    <row r="1740" spans="1:20" ht="29" x14ac:dyDescent="0.35">
      <c r="A1740">
        <v>1738</v>
      </c>
      <c r="B1740" s="3" t="s">
        <v>135</v>
      </c>
      <c r="C1740" s="3" t="s">
        <v>2713</v>
      </c>
      <c r="D1740">
        <v>-1238799.9336800401</v>
      </c>
      <c r="E1740">
        <v>20034.927138621199</v>
      </c>
      <c r="F1740" t="s">
        <v>5157</v>
      </c>
      <c r="G1740" t="s">
        <v>5161</v>
      </c>
      <c r="H1740" t="s">
        <v>5183</v>
      </c>
      <c r="I1740">
        <v>1376638877.7265699</v>
      </c>
      <c r="J1740">
        <v>1372848429.5643799</v>
      </c>
      <c r="K1740" t="b">
        <v>0</v>
      </c>
      <c r="L1740">
        <v>197.943372996406</v>
      </c>
      <c r="M1740" t="b">
        <v>0</v>
      </c>
      <c r="N1740" t="s">
        <v>5204</v>
      </c>
      <c r="O1740">
        <f t="shared" si="104"/>
        <v>-2</v>
      </c>
      <c r="P1740">
        <f t="shared" si="101"/>
        <v>101</v>
      </c>
      <c r="Q1740" t="s">
        <v>5227</v>
      </c>
      <c r="R1740" t="s">
        <v>5230</v>
      </c>
      <c r="S1740" s="10">
        <f t="shared" si="102"/>
        <v>41458.241082921064</v>
      </c>
      <c r="T1740" s="10">
        <f t="shared" si="103"/>
        <v>41502.112010724188</v>
      </c>
    </row>
    <row r="1741" spans="1:20" ht="29" x14ac:dyDescent="0.35">
      <c r="A1741">
        <v>1739</v>
      </c>
      <c r="B1741" s="3" t="s">
        <v>136</v>
      </c>
      <c r="C1741" s="3" t="s">
        <v>2714</v>
      </c>
      <c r="D1741">
        <v>-1239817.9099292899</v>
      </c>
      <c r="E1741">
        <v>20041.186304322098</v>
      </c>
      <c r="F1741" t="s">
        <v>5157</v>
      </c>
      <c r="G1741" t="s">
        <v>5161</v>
      </c>
      <c r="H1741" t="s">
        <v>5183</v>
      </c>
      <c r="I1741">
        <v>1376620983.7135701</v>
      </c>
      <c r="J1741">
        <v>1372830031.0759599</v>
      </c>
      <c r="K1741" t="b">
        <v>0</v>
      </c>
      <c r="L1741">
        <v>198.00268760157999</v>
      </c>
      <c r="M1741" t="b">
        <v>0</v>
      </c>
      <c r="N1741" t="s">
        <v>5204</v>
      </c>
      <c r="O1741">
        <f t="shared" si="104"/>
        <v>-2</v>
      </c>
      <c r="P1741">
        <f t="shared" si="101"/>
        <v>101</v>
      </c>
      <c r="Q1741" t="s">
        <v>5227</v>
      </c>
      <c r="R1741" t="s">
        <v>5230</v>
      </c>
      <c r="S1741" s="10">
        <f t="shared" si="102"/>
        <v>41458.028137453235</v>
      </c>
      <c r="T1741" s="10">
        <f t="shared" si="103"/>
        <v>41501.904904092247</v>
      </c>
    </row>
    <row r="1742" spans="1:20" ht="43.5" x14ac:dyDescent="0.35">
      <c r="A1742">
        <v>1740</v>
      </c>
      <c r="B1742" s="3" t="s">
        <v>137</v>
      </c>
      <c r="C1742" s="3" t="s">
        <v>2715</v>
      </c>
      <c r="D1742">
        <v>-1240835.8861785501</v>
      </c>
      <c r="E1742">
        <v>20047.4454700231</v>
      </c>
      <c r="F1742" t="s">
        <v>5157</v>
      </c>
      <c r="G1742" t="s">
        <v>5161</v>
      </c>
      <c r="H1742" t="s">
        <v>5183</v>
      </c>
      <c r="I1742">
        <v>1376603089.7005799</v>
      </c>
      <c r="J1742">
        <v>1372811632.5875299</v>
      </c>
      <c r="K1742" t="b">
        <v>0</v>
      </c>
      <c r="L1742">
        <v>198.06200220675501</v>
      </c>
      <c r="M1742" t="b">
        <v>0</v>
      </c>
      <c r="N1742" t="s">
        <v>5204</v>
      </c>
      <c r="O1742">
        <f t="shared" si="104"/>
        <v>-2</v>
      </c>
      <c r="P1742">
        <f t="shared" si="101"/>
        <v>101</v>
      </c>
      <c r="Q1742" t="s">
        <v>5227</v>
      </c>
      <c r="R1742" t="s">
        <v>5230</v>
      </c>
      <c r="S1742" s="10">
        <f t="shared" si="102"/>
        <v>41457.815191985297</v>
      </c>
      <c r="T1742" s="10">
        <f t="shared" si="103"/>
        <v>41501.697797460416</v>
      </c>
    </row>
    <row r="1743" spans="1:20" ht="58" x14ac:dyDescent="0.35">
      <c r="A1743">
        <v>1741</v>
      </c>
      <c r="B1743" s="3" t="s">
        <v>138</v>
      </c>
      <c r="C1743" s="3" t="s">
        <v>2701</v>
      </c>
      <c r="D1743">
        <v>-1241853.8624278</v>
      </c>
      <c r="E1743">
        <v>20053.704635724</v>
      </c>
      <c r="F1743" t="s">
        <v>5157</v>
      </c>
      <c r="G1743" t="s">
        <v>5161</v>
      </c>
      <c r="H1743" t="s">
        <v>5183</v>
      </c>
      <c r="I1743">
        <v>1376585195.6875801</v>
      </c>
      <c r="J1743">
        <v>1372793234.0991099</v>
      </c>
      <c r="K1743" t="b">
        <v>0</v>
      </c>
      <c r="L1743">
        <v>198.12131681192901</v>
      </c>
      <c r="M1743" t="b">
        <v>0</v>
      </c>
      <c r="N1743" t="s">
        <v>5204</v>
      </c>
      <c r="O1743">
        <f t="shared" si="104"/>
        <v>-2</v>
      </c>
      <c r="P1743">
        <f t="shared" si="101"/>
        <v>101</v>
      </c>
      <c r="Q1743" t="s">
        <v>5227</v>
      </c>
      <c r="R1743" t="s">
        <v>5230</v>
      </c>
      <c r="S1743" s="10">
        <f t="shared" si="102"/>
        <v>41457.602246517476</v>
      </c>
      <c r="T1743" s="10">
        <f t="shared" si="103"/>
        <v>41501.490690828468</v>
      </c>
    </row>
    <row r="1744" spans="1:20" ht="43.5" x14ac:dyDescent="0.35">
      <c r="A1744">
        <v>1742</v>
      </c>
      <c r="B1744" s="3" t="s">
        <v>139</v>
      </c>
      <c r="C1744" s="3" t="s">
        <v>2716</v>
      </c>
      <c r="D1744">
        <v>-1242871.8386770601</v>
      </c>
      <c r="E1744">
        <v>20059.963801425001</v>
      </c>
      <c r="F1744" t="s">
        <v>5157</v>
      </c>
      <c r="G1744" t="s">
        <v>5169</v>
      </c>
      <c r="H1744" t="s">
        <v>5190</v>
      </c>
      <c r="I1744">
        <v>1376567301.6745801</v>
      </c>
      <c r="J1744">
        <v>1372774835.6106801</v>
      </c>
      <c r="K1744" t="b">
        <v>0</v>
      </c>
      <c r="L1744">
        <v>198.180631417103</v>
      </c>
      <c r="M1744" t="b">
        <v>0</v>
      </c>
      <c r="N1744" t="s">
        <v>5204</v>
      </c>
      <c r="O1744">
        <f t="shared" si="104"/>
        <v>-2</v>
      </c>
      <c r="P1744">
        <f t="shared" si="101"/>
        <v>101</v>
      </c>
      <c r="Q1744" t="s">
        <v>5227</v>
      </c>
      <c r="R1744" t="s">
        <v>5230</v>
      </c>
      <c r="S1744" s="10">
        <f t="shared" si="102"/>
        <v>41457.389301049538</v>
      </c>
      <c r="T1744" s="10">
        <f t="shared" si="103"/>
        <v>41501.283584196528</v>
      </c>
    </row>
    <row r="1745" spans="1:20" ht="43.5" x14ac:dyDescent="0.35">
      <c r="A1745">
        <v>1743</v>
      </c>
      <c r="B1745" s="3" t="s">
        <v>140</v>
      </c>
      <c r="C1745" s="3" t="s">
        <v>2717</v>
      </c>
      <c r="D1745">
        <v>-1243889.81492631</v>
      </c>
      <c r="E1745">
        <v>20066.222967125901</v>
      </c>
      <c r="F1745" t="s">
        <v>5157</v>
      </c>
      <c r="G1745" t="s">
        <v>5161</v>
      </c>
      <c r="H1745" t="s">
        <v>5183</v>
      </c>
      <c r="I1745">
        <v>1376549407.6615801</v>
      </c>
      <c r="J1745">
        <v>1372756437.1222601</v>
      </c>
      <c r="K1745" t="b">
        <v>0</v>
      </c>
      <c r="L1745">
        <v>198.23994602227799</v>
      </c>
      <c r="M1745" t="b">
        <v>0</v>
      </c>
      <c r="N1745" t="s">
        <v>5204</v>
      </c>
      <c r="O1745">
        <f t="shared" si="104"/>
        <v>-2</v>
      </c>
      <c r="P1745">
        <f t="shared" si="101"/>
        <v>101</v>
      </c>
      <c r="Q1745" t="s">
        <v>5227</v>
      </c>
      <c r="R1745" t="s">
        <v>5230</v>
      </c>
      <c r="S1745" s="10">
        <f t="shared" si="102"/>
        <v>41457.176355581709</v>
      </c>
      <c r="T1745" s="10">
        <f t="shared" si="103"/>
        <v>41501.07647756458</v>
      </c>
    </row>
    <row r="1746" spans="1:20" ht="43.5" x14ac:dyDescent="0.35">
      <c r="A1746">
        <v>1744</v>
      </c>
      <c r="B1746" s="3" t="s">
        <v>141</v>
      </c>
      <c r="C1746" s="3" t="s">
        <v>2718</v>
      </c>
      <c r="D1746">
        <v>-1244907.7911755601</v>
      </c>
      <c r="E1746">
        <v>20072.482132826899</v>
      </c>
      <c r="F1746" t="s">
        <v>5157</v>
      </c>
      <c r="G1746" t="s">
        <v>5161</v>
      </c>
      <c r="H1746" t="s">
        <v>5183</v>
      </c>
      <c r="I1746">
        <v>1376531513.6485801</v>
      </c>
      <c r="J1746">
        <v>1372738038.6338301</v>
      </c>
      <c r="K1746" t="b">
        <v>0</v>
      </c>
      <c r="L1746">
        <v>198.29926062745199</v>
      </c>
      <c r="M1746" t="b">
        <v>0</v>
      </c>
      <c r="N1746" t="s">
        <v>5204</v>
      </c>
      <c r="O1746">
        <f t="shared" si="104"/>
        <v>-2</v>
      </c>
      <c r="P1746">
        <f t="shared" si="101"/>
        <v>101</v>
      </c>
      <c r="Q1746" t="s">
        <v>5227</v>
      </c>
      <c r="R1746" t="s">
        <v>5230</v>
      </c>
      <c r="S1746" s="10">
        <f t="shared" si="102"/>
        <v>41456.963410113771</v>
      </c>
      <c r="T1746" s="10">
        <f t="shared" si="103"/>
        <v>41500.86937093264</v>
      </c>
    </row>
    <row r="1747" spans="1:20" ht="43.5" x14ac:dyDescent="0.35">
      <c r="A1747">
        <v>1745</v>
      </c>
      <c r="B1747" s="3" t="s">
        <v>142</v>
      </c>
      <c r="C1747" s="3" t="s">
        <v>2719</v>
      </c>
      <c r="D1747">
        <v>-1245925.76742482</v>
      </c>
      <c r="E1747">
        <v>20078.741298527799</v>
      </c>
      <c r="F1747" t="s">
        <v>5157</v>
      </c>
      <c r="G1747" t="s">
        <v>5161</v>
      </c>
      <c r="H1747" t="s">
        <v>5183</v>
      </c>
      <c r="I1747">
        <v>1376513619.6355901</v>
      </c>
      <c r="J1747">
        <v>1372719640.1454101</v>
      </c>
      <c r="K1747" t="b">
        <v>0</v>
      </c>
      <c r="L1747">
        <v>198.35857523262601</v>
      </c>
      <c r="M1747" t="b">
        <v>0</v>
      </c>
      <c r="N1747" t="s">
        <v>5204</v>
      </c>
      <c r="O1747">
        <f t="shared" si="104"/>
        <v>-2</v>
      </c>
      <c r="P1747">
        <f t="shared" si="101"/>
        <v>101</v>
      </c>
      <c r="Q1747" t="s">
        <v>5227</v>
      </c>
      <c r="R1747" t="s">
        <v>5230</v>
      </c>
      <c r="S1747" s="10">
        <f t="shared" si="102"/>
        <v>41456.750464645949</v>
      </c>
      <c r="T1747" s="10">
        <f t="shared" si="103"/>
        <v>41500.662264300809</v>
      </c>
    </row>
    <row r="1748" spans="1:20" ht="43.5" x14ac:dyDescent="0.35">
      <c r="A1748">
        <v>1746</v>
      </c>
      <c r="B1748" s="3" t="s">
        <v>143</v>
      </c>
      <c r="C1748" s="3" t="s">
        <v>2720</v>
      </c>
      <c r="D1748">
        <v>-1246943.7436740701</v>
      </c>
      <c r="E1748">
        <v>20085.0004642288</v>
      </c>
      <c r="F1748" t="s">
        <v>5157</v>
      </c>
      <c r="G1748" t="s">
        <v>5161</v>
      </c>
      <c r="H1748" t="s">
        <v>5183</v>
      </c>
      <c r="I1748">
        <v>1376495725.6225901</v>
      </c>
      <c r="J1748">
        <v>1372701241.65698</v>
      </c>
      <c r="K1748" t="b">
        <v>0</v>
      </c>
      <c r="L1748">
        <v>198.4178898378</v>
      </c>
      <c r="M1748" t="b">
        <v>0</v>
      </c>
      <c r="N1748" t="s">
        <v>5204</v>
      </c>
      <c r="O1748">
        <f t="shared" si="104"/>
        <v>-2</v>
      </c>
      <c r="P1748">
        <f t="shared" si="101"/>
        <v>101</v>
      </c>
      <c r="Q1748" t="s">
        <v>5227</v>
      </c>
      <c r="R1748" t="s">
        <v>5230</v>
      </c>
      <c r="S1748" s="10">
        <f t="shared" si="102"/>
        <v>41456.537519178011</v>
      </c>
      <c r="T1748" s="10">
        <f t="shared" si="103"/>
        <v>41500.455157668861</v>
      </c>
    </row>
    <row r="1749" spans="1:20" ht="43.5" x14ac:dyDescent="0.35">
      <c r="A1749">
        <v>1747</v>
      </c>
      <c r="B1749" s="3" t="s">
        <v>144</v>
      </c>
      <c r="C1749" s="3" t="s">
        <v>2721</v>
      </c>
      <c r="D1749">
        <v>-1247961.71992332</v>
      </c>
      <c r="E1749">
        <v>20091.2596299297</v>
      </c>
      <c r="F1749" t="s">
        <v>5157</v>
      </c>
      <c r="G1749" t="s">
        <v>5161</v>
      </c>
      <c r="H1749" t="s">
        <v>5183</v>
      </c>
      <c r="I1749">
        <v>1376477831.6095901</v>
      </c>
      <c r="J1749">
        <v>1372682843.16856</v>
      </c>
      <c r="K1749" t="b">
        <v>0</v>
      </c>
      <c r="L1749">
        <v>198.47720444297499</v>
      </c>
      <c r="M1749" t="b">
        <v>0</v>
      </c>
      <c r="N1749" t="s">
        <v>5204</v>
      </c>
      <c r="O1749">
        <f t="shared" si="104"/>
        <v>-2</v>
      </c>
      <c r="P1749">
        <f t="shared" si="101"/>
        <v>101</v>
      </c>
      <c r="Q1749" t="s">
        <v>5227</v>
      </c>
      <c r="R1749" t="s">
        <v>5230</v>
      </c>
      <c r="S1749" s="10">
        <f t="shared" si="102"/>
        <v>41456.324573710182</v>
      </c>
      <c r="T1749" s="10">
        <f t="shared" si="103"/>
        <v>41500.248051036921</v>
      </c>
    </row>
    <row r="1750" spans="1:20" ht="43.5" x14ac:dyDescent="0.35">
      <c r="A1750">
        <v>1748</v>
      </c>
      <c r="B1750" s="3" t="s">
        <v>145</v>
      </c>
      <c r="C1750" s="3" t="s">
        <v>2722</v>
      </c>
      <c r="D1750">
        <v>-1248979.6961725799</v>
      </c>
      <c r="E1750">
        <v>20097.518795630702</v>
      </c>
      <c r="F1750" t="s">
        <v>5157</v>
      </c>
      <c r="G1750" t="s">
        <v>5163</v>
      </c>
      <c r="H1750" t="s">
        <v>5185</v>
      </c>
      <c r="I1750">
        <v>1376459937.59659</v>
      </c>
      <c r="J1750">
        <v>1372664444.68013</v>
      </c>
      <c r="K1750" t="b">
        <v>0</v>
      </c>
      <c r="L1750">
        <v>198.53651904814899</v>
      </c>
      <c r="M1750" t="b">
        <v>0</v>
      </c>
      <c r="N1750" t="s">
        <v>5204</v>
      </c>
      <c r="O1750">
        <f t="shared" si="104"/>
        <v>-2</v>
      </c>
      <c r="P1750">
        <f t="shared" si="101"/>
        <v>101</v>
      </c>
      <c r="Q1750" t="s">
        <v>5227</v>
      </c>
      <c r="R1750" t="s">
        <v>5230</v>
      </c>
      <c r="S1750" s="10">
        <f t="shared" si="102"/>
        <v>41456.111628242244</v>
      </c>
      <c r="T1750" s="10">
        <f t="shared" si="103"/>
        <v>41500.040944404973</v>
      </c>
    </row>
    <row r="1751" spans="1:20" ht="43.5" x14ac:dyDescent="0.35">
      <c r="A1751">
        <v>1749</v>
      </c>
      <c r="B1751" s="3" t="s">
        <v>146</v>
      </c>
      <c r="C1751" s="3" t="s">
        <v>2723</v>
      </c>
      <c r="D1751">
        <v>-1249997.67242183</v>
      </c>
      <c r="E1751">
        <v>20103.777961331602</v>
      </c>
      <c r="F1751" t="s">
        <v>5157</v>
      </c>
      <c r="G1751" t="s">
        <v>5166</v>
      </c>
      <c r="H1751" t="s">
        <v>5188</v>
      </c>
      <c r="I1751">
        <v>1376442043.58359</v>
      </c>
      <c r="J1751">
        <v>1372646046.19171</v>
      </c>
      <c r="K1751" t="b">
        <v>0</v>
      </c>
      <c r="L1751">
        <v>198.59583365332301</v>
      </c>
      <c r="M1751" t="b">
        <v>0</v>
      </c>
      <c r="N1751" t="s">
        <v>5204</v>
      </c>
      <c r="O1751">
        <f t="shared" si="104"/>
        <v>-2</v>
      </c>
      <c r="P1751">
        <f t="shared" si="101"/>
        <v>101</v>
      </c>
      <c r="Q1751" t="s">
        <v>5227</v>
      </c>
      <c r="R1751" t="s">
        <v>5230</v>
      </c>
      <c r="S1751" s="10">
        <f t="shared" si="102"/>
        <v>41455.898682774416</v>
      </c>
      <c r="T1751" s="10">
        <f t="shared" si="103"/>
        <v>41499.833837773032</v>
      </c>
    </row>
    <row r="1752" spans="1:20" ht="43.5" x14ac:dyDescent="0.35">
      <c r="A1752">
        <v>1750</v>
      </c>
      <c r="B1752" s="3" t="s">
        <v>147</v>
      </c>
      <c r="C1752" s="3" t="s">
        <v>2724</v>
      </c>
      <c r="D1752">
        <v>-1251015.6486710799</v>
      </c>
      <c r="E1752">
        <v>20110.0371270326</v>
      </c>
      <c r="F1752" t="s">
        <v>5157</v>
      </c>
      <c r="G1752" t="s">
        <v>5161</v>
      </c>
      <c r="H1752" t="s">
        <v>5183</v>
      </c>
      <c r="I1752">
        <v>1376424149.57059</v>
      </c>
      <c r="J1752">
        <v>1372627647.70328</v>
      </c>
      <c r="K1752" t="b">
        <v>0</v>
      </c>
      <c r="L1752">
        <v>198.65514825849701</v>
      </c>
      <c r="M1752" t="b">
        <v>0</v>
      </c>
      <c r="N1752" t="s">
        <v>5204</v>
      </c>
      <c r="O1752">
        <f t="shared" si="104"/>
        <v>-2</v>
      </c>
      <c r="P1752">
        <f t="shared" si="101"/>
        <v>101</v>
      </c>
      <c r="Q1752" t="s">
        <v>5227</v>
      </c>
      <c r="R1752" t="s">
        <v>5230</v>
      </c>
      <c r="S1752" s="10">
        <f t="shared" si="102"/>
        <v>41455.685737306478</v>
      </c>
      <c r="T1752" s="10">
        <f t="shared" si="103"/>
        <v>41499.626731141085</v>
      </c>
    </row>
    <row r="1753" spans="1:20" ht="43.5" x14ac:dyDescent="0.35">
      <c r="A1753">
        <v>1751</v>
      </c>
      <c r="B1753" s="3" t="s">
        <v>148</v>
      </c>
      <c r="C1753" s="3" t="s">
        <v>2725</v>
      </c>
      <c r="D1753">
        <v>-1252033.62492034</v>
      </c>
      <c r="E1753">
        <v>20116.296292733499</v>
      </c>
      <c r="F1753" t="s">
        <v>5157</v>
      </c>
      <c r="G1753" t="s">
        <v>5161</v>
      </c>
      <c r="H1753" t="s">
        <v>5183</v>
      </c>
      <c r="I1753">
        <v>1376406255.5576</v>
      </c>
      <c r="J1753">
        <v>1372609249.21486</v>
      </c>
      <c r="K1753" t="b">
        <v>0</v>
      </c>
      <c r="L1753">
        <v>198.714462863672</v>
      </c>
      <c r="M1753" t="b">
        <v>0</v>
      </c>
      <c r="N1753" t="s">
        <v>5204</v>
      </c>
      <c r="O1753">
        <f t="shared" si="104"/>
        <v>-2</v>
      </c>
      <c r="P1753">
        <f t="shared" si="101"/>
        <v>101</v>
      </c>
      <c r="Q1753" t="s">
        <v>5227</v>
      </c>
      <c r="R1753" t="s">
        <v>5230</v>
      </c>
      <c r="S1753" s="10">
        <f t="shared" si="102"/>
        <v>41455.472791838656</v>
      </c>
      <c r="T1753" s="10">
        <f t="shared" si="103"/>
        <v>41499.419624509253</v>
      </c>
    </row>
    <row r="1754" spans="1:20" ht="29" x14ac:dyDescent="0.35">
      <c r="A1754">
        <v>1752</v>
      </c>
      <c r="B1754" s="3" t="s">
        <v>149</v>
      </c>
      <c r="C1754" s="3" t="s">
        <v>2726</v>
      </c>
      <c r="D1754">
        <v>-1253051.6011695899</v>
      </c>
      <c r="E1754">
        <v>20122.555458434501</v>
      </c>
      <c r="F1754" t="s">
        <v>5157</v>
      </c>
      <c r="G1754" t="s">
        <v>5162</v>
      </c>
      <c r="H1754" t="s">
        <v>5184</v>
      </c>
      <c r="I1754">
        <v>1376388361.5446</v>
      </c>
      <c r="J1754">
        <v>1372590850.7264299</v>
      </c>
      <c r="K1754" t="b">
        <v>0</v>
      </c>
      <c r="L1754">
        <v>198.77377746884599</v>
      </c>
      <c r="M1754" t="b">
        <v>0</v>
      </c>
      <c r="N1754" t="s">
        <v>5204</v>
      </c>
      <c r="O1754">
        <f t="shared" si="104"/>
        <v>-2</v>
      </c>
      <c r="P1754">
        <f t="shared" si="101"/>
        <v>101</v>
      </c>
      <c r="Q1754" t="s">
        <v>5227</v>
      </c>
      <c r="R1754" t="s">
        <v>5230</v>
      </c>
      <c r="S1754" s="10">
        <f t="shared" si="102"/>
        <v>41455.259846370718</v>
      </c>
      <c r="T1754" s="10">
        <f t="shared" si="103"/>
        <v>41499.212517877313</v>
      </c>
    </row>
    <row r="1755" spans="1:20" ht="43.5" x14ac:dyDescent="0.35">
      <c r="A1755">
        <v>1753</v>
      </c>
      <c r="B1755" s="3" t="s">
        <v>150</v>
      </c>
      <c r="C1755" s="3" t="s">
        <v>2727</v>
      </c>
      <c r="D1755">
        <v>-1254069.57741884</v>
      </c>
      <c r="E1755">
        <v>20128.814624135401</v>
      </c>
      <c r="F1755" t="s">
        <v>5157</v>
      </c>
      <c r="G1755" t="s">
        <v>5161</v>
      </c>
      <c r="H1755" t="s">
        <v>5183</v>
      </c>
      <c r="I1755">
        <v>1376370467.5316</v>
      </c>
      <c r="J1755">
        <v>1372572452.2380099</v>
      </c>
      <c r="K1755" t="b">
        <v>0</v>
      </c>
      <c r="L1755">
        <v>198.83309207401999</v>
      </c>
      <c r="M1755" t="b">
        <v>0</v>
      </c>
      <c r="N1755" t="s">
        <v>5204</v>
      </c>
      <c r="O1755">
        <f t="shared" si="104"/>
        <v>-2</v>
      </c>
      <c r="P1755">
        <f t="shared" si="101"/>
        <v>101</v>
      </c>
      <c r="Q1755" t="s">
        <v>5227</v>
      </c>
      <c r="R1755" t="s">
        <v>5230</v>
      </c>
      <c r="S1755" s="10">
        <f t="shared" si="102"/>
        <v>41455.046900902889</v>
      </c>
      <c r="T1755" s="10">
        <f t="shared" si="103"/>
        <v>41499.005411245365</v>
      </c>
    </row>
    <row r="1756" spans="1:20" ht="43.5" x14ac:dyDescent="0.35">
      <c r="A1756">
        <v>1754</v>
      </c>
      <c r="B1756" s="3" t="s">
        <v>151</v>
      </c>
      <c r="C1756" s="3" t="s">
        <v>2728</v>
      </c>
      <c r="D1756">
        <v>-1255087.5536680999</v>
      </c>
      <c r="E1756">
        <v>20135.073789836399</v>
      </c>
      <c r="F1756" t="s">
        <v>5157</v>
      </c>
      <c r="G1756" t="s">
        <v>5161</v>
      </c>
      <c r="H1756" t="s">
        <v>5183</v>
      </c>
      <c r="I1756">
        <v>1376352573.5186</v>
      </c>
      <c r="J1756">
        <v>1372554053.7495799</v>
      </c>
      <c r="K1756" t="b">
        <v>0</v>
      </c>
      <c r="L1756">
        <v>198.89240667919501</v>
      </c>
      <c r="M1756" t="b">
        <v>0</v>
      </c>
      <c r="N1756" t="s">
        <v>5204</v>
      </c>
      <c r="O1756">
        <f t="shared" si="104"/>
        <v>-2</v>
      </c>
      <c r="P1756">
        <f t="shared" si="101"/>
        <v>101</v>
      </c>
      <c r="Q1756" t="s">
        <v>5227</v>
      </c>
      <c r="R1756" t="s">
        <v>5230</v>
      </c>
      <c r="S1756" s="10">
        <f t="shared" si="102"/>
        <v>41454.833955434951</v>
      </c>
      <c r="T1756" s="10">
        <f t="shared" si="103"/>
        <v>41498.798304613425</v>
      </c>
    </row>
    <row r="1757" spans="1:20" ht="43.5" x14ac:dyDescent="0.35">
      <c r="A1757">
        <v>1755</v>
      </c>
      <c r="B1757" s="3" t="s">
        <v>152</v>
      </c>
      <c r="C1757" s="3" t="s">
        <v>5349</v>
      </c>
      <c r="D1757">
        <v>-1256105.52991735</v>
      </c>
      <c r="E1757">
        <v>20141.332955537298</v>
      </c>
      <c r="F1757" t="s">
        <v>5157</v>
      </c>
      <c r="G1757" t="s">
        <v>5161</v>
      </c>
      <c r="H1757" t="s">
        <v>5183</v>
      </c>
      <c r="I1757">
        <v>1376334679.5056</v>
      </c>
      <c r="J1757">
        <v>1372535655.2611599</v>
      </c>
      <c r="K1757" t="b">
        <v>0</v>
      </c>
      <c r="L1757">
        <v>198.951721284369</v>
      </c>
      <c r="M1757" t="b">
        <v>0</v>
      </c>
      <c r="N1757" t="s">
        <v>5204</v>
      </c>
      <c r="O1757">
        <f t="shared" si="104"/>
        <v>-2</v>
      </c>
      <c r="P1757">
        <f t="shared" si="101"/>
        <v>101</v>
      </c>
      <c r="Q1757" t="s">
        <v>5227</v>
      </c>
      <c r="R1757" t="s">
        <v>5230</v>
      </c>
      <c r="S1757" s="10">
        <f t="shared" si="102"/>
        <v>41454.621009967123</v>
      </c>
      <c r="T1757" s="10">
        <f t="shared" si="103"/>
        <v>41498.591197981477</v>
      </c>
    </row>
    <row r="1758" spans="1:20" ht="43.5" x14ac:dyDescent="0.35">
      <c r="A1758">
        <v>1756</v>
      </c>
      <c r="B1758" s="3" t="s">
        <v>153</v>
      </c>
      <c r="C1758" s="3" t="s">
        <v>2730</v>
      </c>
      <c r="D1758">
        <v>-1257123.5061666099</v>
      </c>
      <c r="E1758">
        <v>20147.5921212383</v>
      </c>
      <c r="F1758" t="s">
        <v>5157</v>
      </c>
      <c r="G1758" t="s">
        <v>5163</v>
      </c>
      <c r="H1758" t="s">
        <v>5185</v>
      </c>
      <c r="I1758">
        <v>1376316785.49261</v>
      </c>
      <c r="J1758">
        <v>1372517256.7727301</v>
      </c>
      <c r="K1758" t="b">
        <v>0</v>
      </c>
      <c r="L1758">
        <v>199.011035889543</v>
      </c>
      <c r="M1758" t="b">
        <v>0</v>
      </c>
      <c r="N1758" t="s">
        <v>5204</v>
      </c>
      <c r="O1758">
        <f t="shared" si="104"/>
        <v>-2</v>
      </c>
      <c r="P1758">
        <f t="shared" si="101"/>
        <v>101</v>
      </c>
      <c r="Q1758" t="s">
        <v>5227</v>
      </c>
      <c r="R1758" t="s">
        <v>5230</v>
      </c>
      <c r="S1758" s="10">
        <f t="shared" si="102"/>
        <v>41454.408064499185</v>
      </c>
      <c r="T1758" s="10">
        <f t="shared" si="103"/>
        <v>41498.384091349646</v>
      </c>
    </row>
    <row r="1759" spans="1:20" ht="29" x14ac:dyDescent="0.35">
      <c r="A1759">
        <v>1757</v>
      </c>
      <c r="B1759" s="3" t="s">
        <v>154</v>
      </c>
      <c r="C1759" s="3" t="s">
        <v>2731</v>
      </c>
      <c r="D1759">
        <v>-1258141.4824158601</v>
      </c>
      <c r="E1759">
        <v>20153.8512869392</v>
      </c>
      <c r="F1759" t="s">
        <v>5157</v>
      </c>
      <c r="G1759" t="s">
        <v>5161</v>
      </c>
      <c r="H1759" t="s">
        <v>5183</v>
      </c>
      <c r="I1759">
        <v>1376298891.47961</v>
      </c>
      <c r="J1759">
        <v>1372498858.2843101</v>
      </c>
      <c r="K1759" t="b">
        <v>0</v>
      </c>
      <c r="L1759">
        <v>199.07035049471699</v>
      </c>
      <c r="M1759" t="b">
        <v>0</v>
      </c>
      <c r="N1759" t="s">
        <v>5204</v>
      </c>
      <c r="O1759">
        <f t="shared" si="104"/>
        <v>-2</v>
      </c>
      <c r="P1759">
        <f t="shared" si="101"/>
        <v>101</v>
      </c>
      <c r="Q1759" t="s">
        <v>5227</v>
      </c>
      <c r="R1759" t="s">
        <v>5230</v>
      </c>
      <c r="S1759" s="10">
        <f t="shared" si="102"/>
        <v>41454.195119031363</v>
      </c>
      <c r="T1759" s="10">
        <f t="shared" si="103"/>
        <v>41498.176984717706</v>
      </c>
    </row>
    <row r="1760" spans="1:20" ht="43.5" x14ac:dyDescent="0.35">
      <c r="A1760">
        <v>1758</v>
      </c>
      <c r="B1760" s="3" t="s">
        <v>155</v>
      </c>
      <c r="C1760" s="3" t="s">
        <v>2732</v>
      </c>
      <c r="D1760">
        <v>-1259159.4586651099</v>
      </c>
      <c r="E1760">
        <v>20160.110452640201</v>
      </c>
      <c r="F1760" t="s">
        <v>5157</v>
      </c>
      <c r="G1760" t="s">
        <v>5161</v>
      </c>
      <c r="H1760" t="s">
        <v>5183</v>
      </c>
      <c r="I1760">
        <v>1376280997.46661</v>
      </c>
      <c r="J1760">
        <v>1372480459.7958801</v>
      </c>
      <c r="K1760" t="b">
        <v>0</v>
      </c>
      <c r="L1760">
        <v>199.12966509989201</v>
      </c>
      <c r="M1760" t="b">
        <v>0</v>
      </c>
      <c r="N1760" t="s">
        <v>5204</v>
      </c>
      <c r="O1760">
        <f t="shared" si="104"/>
        <v>-2</v>
      </c>
      <c r="P1760">
        <f t="shared" si="101"/>
        <v>101</v>
      </c>
      <c r="Q1760" t="s">
        <v>5227</v>
      </c>
      <c r="R1760" t="s">
        <v>5230</v>
      </c>
      <c r="S1760" s="10">
        <f t="shared" si="102"/>
        <v>41453.982173563425</v>
      </c>
      <c r="T1760" s="10">
        <f t="shared" si="103"/>
        <v>41497.969878085765</v>
      </c>
    </row>
    <row r="1761" spans="1:20" ht="43.5" x14ac:dyDescent="0.35">
      <c r="A1761">
        <v>1759</v>
      </c>
      <c r="B1761" s="3" t="s">
        <v>156</v>
      </c>
      <c r="C1761" s="3" t="s">
        <v>2733</v>
      </c>
      <c r="D1761">
        <v>-1260177.4349143701</v>
      </c>
      <c r="E1761">
        <v>20166.369618341101</v>
      </c>
      <c r="F1761" t="s">
        <v>5157</v>
      </c>
      <c r="G1761" t="s">
        <v>5161</v>
      </c>
      <c r="H1761" t="s">
        <v>5183</v>
      </c>
      <c r="I1761">
        <v>1376263103.4536099</v>
      </c>
      <c r="J1761">
        <v>1372462061.3074601</v>
      </c>
      <c r="K1761" t="b">
        <v>0</v>
      </c>
      <c r="L1761">
        <v>199.188979705066</v>
      </c>
      <c r="M1761" t="b">
        <v>0</v>
      </c>
      <c r="N1761" t="s">
        <v>5204</v>
      </c>
      <c r="O1761">
        <f t="shared" si="104"/>
        <v>-2</v>
      </c>
      <c r="P1761">
        <f t="shared" si="101"/>
        <v>101</v>
      </c>
      <c r="Q1761" t="s">
        <v>5227</v>
      </c>
      <c r="R1761" t="s">
        <v>5230</v>
      </c>
      <c r="S1761" s="10">
        <f t="shared" si="102"/>
        <v>41453.769228095603</v>
      </c>
      <c r="T1761" s="10">
        <f t="shared" si="103"/>
        <v>41497.762771453818</v>
      </c>
    </row>
    <row r="1762" spans="1:20" ht="58" x14ac:dyDescent="0.35">
      <c r="A1762">
        <v>1760</v>
      </c>
      <c r="B1762" s="3" t="s">
        <v>157</v>
      </c>
      <c r="C1762" s="3" t="s">
        <v>2734</v>
      </c>
      <c r="D1762">
        <v>-1261195.41116362</v>
      </c>
      <c r="E1762">
        <v>20172.628784042099</v>
      </c>
      <c r="F1762" t="s">
        <v>5157</v>
      </c>
      <c r="G1762" t="s">
        <v>5161</v>
      </c>
      <c r="H1762" t="s">
        <v>5183</v>
      </c>
      <c r="I1762">
        <v>1376245209.4406099</v>
      </c>
      <c r="J1762">
        <v>1372443662.81903</v>
      </c>
      <c r="K1762" t="b">
        <v>0</v>
      </c>
      <c r="L1762">
        <v>199.24829431024</v>
      </c>
      <c r="M1762" t="b">
        <v>0</v>
      </c>
      <c r="N1762" t="s">
        <v>5204</v>
      </c>
      <c r="O1762">
        <f t="shared" si="104"/>
        <v>-2</v>
      </c>
      <c r="P1762">
        <f t="shared" si="101"/>
        <v>101</v>
      </c>
      <c r="Q1762" t="s">
        <v>5227</v>
      </c>
      <c r="R1762" t="s">
        <v>5230</v>
      </c>
      <c r="S1762" s="10">
        <f t="shared" si="102"/>
        <v>41453.556282627658</v>
      </c>
      <c r="T1762" s="10">
        <f t="shared" si="103"/>
        <v>41497.55566482187</v>
      </c>
    </row>
    <row r="1763" spans="1:20" ht="58" x14ac:dyDescent="0.35">
      <c r="A1763">
        <v>1761</v>
      </c>
      <c r="B1763" s="3" t="s">
        <v>158</v>
      </c>
      <c r="C1763" s="3" t="s">
        <v>2735</v>
      </c>
      <c r="D1763">
        <v>-1262213.3874128701</v>
      </c>
      <c r="E1763">
        <v>20178.887949742999</v>
      </c>
      <c r="F1763" t="s">
        <v>5157</v>
      </c>
      <c r="G1763" t="s">
        <v>5166</v>
      </c>
      <c r="H1763" t="s">
        <v>5188</v>
      </c>
      <c r="I1763">
        <v>1376227315.4276199</v>
      </c>
      <c r="J1763">
        <v>1372425264.33061</v>
      </c>
      <c r="K1763" t="b">
        <v>0</v>
      </c>
      <c r="L1763">
        <v>199.30760891541499</v>
      </c>
      <c r="M1763" t="b">
        <v>0</v>
      </c>
      <c r="N1763" t="s">
        <v>5204</v>
      </c>
      <c r="O1763">
        <f t="shared" si="104"/>
        <v>-2</v>
      </c>
      <c r="P1763">
        <f t="shared" si="101"/>
        <v>101</v>
      </c>
      <c r="Q1763" t="s">
        <v>5227</v>
      </c>
      <c r="R1763" t="s">
        <v>5230</v>
      </c>
      <c r="S1763" s="10">
        <f t="shared" si="102"/>
        <v>41453.343337159837</v>
      </c>
      <c r="T1763" s="10">
        <f t="shared" si="103"/>
        <v>41497.348558190039</v>
      </c>
    </row>
    <row r="1764" spans="1:20" ht="43.5" x14ac:dyDescent="0.35">
      <c r="A1764">
        <v>1762</v>
      </c>
      <c r="B1764" s="3" t="s">
        <v>159</v>
      </c>
      <c r="C1764" s="3" t="s">
        <v>2736</v>
      </c>
      <c r="D1764">
        <v>-1263231.36366213</v>
      </c>
      <c r="E1764">
        <v>20185.147115444001</v>
      </c>
      <c r="F1764" t="s">
        <v>5157</v>
      </c>
      <c r="G1764" t="s">
        <v>5161</v>
      </c>
      <c r="H1764" t="s">
        <v>5183</v>
      </c>
      <c r="I1764">
        <v>1376209421.4146199</v>
      </c>
      <c r="J1764">
        <v>1372406865.84219</v>
      </c>
      <c r="K1764" t="b">
        <v>0</v>
      </c>
      <c r="L1764">
        <v>199.36692352058901</v>
      </c>
      <c r="M1764" t="b">
        <v>0</v>
      </c>
      <c r="N1764" t="s">
        <v>5204</v>
      </c>
      <c r="O1764">
        <f t="shared" si="104"/>
        <v>-2</v>
      </c>
      <c r="P1764">
        <f t="shared" si="101"/>
        <v>101</v>
      </c>
      <c r="Q1764" t="s">
        <v>5227</v>
      </c>
      <c r="R1764" t="s">
        <v>5230</v>
      </c>
      <c r="S1764" s="10">
        <f t="shared" si="102"/>
        <v>41453.130391692008</v>
      </c>
      <c r="T1764" s="10">
        <f t="shared" si="103"/>
        <v>41497.141451558098</v>
      </c>
    </row>
    <row r="1765" spans="1:20" ht="43.5" x14ac:dyDescent="0.35">
      <c r="A1765">
        <v>1763</v>
      </c>
      <c r="B1765" s="3" t="s">
        <v>160</v>
      </c>
      <c r="C1765" s="3" t="s">
        <v>2737</v>
      </c>
      <c r="D1765">
        <v>-1264249.3399113801</v>
      </c>
      <c r="E1765">
        <v>20191.4062811449</v>
      </c>
      <c r="F1765" t="s">
        <v>5157</v>
      </c>
      <c r="G1765" t="s">
        <v>5161</v>
      </c>
      <c r="H1765" t="s">
        <v>5183</v>
      </c>
      <c r="I1765">
        <v>1376191527.4016199</v>
      </c>
      <c r="J1765">
        <v>1372388467.35376</v>
      </c>
      <c r="K1765" t="b">
        <v>0</v>
      </c>
      <c r="L1765">
        <v>199.42623812576301</v>
      </c>
      <c r="M1765" t="b">
        <v>0</v>
      </c>
      <c r="N1765" t="s">
        <v>5204</v>
      </c>
      <c r="O1765">
        <f t="shared" si="104"/>
        <v>-2</v>
      </c>
      <c r="P1765">
        <f t="shared" si="101"/>
        <v>101</v>
      </c>
      <c r="Q1765" t="s">
        <v>5227</v>
      </c>
      <c r="R1765" t="s">
        <v>5230</v>
      </c>
      <c r="S1765" s="10">
        <f t="shared" si="102"/>
        <v>41452.91744622407</v>
      </c>
      <c r="T1765" s="10">
        <f t="shared" si="103"/>
        <v>41496.934344926158</v>
      </c>
    </row>
    <row r="1766" spans="1:20" ht="43.5" x14ac:dyDescent="0.35">
      <c r="A1766">
        <v>1764</v>
      </c>
      <c r="B1766" s="3" t="s">
        <v>161</v>
      </c>
      <c r="C1766" s="3" t="s">
        <v>2738</v>
      </c>
      <c r="D1766">
        <v>-1265267.31616063</v>
      </c>
      <c r="E1766">
        <v>20197.665446845898</v>
      </c>
      <c r="F1766" t="s">
        <v>5157</v>
      </c>
      <c r="G1766" t="s">
        <v>5161</v>
      </c>
      <c r="H1766" t="s">
        <v>5183</v>
      </c>
      <c r="I1766">
        <v>1376173633.3886199</v>
      </c>
      <c r="J1766">
        <v>1372370068.86534</v>
      </c>
      <c r="K1766" t="b">
        <v>0</v>
      </c>
      <c r="L1766">
        <v>199.485552730937</v>
      </c>
      <c r="M1766" t="b">
        <v>0</v>
      </c>
      <c r="N1766" t="s">
        <v>5204</v>
      </c>
      <c r="O1766">
        <f t="shared" si="104"/>
        <v>-2</v>
      </c>
      <c r="P1766">
        <f t="shared" si="101"/>
        <v>101</v>
      </c>
      <c r="Q1766" t="s">
        <v>5227</v>
      </c>
      <c r="R1766" t="s">
        <v>5230</v>
      </c>
      <c r="S1766" s="10">
        <f t="shared" si="102"/>
        <v>41452.704500756248</v>
      </c>
      <c r="T1766" s="10">
        <f t="shared" si="103"/>
        <v>41496.72723829421</v>
      </c>
    </row>
    <row r="1767" spans="1:20" ht="43.5" x14ac:dyDescent="0.35">
      <c r="A1767">
        <v>1765</v>
      </c>
      <c r="B1767" s="3" t="s">
        <v>162</v>
      </c>
      <c r="C1767" s="3" t="s">
        <v>2739</v>
      </c>
      <c r="D1767">
        <v>-1266285.2924098901</v>
      </c>
      <c r="E1767">
        <v>20203.924612546802</v>
      </c>
      <c r="F1767" t="s">
        <v>5158</v>
      </c>
      <c r="G1767" t="s">
        <v>5161</v>
      </c>
      <c r="H1767" t="s">
        <v>5183</v>
      </c>
      <c r="I1767">
        <v>1376155739.3756199</v>
      </c>
      <c r="J1767">
        <v>1372351670.37691</v>
      </c>
      <c r="K1767" t="b">
        <v>0</v>
      </c>
      <c r="L1767">
        <v>199.54486733611199</v>
      </c>
      <c r="M1767" t="b">
        <v>0</v>
      </c>
      <c r="N1767" t="s">
        <v>5205</v>
      </c>
      <c r="O1767">
        <f t="shared" si="104"/>
        <v>-2</v>
      </c>
      <c r="P1767">
        <f t="shared" si="101"/>
        <v>101</v>
      </c>
      <c r="Q1767" t="s">
        <v>5227</v>
      </c>
      <c r="R1767" t="s">
        <v>5231</v>
      </c>
      <c r="S1767" s="10">
        <f t="shared" si="102"/>
        <v>41452.49155528831</v>
      </c>
      <c r="T1767" s="10">
        <f t="shared" si="103"/>
        <v>41496.520131662262</v>
      </c>
    </row>
    <row r="1768" spans="1:20" ht="43.5" x14ac:dyDescent="0.35">
      <c r="A1768">
        <v>1766</v>
      </c>
      <c r="B1768" s="3" t="s">
        <v>163</v>
      </c>
      <c r="C1768" s="3" t="s">
        <v>2740</v>
      </c>
      <c r="D1768">
        <v>-1267303.26865914</v>
      </c>
      <c r="E1768">
        <v>20210.1837782478</v>
      </c>
      <c r="F1768" t="s">
        <v>5158</v>
      </c>
      <c r="G1768" t="s">
        <v>5161</v>
      </c>
      <c r="H1768" t="s">
        <v>5183</v>
      </c>
      <c r="I1768">
        <v>1376137845.3626299</v>
      </c>
      <c r="J1768">
        <v>1372333271.88849</v>
      </c>
      <c r="K1768" t="b">
        <v>0</v>
      </c>
      <c r="L1768">
        <v>199.60418194128599</v>
      </c>
      <c r="M1768" t="b">
        <v>0</v>
      </c>
      <c r="N1768" t="s">
        <v>5205</v>
      </c>
      <c r="O1768">
        <f t="shared" si="104"/>
        <v>-2</v>
      </c>
      <c r="P1768">
        <f t="shared" si="101"/>
        <v>101</v>
      </c>
      <c r="Q1768" t="s">
        <v>5227</v>
      </c>
      <c r="R1768" t="s">
        <v>5231</v>
      </c>
      <c r="S1768" s="10">
        <f t="shared" si="102"/>
        <v>41452.278609820482</v>
      </c>
      <c r="T1768" s="10">
        <f t="shared" si="103"/>
        <v>41496.313025030438</v>
      </c>
    </row>
    <row r="1769" spans="1:20" ht="43.5" x14ac:dyDescent="0.35">
      <c r="A1769">
        <v>1767</v>
      </c>
      <c r="B1769" s="3" t="s">
        <v>164</v>
      </c>
      <c r="C1769" s="3" t="s">
        <v>2741</v>
      </c>
      <c r="D1769">
        <v>-1268321.2449083901</v>
      </c>
      <c r="E1769">
        <v>20216.442943948699</v>
      </c>
      <c r="F1769" t="s">
        <v>5158</v>
      </c>
      <c r="G1769" t="s">
        <v>5161</v>
      </c>
      <c r="H1769" t="s">
        <v>5183</v>
      </c>
      <c r="I1769">
        <v>1376119951.3496301</v>
      </c>
      <c r="J1769">
        <v>1372314873.4000599</v>
      </c>
      <c r="K1769" t="b">
        <v>0</v>
      </c>
      <c r="L1769">
        <v>199.66349654646001</v>
      </c>
      <c r="M1769" t="b">
        <v>0</v>
      </c>
      <c r="N1769" t="s">
        <v>5205</v>
      </c>
      <c r="O1769">
        <f t="shared" si="104"/>
        <v>-2</v>
      </c>
      <c r="P1769">
        <f t="shared" si="101"/>
        <v>101</v>
      </c>
      <c r="Q1769" t="s">
        <v>5227</v>
      </c>
      <c r="R1769" t="s">
        <v>5231</v>
      </c>
      <c r="S1769" s="10">
        <f t="shared" si="102"/>
        <v>41452.065664352544</v>
      </c>
      <c r="T1769" s="10">
        <f t="shared" si="103"/>
        <v>41496.105918398498</v>
      </c>
    </row>
    <row r="1770" spans="1:20" ht="58" x14ac:dyDescent="0.35">
      <c r="A1770">
        <v>1768</v>
      </c>
      <c r="B1770" s="3" t="s">
        <v>165</v>
      </c>
      <c r="C1770" s="3" t="s">
        <v>2742</v>
      </c>
      <c r="D1770">
        <v>-1269339.22115765</v>
      </c>
      <c r="E1770">
        <v>20222.702109649701</v>
      </c>
      <c r="F1770" t="s">
        <v>5158</v>
      </c>
      <c r="G1770" t="s">
        <v>5161</v>
      </c>
      <c r="H1770" t="s">
        <v>5183</v>
      </c>
      <c r="I1770">
        <v>1376102057.3366301</v>
      </c>
      <c r="J1770">
        <v>1372296474.9116399</v>
      </c>
      <c r="K1770" t="b">
        <v>0</v>
      </c>
      <c r="L1770">
        <v>199.72281115163401</v>
      </c>
      <c r="M1770" t="b">
        <v>0</v>
      </c>
      <c r="N1770" t="s">
        <v>5205</v>
      </c>
      <c r="O1770">
        <f t="shared" si="104"/>
        <v>-2</v>
      </c>
      <c r="P1770">
        <f t="shared" si="101"/>
        <v>101</v>
      </c>
      <c r="Q1770" t="s">
        <v>5227</v>
      </c>
      <c r="R1770" t="s">
        <v>5231</v>
      </c>
      <c r="S1770" s="10">
        <f t="shared" si="102"/>
        <v>41451.852718884715</v>
      </c>
      <c r="T1770" s="10">
        <f t="shared" si="103"/>
        <v>41495.89881176655</v>
      </c>
    </row>
    <row r="1771" spans="1:20" ht="58" x14ac:dyDescent="0.35">
      <c r="A1771">
        <v>1769</v>
      </c>
      <c r="B1771" s="3" t="s">
        <v>166</v>
      </c>
      <c r="C1771" s="3" t="s">
        <v>2743</v>
      </c>
      <c r="D1771">
        <v>-1270357.1974069001</v>
      </c>
      <c r="E1771">
        <v>20228.961275350601</v>
      </c>
      <c r="F1771" t="s">
        <v>5158</v>
      </c>
      <c r="G1771" t="s">
        <v>5161</v>
      </c>
      <c r="H1771" t="s">
        <v>5183</v>
      </c>
      <c r="I1771">
        <v>1376084163.3236301</v>
      </c>
      <c r="J1771">
        <v>1372278076.4232099</v>
      </c>
      <c r="K1771" t="b">
        <v>0</v>
      </c>
      <c r="L1771">
        <v>199.78212575680899</v>
      </c>
      <c r="M1771" t="b">
        <v>0</v>
      </c>
      <c r="N1771" t="s">
        <v>5205</v>
      </c>
      <c r="O1771">
        <f t="shared" si="104"/>
        <v>-2</v>
      </c>
      <c r="P1771">
        <f t="shared" si="101"/>
        <v>101</v>
      </c>
      <c r="Q1771" t="s">
        <v>5227</v>
      </c>
      <c r="R1771" t="s">
        <v>5231</v>
      </c>
      <c r="S1771" s="10">
        <f t="shared" si="102"/>
        <v>41451.639773416777</v>
      </c>
      <c r="T1771" s="10">
        <f t="shared" si="103"/>
        <v>41495.691705134603</v>
      </c>
    </row>
    <row r="1772" spans="1:20" ht="29" x14ac:dyDescent="0.35">
      <c r="A1772">
        <v>1770</v>
      </c>
      <c r="B1772" s="3" t="s">
        <v>167</v>
      </c>
      <c r="C1772" s="3" t="s">
        <v>2744</v>
      </c>
      <c r="D1772">
        <v>-1271375.17365616</v>
      </c>
      <c r="E1772">
        <v>20235.220441051599</v>
      </c>
      <c r="F1772" t="s">
        <v>5158</v>
      </c>
      <c r="G1772" t="s">
        <v>5162</v>
      </c>
      <c r="H1772" t="s">
        <v>5184</v>
      </c>
      <c r="I1772">
        <v>1376066269.3106301</v>
      </c>
      <c r="J1772">
        <v>1372259677.9347899</v>
      </c>
      <c r="K1772" t="b">
        <v>0</v>
      </c>
      <c r="L1772">
        <v>199.84144036198299</v>
      </c>
      <c r="M1772" t="b">
        <v>0</v>
      </c>
      <c r="N1772" t="s">
        <v>5205</v>
      </c>
      <c r="O1772">
        <f t="shared" si="104"/>
        <v>-2</v>
      </c>
      <c r="P1772">
        <f t="shared" si="101"/>
        <v>101</v>
      </c>
      <c r="Q1772" t="s">
        <v>5227</v>
      </c>
      <c r="R1772" t="s">
        <v>5231</v>
      </c>
      <c r="S1772" s="10">
        <f t="shared" si="102"/>
        <v>41451.426827948955</v>
      </c>
      <c r="T1772" s="10">
        <f t="shared" si="103"/>
        <v>41495.484598502662</v>
      </c>
    </row>
    <row r="1773" spans="1:20" ht="43.5" x14ac:dyDescent="0.35">
      <c r="A1773">
        <v>1771</v>
      </c>
      <c r="B1773" s="3" t="s">
        <v>168</v>
      </c>
      <c r="C1773" s="3" t="s">
        <v>2745</v>
      </c>
      <c r="D1773">
        <v>-1272393.1499054099</v>
      </c>
      <c r="E1773">
        <v>20241.479606752499</v>
      </c>
      <c r="F1773" t="s">
        <v>5158</v>
      </c>
      <c r="G1773" t="s">
        <v>5161</v>
      </c>
      <c r="H1773" t="s">
        <v>5183</v>
      </c>
      <c r="I1773">
        <v>1376048375.2976401</v>
      </c>
      <c r="J1773">
        <v>1372241279.4463601</v>
      </c>
      <c r="K1773" t="b">
        <v>0</v>
      </c>
      <c r="L1773">
        <v>199.90075496715701</v>
      </c>
      <c r="M1773" t="b">
        <v>0</v>
      </c>
      <c r="N1773" t="s">
        <v>5205</v>
      </c>
      <c r="O1773">
        <f t="shared" si="104"/>
        <v>-2</v>
      </c>
      <c r="P1773">
        <f t="shared" si="101"/>
        <v>101</v>
      </c>
      <c r="Q1773" t="s">
        <v>5227</v>
      </c>
      <c r="R1773" t="s">
        <v>5231</v>
      </c>
      <c r="S1773" s="10">
        <f t="shared" si="102"/>
        <v>41451.213882481017</v>
      </c>
      <c r="T1773" s="10">
        <f t="shared" si="103"/>
        <v>41495.277491870831</v>
      </c>
    </row>
    <row r="1774" spans="1:20" ht="43.5" x14ac:dyDescent="0.35">
      <c r="A1774">
        <v>1772</v>
      </c>
      <c r="B1774" s="3" t="s">
        <v>169</v>
      </c>
      <c r="C1774" s="3" t="s">
        <v>2746</v>
      </c>
      <c r="D1774">
        <v>-1273411.12615466</v>
      </c>
      <c r="E1774">
        <v>20247.7387724535</v>
      </c>
      <c r="F1774" t="s">
        <v>5158</v>
      </c>
      <c r="G1774" t="s">
        <v>5161</v>
      </c>
      <c r="H1774" t="s">
        <v>5183</v>
      </c>
      <c r="I1774">
        <v>1376030481.2846401</v>
      </c>
      <c r="J1774">
        <v>1372222880.9579401</v>
      </c>
      <c r="K1774" t="b">
        <v>0</v>
      </c>
      <c r="L1774">
        <v>199.960069572332</v>
      </c>
      <c r="M1774" t="b">
        <v>0</v>
      </c>
      <c r="N1774" t="s">
        <v>5205</v>
      </c>
      <c r="O1774">
        <f t="shared" si="104"/>
        <v>-2</v>
      </c>
      <c r="P1774">
        <f t="shared" si="101"/>
        <v>101</v>
      </c>
      <c r="Q1774" t="s">
        <v>5227</v>
      </c>
      <c r="R1774" t="s">
        <v>5231</v>
      </c>
      <c r="S1774" s="10">
        <f t="shared" si="102"/>
        <v>41451.000937013196</v>
      </c>
      <c r="T1774" s="10">
        <f t="shared" si="103"/>
        <v>41495.070385238891</v>
      </c>
    </row>
    <row r="1775" spans="1:20" ht="43.5" x14ac:dyDescent="0.35">
      <c r="A1775">
        <v>1773</v>
      </c>
      <c r="B1775" s="3" t="s">
        <v>170</v>
      </c>
      <c r="C1775" s="3" t="s">
        <v>2747</v>
      </c>
      <c r="D1775">
        <v>-1274429.1024039199</v>
      </c>
      <c r="E1775">
        <v>20253.9979381544</v>
      </c>
      <c r="F1775" t="s">
        <v>5158</v>
      </c>
      <c r="G1775" t="s">
        <v>5161</v>
      </c>
      <c r="H1775" t="s">
        <v>5183</v>
      </c>
      <c r="I1775">
        <v>1376012587.2716401</v>
      </c>
      <c r="J1775">
        <v>1372204482.4695101</v>
      </c>
      <c r="K1775" t="b">
        <v>0</v>
      </c>
      <c r="L1775">
        <v>200.019384177506</v>
      </c>
      <c r="M1775" t="b">
        <v>0</v>
      </c>
      <c r="N1775" t="s">
        <v>5205</v>
      </c>
      <c r="O1775">
        <f t="shared" si="104"/>
        <v>-2</v>
      </c>
      <c r="P1775">
        <f t="shared" si="101"/>
        <v>101</v>
      </c>
      <c r="Q1775" t="s">
        <v>5227</v>
      </c>
      <c r="R1775" t="s">
        <v>5231</v>
      </c>
      <c r="S1775" s="10">
        <f t="shared" si="102"/>
        <v>41450.78799154525</v>
      </c>
      <c r="T1775" s="10">
        <f t="shared" si="103"/>
        <v>41494.863278606943</v>
      </c>
    </row>
    <row r="1776" spans="1:20" ht="43.5" x14ac:dyDescent="0.35">
      <c r="A1776">
        <v>1774</v>
      </c>
      <c r="B1776" s="3" t="s">
        <v>171</v>
      </c>
      <c r="C1776" s="3" t="s">
        <v>2748</v>
      </c>
      <c r="D1776">
        <v>-1275447.07865317</v>
      </c>
      <c r="E1776">
        <v>20260.257103855402</v>
      </c>
      <c r="F1776" t="s">
        <v>5158</v>
      </c>
      <c r="G1776" t="s">
        <v>5162</v>
      </c>
      <c r="H1776" t="s">
        <v>5184</v>
      </c>
      <c r="I1776">
        <v>1375994693.2586401</v>
      </c>
      <c r="J1776">
        <v>1372186083.9810901</v>
      </c>
      <c r="K1776" t="b">
        <v>0</v>
      </c>
      <c r="L1776">
        <v>200.07869878267999</v>
      </c>
      <c r="M1776" t="b">
        <v>0</v>
      </c>
      <c r="N1776" t="s">
        <v>5205</v>
      </c>
      <c r="O1776">
        <f t="shared" si="104"/>
        <v>-2</v>
      </c>
      <c r="P1776">
        <f t="shared" si="101"/>
        <v>101</v>
      </c>
      <c r="Q1776" t="s">
        <v>5227</v>
      </c>
      <c r="R1776" t="s">
        <v>5231</v>
      </c>
      <c r="S1776" s="10">
        <f t="shared" si="102"/>
        <v>41450.575046077429</v>
      </c>
      <c r="T1776" s="10">
        <f t="shared" si="103"/>
        <v>41494.656171974995</v>
      </c>
    </row>
    <row r="1777" spans="1:20" ht="58" x14ac:dyDescent="0.35">
      <c r="A1777">
        <v>1775</v>
      </c>
      <c r="B1777" s="3" t="s">
        <v>172</v>
      </c>
      <c r="C1777" s="3" t="s">
        <v>2749</v>
      </c>
      <c r="D1777">
        <v>-1276465.0549024199</v>
      </c>
      <c r="E1777">
        <v>20266.516269556301</v>
      </c>
      <c r="F1777" t="s">
        <v>5158</v>
      </c>
      <c r="G1777" t="s">
        <v>5161</v>
      </c>
      <c r="H1777" t="s">
        <v>5183</v>
      </c>
      <c r="I1777">
        <v>1375976799.24564</v>
      </c>
      <c r="J1777">
        <v>1372167685.49266</v>
      </c>
      <c r="K1777" t="b">
        <v>0</v>
      </c>
      <c r="L1777">
        <v>200.13801338785399</v>
      </c>
      <c r="M1777" t="b">
        <v>0</v>
      </c>
      <c r="N1777" t="s">
        <v>5205</v>
      </c>
      <c r="O1777">
        <f t="shared" si="104"/>
        <v>-2</v>
      </c>
      <c r="P1777">
        <f t="shared" si="101"/>
        <v>101</v>
      </c>
      <c r="Q1777" t="s">
        <v>5227</v>
      </c>
      <c r="R1777" t="s">
        <v>5231</v>
      </c>
      <c r="S1777" s="10">
        <f t="shared" si="102"/>
        <v>41450.362100609491</v>
      </c>
      <c r="T1777" s="10">
        <f t="shared" si="103"/>
        <v>41494.449065343055</v>
      </c>
    </row>
    <row r="1778" spans="1:20" ht="43.5" x14ac:dyDescent="0.35">
      <c r="A1778">
        <v>1776</v>
      </c>
      <c r="B1778" s="3" t="s">
        <v>173</v>
      </c>
      <c r="C1778" s="3" t="s">
        <v>2750</v>
      </c>
      <c r="D1778">
        <v>-1277483.03115168</v>
      </c>
      <c r="E1778">
        <v>20272.775435257299</v>
      </c>
      <c r="F1778" t="s">
        <v>5158</v>
      </c>
      <c r="G1778" t="s">
        <v>5161</v>
      </c>
      <c r="H1778" t="s">
        <v>5183</v>
      </c>
      <c r="I1778">
        <v>1375958905.23265</v>
      </c>
      <c r="J1778">
        <v>1372149287.00424</v>
      </c>
      <c r="K1778" t="b">
        <v>0</v>
      </c>
      <c r="L1778">
        <v>200.19732799302901</v>
      </c>
      <c r="M1778" t="b">
        <v>0</v>
      </c>
      <c r="N1778" t="s">
        <v>5205</v>
      </c>
      <c r="O1778">
        <f t="shared" si="104"/>
        <v>-2</v>
      </c>
      <c r="P1778">
        <f t="shared" si="101"/>
        <v>101</v>
      </c>
      <c r="Q1778" t="s">
        <v>5227</v>
      </c>
      <c r="R1778" t="s">
        <v>5231</v>
      </c>
      <c r="S1778" s="10">
        <f t="shared" si="102"/>
        <v>41450.149155141662</v>
      </c>
      <c r="T1778" s="10">
        <f t="shared" si="103"/>
        <v>41494.241958711224</v>
      </c>
    </row>
    <row r="1779" spans="1:20" ht="43.5" x14ac:dyDescent="0.35">
      <c r="A1779">
        <v>1777</v>
      </c>
      <c r="B1779" s="3" t="s">
        <v>174</v>
      </c>
      <c r="C1779" s="3" t="s">
        <v>2751</v>
      </c>
      <c r="D1779">
        <v>-1278501.0074009299</v>
      </c>
      <c r="E1779">
        <v>20279.034600958301</v>
      </c>
      <c r="F1779" t="s">
        <v>5158</v>
      </c>
      <c r="G1779" t="s">
        <v>5161</v>
      </c>
      <c r="H1779" t="s">
        <v>5183</v>
      </c>
      <c r="I1779">
        <v>1375941011.21965</v>
      </c>
      <c r="J1779">
        <v>1372130888.51581</v>
      </c>
      <c r="K1779" t="b">
        <v>0</v>
      </c>
      <c r="L1779">
        <v>200.256642598203</v>
      </c>
      <c r="M1779" t="b">
        <v>0</v>
      </c>
      <c r="N1779" t="s">
        <v>5205</v>
      </c>
      <c r="O1779">
        <f t="shared" si="104"/>
        <v>-2</v>
      </c>
      <c r="P1779">
        <f t="shared" si="101"/>
        <v>101</v>
      </c>
      <c r="Q1779" t="s">
        <v>5227</v>
      </c>
      <c r="R1779" t="s">
        <v>5231</v>
      </c>
      <c r="S1779" s="10">
        <f t="shared" si="102"/>
        <v>41449.936209673724</v>
      </c>
      <c r="T1779" s="10">
        <f t="shared" si="103"/>
        <v>41494.034852079283</v>
      </c>
    </row>
    <row r="1780" spans="1:20" ht="43.5" x14ac:dyDescent="0.35">
      <c r="A1780">
        <v>1778</v>
      </c>
      <c r="B1780" s="3" t="s">
        <v>5350</v>
      </c>
      <c r="C1780" s="3" t="s">
        <v>2752</v>
      </c>
      <c r="D1780">
        <v>-1279518.98365018</v>
      </c>
      <c r="E1780">
        <v>20285.293766659201</v>
      </c>
      <c r="F1780" t="s">
        <v>5158</v>
      </c>
      <c r="G1780" t="s">
        <v>5162</v>
      </c>
      <c r="H1780" t="s">
        <v>5184</v>
      </c>
      <c r="I1780">
        <v>1375923117.20665</v>
      </c>
      <c r="J1780">
        <v>1372112490.02739</v>
      </c>
      <c r="K1780" t="b">
        <v>0</v>
      </c>
      <c r="L1780">
        <v>200.315957203377</v>
      </c>
      <c r="M1780" t="b">
        <v>0</v>
      </c>
      <c r="N1780" t="s">
        <v>5205</v>
      </c>
      <c r="O1780">
        <f t="shared" si="104"/>
        <v>-2</v>
      </c>
      <c r="P1780">
        <f t="shared" si="101"/>
        <v>101</v>
      </c>
      <c r="Q1780" t="s">
        <v>5227</v>
      </c>
      <c r="R1780" t="s">
        <v>5231</v>
      </c>
      <c r="S1780" s="10">
        <f t="shared" si="102"/>
        <v>41449.723264205903</v>
      </c>
      <c r="T1780" s="10">
        <f t="shared" si="103"/>
        <v>41493.827745447335</v>
      </c>
    </row>
    <row r="1781" spans="1:20" ht="43.5" x14ac:dyDescent="0.35">
      <c r="A1781">
        <v>1779</v>
      </c>
      <c r="B1781" s="3" t="s">
        <v>176</v>
      </c>
      <c r="C1781" s="3" t="s">
        <v>2753</v>
      </c>
      <c r="D1781">
        <v>-1280536.9598994399</v>
      </c>
      <c r="E1781">
        <v>20291.5529323601</v>
      </c>
      <c r="F1781" t="s">
        <v>5158</v>
      </c>
      <c r="G1781" t="s">
        <v>5170</v>
      </c>
      <c r="H1781" t="s">
        <v>5186</v>
      </c>
      <c r="I1781">
        <v>1375905223.19365</v>
      </c>
      <c r="J1781">
        <v>1372094091.53896</v>
      </c>
      <c r="K1781" t="b">
        <v>0</v>
      </c>
      <c r="L1781">
        <v>200.37527180855099</v>
      </c>
      <c r="M1781" t="b">
        <v>0</v>
      </c>
      <c r="N1781" t="s">
        <v>5205</v>
      </c>
      <c r="O1781">
        <f t="shared" si="104"/>
        <v>-2</v>
      </c>
      <c r="P1781">
        <f t="shared" si="101"/>
        <v>101</v>
      </c>
      <c r="Q1781" t="s">
        <v>5227</v>
      </c>
      <c r="R1781" t="s">
        <v>5231</v>
      </c>
      <c r="S1781" s="10">
        <f t="shared" si="102"/>
        <v>41449.510318737965</v>
      </c>
      <c r="T1781" s="10">
        <f t="shared" si="103"/>
        <v>41493.620638815388</v>
      </c>
    </row>
    <row r="1782" spans="1:20" ht="58" x14ac:dyDescent="0.35">
      <c r="A1782">
        <v>1780</v>
      </c>
      <c r="B1782" s="3" t="s">
        <v>177</v>
      </c>
      <c r="C1782" s="3" t="s">
        <v>2754</v>
      </c>
      <c r="D1782">
        <v>-1281554.9361486901</v>
      </c>
      <c r="E1782">
        <v>20297.812098061098</v>
      </c>
      <c r="F1782" t="s">
        <v>5158</v>
      </c>
      <c r="G1782" t="s">
        <v>5162</v>
      </c>
      <c r="H1782" t="s">
        <v>5184</v>
      </c>
      <c r="I1782">
        <v>1375887329.18065</v>
      </c>
      <c r="J1782">
        <v>1372075693.05054</v>
      </c>
      <c r="K1782" t="b">
        <v>0</v>
      </c>
      <c r="L1782">
        <v>200.43458641372601</v>
      </c>
      <c r="M1782" t="b">
        <v>0</v>
      </c>
      <c r="N1782" t="s">
        <v>5205</v>
      </c>
      <c r="O1782">
        <f t="shared" si="104"/>
        <v>-2</v>
      </c>
      <c r="P1782">
        <f t="shared" si="101"/>
        <v>101</v>
      </c>
      <c r="Q1782" t="s">
        <v>5227</v>
      </c>
      <c r="R1782" t="s">
        <v>5231</v>
      </c>
      <c r="S1782" s="10">
        <f t="shared" si="102"/>
        <v>41449.297373270136</v>
      </c>
      <c r="T1782" s="10">
        <f t="shared" si="103"/>
        <v>41493.413532183447</v>
      </c>
    </row>
    <row r="1783" spans="1:20" ht="43.5" x14ac:dyDescent="0.35">
      <c r="A1783">
        <v>1781</v>
      </c>
      <c r="B1783" s="3" t="s">
        <v>178</v>
      </c>
      <c r="C1783" s="3" t="s">
        <v>2755</v>
      </c>
      <c r="D1783">
        <v>-1282572.9123979399</v>
      </c>
      <c r="E1783">
        <v>20304.0712637621</v>
      </c>
      <c r="F1783" t="s">
        <v>5158</v>
      </c>
      <c r="G1783" t="s">
        <v>5161</v>
      </c>
      <c r="H1783" t="s">
        <v>5183</v>
      </c>
      <c r="I1783">
        <v>1375869435.16765</v>
      </c>
      <c r="J1783">
        <v>1372057294.5621099</v>
      </c>
      <c r="K1783" t="b">
        <v>0</v>
      </c>
      <c r="L1783">
        <v>200.4939010189</v>
      </c>
      <c r="M1783" t="b">
        <v>0</v>
      </c>
      <c r="N1783" t="s">
        <v>5205</v>
      </c>
      <c r="O1783">
        <f t="shared" si="104"/>
        <v>-2</v>
      </c>
      <c r="P1783">
        <f t="shared" si="101"/>
        <v>101</v>
      </c>
      <c r="Q1783" t="s">
        <v>5227</v>
      </c>
      <c r="R1783" t="s">
        <v>5231</v>
      </c>
      <c r="S1783" s="10">
        <f t="shared" si="102"/>
        <v>41449.084427802198</v>
      </c>
      <c r="T1783" s="10">
        <f t="shared" si="103"/>
        <v>41493.2064255515</v>
      </c>
    </row>
    <row r="1784" spans="1:20" ht="29" x14ac:dyDescent="0.35">
      <c r="A1784">
        <v>1782</v>
      </c>
      <c r="B1784" s="3" t="s">
        <v>179</v>
      </c>
      <c r="C1784" s="3" t="s">
        <v>2756</v>
      </c>
      <c r="D1784">
        <v>-1283590.8886472001</v>
      </c>
      <c r="E1784">
        <v>20310.330429463</v>
      </c>
      <c r="F1784" t="s">
        <v>5158</v>
      </c>
      <c r="G1784" t="s">
        <v>5161</v>
      </c>
      <c r="H1784" t="s">
        <v>5183</v>
      </c>
      <c r="I1784">
        <v>1375851541.15466</v>
      </c>
      <c r="J1784">
        <v>1372038896.0736899</v>
      </c>
      <c r="K1784" t="b">
        <v>0</v>
      </c>
      <c r="L1784">
        <v>200.553215624074</v>
      </c>
      <c r="M1784" t="b">
        <v>0</v>
      </c>
      <c r="N1784" t="s">
        <v>5205</v>
      </c>
      <c r="O1784">
        <f t="shared" si="104"/>
        <v>-2</v>
      </c>
      <c r="P1784">
        <f t="shared" si="101"/>
        <v>101</v>
      </c>
      <c r="Q1784" t="s">
        <v>5227</v>
      </c>
      <c r="R1784" t="s">
        <v>5231</v>
      </c>
      <c r="S1784" s="10">
        <f t="shared" si="102"/>
        <v>41448.871482334369</v>
      </c>
      <c r="T1784" s="10">
        <f t="shared" si="103"/>
        <v>41492.999318919676</v>
      </c>
    </row>
    <row r="1785" spans="1:20" ht="29" x14ac:dyDescent="0.35">
      <c r="A1785">
        <v>1783</v>
      </c>
      <c r="B1785" s="3" t="s">
        <v>180</v>
      </c>
      <c r="C1785" s="3" t="s">
        <v>2757</v>
      </c>
      <c r="D1785">
        <v>-1284608.86489645</v>
      </c>
      <c r="E1785">
        <v>20316.589595164001</v>
      </c>
      <c r="F1785" t="s">
        <v>5158</v>
      </c>
      <c r="G1785" t="s">
        <v>5164</v>
      </c>
      <c r="H1785" t="s">
        <v>5186</v>
      </c>
      <c r="I1785">
        <v>1375833647.14166</v>
      </c>
      <c r="J1785">
        <v>1372020497.5852599</v>
      </c>
      <c r="K1785" t="b">
        <v>0</v>
      </c>
      <c r="L1785">
        <v>200.61253022924899</v>
      </c>
      <c r="M1785" t="b">
        <v>0</v>
      </c>
      <c r="N1785" t="s">
        <v>5205</v>
      </c>
      <c r="O1785">
        <f t="shared" si="104"/>
        <v>-2</v>
      </c>
      <c r="P1785">
        <f t="shared" si="101"/>
        <v>101</v>
      </c>
      <c r="Q1785" t="s">
        <v>5227</v>
      </c>
      <c r="R1785" t="s">
        <v>5231</v>
      </c>
      <c r="S1785" s="10">
        <f t="shared" si="102"/>
        <v>41448.658536866431</v>
      </c>
      <c r="T1785" s="10">
        <f t="shared" si="103"/>
        <v>41492.792212287728</v>
      </c>
    </row>
    <row r="1786" spans="1:20" ht="29" x14ac:dyDescent="0.35">
      <c r="A1786">
        <v>1784</v>
      </c>
      <c r="B1786" s="3" t="s">
        <v>181</v>
      </c>
      <c r="C1786" s="3" t="s">
        <v>2758</v>
      </c>
      <c r="D1786">
        <v>-1285626.8411457101</v>
      </c>
      <c r="E1786">
        <v>20322.848760864901</v>
      </c>
      <c r="F1786" t="s">
        <v>5158</v>
      </c>
      <c r="G1786" t="s">
        <v>5161</v>
      </c>
      <c r="H1786" t="s">
        <v>5183</v>
      </c>
      <c r="I1786">
        <v>1375815753.12866</v>
      </c>
      <c r="J1786">
        <v>1372002099.0968399</v>
      </c>
      <c r="K1786" t="b">
        <v>0</v>
      </c>
      <c r="L1786">
        <v>200.67184483442301</v>
      </c>
      <c r="M1786" t="b">
        <v>0</v>
      </c>
      <c r="N1786" t="s">
        <v>5205</v>
      </c>
      <c r="O1786">
        <f t="shared" si="104"/>
        <v>-2</v>
      </c>
      <c r="P1786">
        <f t="shared" si="101"/>
        <v>101</v>
      </c>
      <c r="Q1786" t="s">
        <v>5227</v>
      </c>
      <c r="R1786" t="s">
        <v>5231</v>
      </c>
      <c r="S1786" s="10">
        <f t="shared" si="102"/>
        <v>41448.445591398609</v>
      </c>
      <c r="T1786" s="10">
        <f t="shared" si="103"/>
        <v>41492.58510565578</v>
      </c>
    </row>
    <row r="1787" spans="1:20" ht="43.5" x14ac:dyDescent="0.35">
      <c r="A1787">
        <v>1785</v>
      </c>
      <c r="B1787" s="3" t="s">
        <v>182</v>
      </c>
      <c r="C1787" s="3" t="s">
        <v>2759</v>
      </c>
      <c r="D1787">
        <v>-1286644.81739496</v>
      </c>
      <c r="E1787">
        <v>20329.107926565899</v>
      </c>
      <c r="F1787" t="s">
        <v>5158</v>
      </c>
      <c r="G1787" t="s">
        <v>5162</v>
      </c>
      <c r="H1787" t="s">
        <v>5184</v>
      </c>
      <c r="I1787">
        <v>1375797859.11566</v>
      </c>
      <c r="J1787">
        <v>1371983700.6084099</v>
      </c>
      <c r="K1787" t="b">
        <v>0</v>
      </c>
      <c r="L1787">
        <v>200.73115943959701</v>
      </c>
      <c r="M1787" t="b">
        <v>0</v>
      </c>
      <c r="N1787" t="s">
        <v>5205</v>
      </c>
      <c r="O1787">
        <f t="shared" si="104"/>
        <v>-2</v>
      </c>
      <c r="P1787">
        <f t="shared" si="101"/>
        <v>101</v>
      </c>
      <c r="Q1787" t="s">
        <v>5227</v>
      </c>
      <c r="R1787" t="s">
        <v>5231</v>
      </c>
      <c r="S1787" s="10">
        <f t="shared" si="102"/>
        <v>41448.232645930671</v>
      </c>
      <c r="T1787" s="10">
        <f t="shared" si="103"/>
        <v>41492.37799902384</v>
      </c>
    </row>
    <row r="1788" spans="1:20" ht="43.5" x14ac:dyDescent="0.35">
      <c r="A1788">
        <v>1786</v>
      </c>
      <c r="B1788" s="3" t="s">
        <v>183</v>
      </c>
      <c r="C1788" s="3" t="s">
        <v>2760</v>
      </c>
      <c r="D1788">
        <v>-1287662.7936442101</v>
      </c>
      <c r="E1788">
        <v>20335.367092266799</v>
      </c>
      <c r="F1788" t="s">
        <v>5158</v>
      </c>
      <c r="G1788" t="s">
        <v>5162</v>
      </c>
      <c r="H1788" t="s">
        <v>5184</v>
      </c>
      <c r="I1788">
        <v>1375779965.1026599</v>
      </c>
      <c r="J1788">
        <v>1371965302.1199901</v>
      </c>
      <c r="K1788" t="b">
        <v>0</v>
      </c>
      <c r="L1788">
        <v>200.790474044771</v>
      </c>
      <c r="M1788" t="b">
        <v>0</v>
      </c>
      <c r="N1788" t="s">
        <v>5205</v>
      </c>
      <c r="O1788">
        <f t="shared" si="104"/>
        <v>-2</v>
      </c>
      <c r="P1788">
        <f t="shared" si="101"/>
        <v>101</v>
      </c>
      <c r="Q1788" t="s">
        <v>5227</v>
      </c>
      <c r="R1788" t="s">
        <v>5231</v>
      </c>
      <c r="S1788" s="10">
        <f t="shared" si="102"/>
        <v>41448.01970046285</v>
      </c>
      <c r="T1788" s="10">
        <f t="shared" si="103"/>
        <v>41492.1708923919</v>
      </c>
    </row>
    <row r="1789" spans="1:20" ht="58" x14ac:dyDescent="0.35">
      <c r="A1789">
        <v>1787</v>
      </c>
      <c r="B1789" s="3" t="s">
        <v>184</v>
      </c>
      <c r="C1789" s="3" t="s">
        <v>2761</v>
      </c>
      <c r="D1789">
        <v>-1288680.76989347</v>
      </c>
      <c r="E1789">
        <v>20341.6262579678</v>
      </c>
      <c r="F1789" t="s">
        <v>5158</v>
      </c>
      <c r="G1789" t="s">
        <v>5161</v>
      </c>
      <c r="H1789" t="s">
        <v>5183</v>
      </c>
      <c r="I1789">
        <v>1375762071.0896699</v>
      </c>
      <c r="J1789">
        <v>1371946903.6315601</v>
      </c>
      <c r="K1789" t="b">
        <v>0</v>
      </c>
      <c r="L1789">
        <v>200.84978864994599</v>
      </c>
      <c r="M1789" t="b">
        <v>0</v>
      </c>
      <c r="N1789" t="s">
        <v>5205</v>
      </c>
      <c r="O1789">
        <f t="shared" si="104"/>
        <v>-2</v>
      </c>
      <c r="P1789">
        <f t="shared" si="101"/>
        <v>101</v>
      </c>
      <c r="Q1789" t="s">
        <v>5227</v>
      </c>
      <c r="R1789" t="s">
        <v>5231</v>
      </c>
      <c r="S1789" s="10">
        <f t="shared" si="102"/>
        <v>41447.806754994905</v>
      </c>
      <c r="T1789" s="10">
        <f t="shared" si="103"/>
        <v>41491.963785760068</v>
      </c>
    </row>
    <row r="1790" spans="1:20" x14ac:dyDescent="0.35">
      <c r="A1790">
        <v>1788</v>
      </c>
      <c r="B1790" s="3" t="s">
        <v>185</v>
      </c>
      <c r="C1790" s="3" t="s">
        <v>2762</v>
      </c>
      <c r="D1790">
        <v>-1289698.7461427201</v>
      </c>
      <c r="E1790">
        <v>20347.8854236687</v>
      </c>
      <c r="F1790" t="s">
        <v>5158</v>
      </c>
      <c r="G1790" t="s">
        <v>5162</v>
      </c>
      <c r="H1790" t="s">
        <v>5184</v>
      </c>
      <c r="I1790">
        <v>1375744177.0766699</v>
      </c>
      <c r="J1790">
        <v>1371928505.1431401</v>
      </c>
      <c r="K1790" t="b">
        <v>0</v>
      </c>
      <c r="L1790">
        <v>200.90910325511999</v>
      </c>
      <c r="M1790" t="b">
        <v>0</v>
      </c>
      <c r="N1790" t="s">
        <v>5205</v>
      </c>
      <c r="O1790">
        <f t="shared" si="104"/>
        <v>-2</v>
      </c>
      <c r="P1790">
        <f t="shared" si="101"/>
        <v>101</v>
      </c>
      <c r="Q1790" t="s">
        <v>5227</v>
      </c>
      <c r="R1790" t="s">
        <v>5231</v>
      </c>
      <c r="S1790" s="10">
        <f t="shared" si="102"/>
        <v>41447.593809527083</v>
      </c>
      <c r="T1790" s="10">
        <f t="shared" si="103"/>
        <v>41491.756679128121</v>
      </c>
    </row>
    <row r="1791" spans="1:20" ht="58" x14ac:dyDescent="0.35">
      <c r="A1791">
        <v>1789</v>
      </c>
      <c r="B1791" s="3" t="s">
        <v>186</v>
      </c>
      <c r="C1791" s="3" t="s">
        <v>2763</v>
      </c>
      <c r="D1791">
        <v>-1290716.72239197</v>
      </c>
      <c r="E1791">
        <v>20354.144589369698</v>
      </c>
      <c r="F1791" t="s">
        <v>5158</v>
      </c>
      <c r="G1791" t="s">
        <v>5166</v>
      </c>
      <c r="H1791" t="s">
        <v>5188</v>
      </c>
      <c r="I1791">
        <v>1375726283.0636699</v>
      </c>
      <c r="J1791">
        <v>1371910106.6547101</v>
      </c>
      <c r="K1791" t="b">
        <v>0</v>
      </c>
      <c r="L1791">
        <v>200.96841786029401</v>
      </c>
      <c r="M1791" t="b">
        <v>0</v>
      </c>
      <c r="N1791" t="s">
        <v>5205</v>
      </c>
      <c r="O1791">
        <f t="shared" si="104"/>
        <v>-2</v>
      </c>
      <c r="P1791">
        <f t="shared" si="101"/>
        <v>101</v>
      </c>
      <c r="Q1791" t="s">
        <v>5227</v>
      </c>
      <c r="R1791" t="s">
        <v>5231</v>
      </c>
      <c r="S1791" s="10">
        <f t="shared" si="102"/>
        <v>41447.380864059138</v>
      </c>
      <c r="T1791" s="10">
        <f t="shared" si="103"/>
        <v>41491.549572496173</v>
      </c>
    </row>
    <row r="1792" spans="1:20" x14ac:dyDescent="0.35">
      <c r="A1792">
        <v>1790</v>
      </c>
      <c r="B1792" s="3" t="s">
        <v>187</v>
      </c>
      <c r="C1792" s="3" t="s">
        <v>2764</v>
      </c>
      <c r="D1792">
        <v>-1291734.6986412299</v>
      </c>
      <c r="E1792">
        <v>20360.403755070602</v>
      </c>
      <c r="F1792" t="s">
        <v>5158</v>
      </c>
      <c r="G1792" t="s">
        <v>5171</v>
      </c>
      <c r="H1792" t="s">
        <v>5191</v>
      </c>
      <c r="I1792">
        <v>1375708389.0506699</v>
      </c>
      <c r="J1792">
        <v>1371891708.16629</v>
      </c>
      <c r="K1792" t="b">
        <v>0</v>
      </c>
      <c r="L1792">
        <v>201.02773246546801</v>
      </c>
      <c r="M1792" t="b">
        <v>0</v>
      </c>
      <c r="N1792" t="s">
        <v>5205</v>
      </c>
      <c r="O1792">
        <f t="shared" si="104"/>
        <v>-2</v>
      </c>
      <c r="P1792">
        <f t="shared" si="101"/>
        <v>101</v>
      </c>
      <c r="Q1792" t="s">
        <v>5227</v>
      </c>
      <c r="R1792" t="s">
        <v>5231</v>
      </c>
      <c r="S1792" s="10">
        <f t="shared" si="102"/>
        <v>41447.167918591316</v>
      </c>
      <c r="T1792" s="10">
        <f t="shared" si="103"/>
        <v>41491.342465864233</v>
      </c>
    </row>
    <row r="1793" spans="1:20" ht="43.5" x14ac:dyDescent="0.35">
      <c r="A1793">
        <v>1791</v>
      </c>
      <c r="B1793" s="3" t="s">
        <v>188</v>
      </c>
      <c r="C1793" s="3" t="s">
        <v>2765</v>
      </c>
      <c r="D1793">
        <v>-1292752.67489048</v>
      </c>
      <c r="E1793">
        <v>20366.6629207716</v>
      </c>
      <c r="F1793" t="s">
        <v>5158</v>
      </c>
      <c r="G1793" t="s">
        <v>5161</v>
      </c>
      <c r="H1793" t="s">
        <v>5183</v>
      </c>
      <c r="I1793">
        <v>1375690495.0376699</v>
      </c>
      <c r="J1793">
        <v>1371873309.67786</v>
      </c>
      <c r="K1793" t="b">
        <v>0</v>
      </c>
      <c r="L1793">
        <v>201.087047070643</v>
      </c>
      <c r="M1793" t="b">
        <v>0</v>
      </c>
      <c r="N1793" t="s">
        <v>5205</v>
      </c>
      <c r="O1793">
        <f t="shared" si="104"/>
        <v>-2</v>
      </c>
      <c r="P1793">
        <f t="shared" si="101"/>
        <v>101</v>
      </c>
      <c r="Q1793" t="s">
        <v>5227</v>
      </c>
      <c r="R1793" t="s">
        <v>5231</v>
      </c>
      <c r="S1793" s="10">
        <f t="shared" si="102"/>
        <v>41446.954973123378</v>
      </c>
      <c r="T1793" s="10">
        <f t="shared" si="103"/>
        <v>41491.135359232292</v>
      </c>
    </row>
    <row r="1794" spans="1:20" ht="43.5" x14ac:dyDescent="0.35">
      <c r="A1794">
        <v>1792</v>
      </c>
      <c r="B1794" s="3" t="s">
        <v>189</v>
      </c>
      <c r="C1794" s="3" t="s">
        <v>2766</v>
      </c>
      <c r="D1794">
        <v>-1293770.6511397299</v>
      </c>
      <c r="E1794">
        <v>20372.922086472499</v>
      </c>
      <c r="F1794" t="s">
        <v>5158</v>
      </c>
      <c r="G1794" t="s">
        <v>5161</v>
      </c>
      <c r="H1794" t="s">
        <v>5183</v>
      </c>
      <c r="I1794">
        <v>1375672601.0246799</v>
      </c>
      <c r="J1794">
        <v>1371854911.18944</v>
      </c>
      <c r="K1794" t="b">
        <v>0</v>
      </c>
      <c r="L1794">
        <v>201.14636167581699</v>
      </c>
      <c r="M1794" t="b">
        <v>0</v>
      </c>
      <c r="N1794" t="s">
        <v>5205</v>
      </c>
      <c r="O1794">
        <f t="shared" si="104"/>
        <v>-2</v>
      </c>
      <c r="P1794">
        <f t="shared" si="101"/>
        <v>101</v>
      </c>
      <c r="Q1794" t="s">
        <v>5227</v>
      </c>
      <c r="R1794" t="s">
        <v>5231</v>
      </c>
      <c r="S1794" s="10">
        <f t="shared" si="102"/>
        <v>41446.742027655557</v>
      </c>
      <c r="T1794" s="10">
        <f t="shared" si="103"/>
        <v>41490.928252600461</v>
      </c>
    </row>
    <row r="1795" spans="1:20" ht="58" x14ac:dyDescent="0.35">
      <c r="A1795">
        <v>1793</v>
      </c>
      <c r="B1795" s="3" t="s">
        <v>190</v>
      </c>
      <c r="C1795" s="3" t="s">
        <v>2767</v>
      </c>
      <c r="D1795">
        <v>-1294788.62738899</v>
      </c>
      <c r="E1795">
        <v>20379.181252173501</v>
      </c>
      <c r="F1795" t="s">
        <v>5158</v>
      </c>
      <c r="G1795" t="s">
        <v>5161</v>
      </c>
      <c r="H1795" t="s">
        <v>5183</v>
      </c>
      <c r="I1795">
        <v>1375654707.0116799</v>
      </c>
      <c r="J1795">
        <v>1371836512.70101</v>
      </c>
      <c r="K1795" t="b">
        <v>0</v>
      </c>
      <c r="L1795">
        <v>201.20567628099101</v>
      </c>
      <c r="M1795" t="b">
        <v>0</v>
      </c>
      <c r="N1795" t="s">
        <v>5205</v>
      </c>
      <c r="O1795">
        <f t="shared" si="104"/>
        <v>-2</v>
      </c>
      <c r="P1795">
        <f t="shared" ref="P1795:P1858" si="105">ROUND(E1795/L1795,0)</f>
        <v>101</v>
      </c>
      <c r="Q1795" t="s">
        <v>5227</v>
      </c>
      <c r="R1795" t="s">
        <v>5231</v>
      </c>
      <c r="S1795" s="10">
        <f t="shared" ref="S1795:S1858" si="106">(J1795/86400)+25569+(-5/24)</f>
        <v>41446.529082187611</v>
      </c>
      <c r="T1795" s="10">
        <f t="shared" ref="T1795:T1858" si="107">(I1795/86400)+25569+(-5/24)</f>
        <v>41490.721145968513</v>
      </c>
    </row>
    <row r="1796" spans="1:20" ht="43.5" x14ac:dyDescent="0.35">
      <c r="A1796">
        <v>1794</v>
      </c>
      <c r="B1796" s="3" t="s">
        <v>191</v>
      </c>
      <c r="C1796" s="3" t="s">
        <v>2768</v>
      </c>
      <c r="D1796">
        <v>-1295806.6036382399</v>
      </c>
      <c r="E1796">
        <v>20385.440417874401</v>
      </c>
      <c r="F1796" t="s">
        <v>5158</v>
      </c>
      <c r="G1796" t="s">
        <v>5161</v>
      </c>
      <c r="H1796" t="s">
        <v>5183</v>
      </c>
      <c r="I1796">
        <v>1375636812.9986801</v>
      </c>
      <c r="J1796">
        <v>1371818114.21259</v>
      </c>
      <c r="K1796" t="b">
        <v>0</v>
      </c>
      <c r="L1796">
        <v>201.264990886166</v>
      </c>
      <c r="M1796" t="b">
        <v>0</v>
      </c>
      <c r="N1796" t="s">
        <v>5205</v>
      </c>
      <c r="O1796">
        <f t="shared" si="104"/>
        <v>-2</v>
      </c>
      <c r="P1796">
        <f t="shared" si="105"/>
        <v>101</v>
      </c>
      <c r="Q1796" t="s">
        <v>5227</v>
      </c>
      <c r="R1796" t="s">
        <v>5231</v>
      </c>
      <c r="S1796" s="10">
        <f t="shared" si="106"/>
        <v>41446.31613671979</v>
      </c>
      <c r="T1796" s="10">
        <f t="shared" si="107"/>
        <v>41490.514039336573</v>
      </c>
    </row>
    <row r="1797" spans="1:20" x14ac:dyDescent="0.35">
      <c r="A1797">
        <v>1795</v>
      </c>
      <c r="B1797" s="3" t="s">
        <v>192</v>
      </c>
      <c r="C1797" s="3" t="s">
        <v>2769</v>
      </c>
      <c r="D1797">
        <v>-1296824.57988749</v>
      </c>
      <c r="E1797">
        <v>20391.699583575399</v>
      </c>
      <c r="F1797" t="s">
        <v>5158</v>
      </c>
      <c r="G1797" t="s">
        <v>5161</v>
      </c>
      <c r="H1797" t="s">
        <v>5183</v>
      </c>
      <c r="I1797">
        <v>1375618918.9856801</v>
      </c>
      <c r="J1797">
        <v>1371799715.72416</v>
      </c>
      <c r="K1797" t="b">
        <v>0</v>
      </c>
      <c r="L1797">
        <v>201.32430549134</v>
      </c>
      <c r="M1797" t="b">
        <v>0</v>
      </c>
      <c r="N1797" t="s">
        <v>5205</v>
      </c>
      <c r="O1797">
        <f t="shared" si="104"/>
        <v>-2</v>
      </c>
      <c r="P1797">
        <f t="shared" si="105"/>
        <v>101</v>
      </c>
      <c r="Q1797" t="s">
        <v>5227</v>
      </c>
      <c r="R1797" t="s">
        <v>5231</v>
      </c>
      <c r="S1797" s="10">
        <f t="shared" si="106"/>
        <v>41446.103191251845</v>
      </c>
      <c r="T1797" s="10">
        <f t="shared" si="107"/>
        <v>41490.306932704632</v>
      </c>
    </row>
    <row r="1798" spans="1:20" ht="43.5" x14ac:dyDescent="0.35">
      <c r="A1798">
        <v>1796</v>
      </c>
      <c r="B1798" s="3" t="s">
        <v>193</v>
      </c>
      <c r="C1798" s="3" t="s">
        <v>2770</v>
      </c>
      <c r="D1798">
        <v>-1297842.5561367499</v>
      </c>
      <c r="E1798">
        <v>20397.958749276298</v>
      </c>
      <c r="F1798" t="s">
        <v>5158</v>
      </c>
      <c r="G1798" t="s">
        <v>5163</v>
      </c>
      <c r="H1798" t="s">
        <v>5185</v>
      </c>
      <c r="I1798">
        <v>1375601024.9726801</v>
      </c>
      <c r="J1798">
        <v>1371781317.2357399</v>
      </c>
      <c r="K1798" t="b">
        <v>0</v>
      </c>
      <c r="L1798">
        <v>201.38362009651399</v>
      </c>
      <c r="M1798" t="b">
        <v>0</v>
      </c>
      <c r="N1798" t="s">
        <v>5205</v>
      </c>
      <c r="O1798">
        <f t="shared" si="104"/>
        <v>-2</v>
      </c>
      <c r="P1798">
        <f t="shared" si="105"/>
        <v>101</v>
      </c>
      <c r="Q1798" t="s">
        <v>5227</v>
      </c>
      <c r="R1798" t="s">
        <v>5231</v>
      </c>
      <c r="S1798" s="10">
        <f t="shared" si="106"/>
        <v>41445.890245784023</v>
      </c>
      <c r="T1798" s="10">
        <f t="shared" si="107"/>
        <v>41490.099826072685</v>
      </c>
    </row>
    <row r="1799" spans="1:20" ht="58" x14ac:dyDescent="0.35">
      <c r="A1799">
        <v>1797</v>
      </c>
      <c r="B1799" s="3" t="s">
        <v>194</v>
      </c>
      <c r="C1799" s="3" t="s">
        <v>2771</v>
      </c>
      <c r="D1799">
        <v>-1298860.532386</v>
      </c>
      <c r="E1799">
        <v>20404.2179149773</v>
      </c>
      <c r="F1799" t="s">
        <v>5158</v>
      </c>
      <c r="G1799" t="s">
        <v>5161</v>
      </c>
      <c r="H1799" t="s">
        <v>5183</v>
      </c>
      <c r="I1799">
        <v>1375583130.9596901</v>
      </c>
      <c r="J1799">
        <v>1371762918.7473099</v>
      </c>
      <c r="K1799" t="b">
        <v>0</v>
      </c>
      <c r="L1799">
        <v>201.44293470168799</v>
      </c>
      <c r="M1799" t="b">
        <v>0</v>
      </c>
      <c r="N1799" t="s">
        <v>5205</v>
      </c>
      <c r="O1799">
        <f t="shared" ref="O1799:O1862" si="108">ROUND((E1799/D1799)*100,0)</f>
        <v>-2</v>
      </c>
      <c r="P1799">
        <f t="shared" si="105"/>
        <v>101</v>
      </c>
      <c r="Q1799" t="s">
        <v>5227</v>
      </c>
      <c r="R1799" t="s">
        <v>5231</v>
      </c>
      <c r="S1799" s="10">
        <f t="shared" si="106"/>
        <v>41445.677300316085</v>
      </c>
      <c r="T1799" s="10">
        <f t="shared" si="107"/>
        <v>41489.892719440853</v>
      </c>
    </row>
    <row r="1800" spans="1:20" ht="58" x14ac:dyDescent="0.35">
      <c r="A1800">
        <v>1798</v>
      </c>
      <c r="B1800" s="3" t="s">
        <v>195</v>
      </c>
      <c r="C1800" s="3" t="s">
        <v>2772</v>
      </c>
      <c r="D1800">
        <v>-1299878.5086352599</v>
      </c>
      <c r="E1800">
        <v>20410.4770806782</v>
      </c>
      <c r="F1800" t="s">
        <v>5158</v>
      </c>
      <c r="G1800" t="s">
        <v>5162</v>
      </c>
      <c r="H1800" t="s">
        <v>5184</v>
      </c>
      <c r="I1800">
        <v>1375565236.9466901</v>
      </c>
      <c r="J1800">
        <v>1371744520.2588899</v>
      </c>
      <c r="K1800" t="b">
        <v>0</v>
      </c>
      <c r="L1800">
        <v>201.50224930686301</v>
      </c>
      <c r="M1800" t="b">
        <v>0</v>
      </c>
      <c r="N1800" t="s">
        <v>5205</v>
      </c>
      <c r="O1800">
        <f t="shared" si="108"/>
        <v>-2</v>
      </c>
      <c r="P1800">
        <f t="shared" si="105"/>
        <v>101</v>
      </c>
      <c r="Q1800" t="s">
        <v>5227</v>
      </c>
      <c r="R1800" t="s">
        <v>5231</v>
      </c>
      <c r="S1800" s="10">
        <f t="shared" si="106"/>
        <v>41445.464354848264</v>
      </c>
      <c r="T1800" s="10">
        <f t="shared" si="107"/>
        <v>41489.685612808913</v>
      </c>
    </row>
    <row r="1801" spans="1:20" ht="43.5" x14ac:dyDescent="0.35">
      <c r="A1801">
        <v>1799</v>
      </c>
      <c r="B1801" s="3" t="s">
        <v>196</v>
      </c>
      <c r="C1801" s="3" t="s">
        <v>2773</v>
      </c>
      <c r="D1801">
        <v>-1300896.48488451</v>
      </c>
      <c r="E1801">
        <v>20416.736246379201</v>
      </c>
      <c r="F1801" t="s">
        <v>5158</v>
      </c>
      <c r="G1801" t="s">
        <v>5162</v>
      </c>
      <c r="H1801" t="s">
        <v>5184</v>
      </c>
      <c r="I1801">
        <v>1375547342.9336901</v>
      </c>
      <c r="J1801">
        <v>1371726121.7704599</v>
      </c>
      <c r="K1801" t="b">
        <v>0</v>
      </c>
      <c r="L1801">
        <v>201.561563912037</v>
      </c>
      <c r="M1801" t="b">
        <v>0</v>
      </c>
      <c r="N1801" t="s">
        <v>5205</v>
      </c>
      <c r="O1801">
        <f t="shared" si="108"/>
        <v>-2</v>
      </c>
      <c r="P1801">
        <f t="shared" si="105"/>
        <v>101</v>
      </c>
      <c r="Q1801" t="s">
        <v>5227</v>
      </c>
      <c r="R1801" t="s">
        <v>5231</v>
      </c>
      <c r="S1801" s="10">
        <f t="shared" si="106"/>
        <v>41445.251409380318</v>
      </c>
      <c r="T1801" s="10">
        <f t="shared" si="107"/>
        <v>41489.478506176965</v>
      </c>
    </row>
    <row r="1802" spans="1:20" ht="43.5" x14ac:dyDescent="0.35">
      <c r="A1802">
        <v>1800</v>
      </c>
      <c r="B1802" s="3" t="s">
        <v>5351</v>
      </c>
      <c r="C1802" s="3" t="s">
        <v>2774</v>
      </c>
      <c r="D1802">
        <v>-1301914.4611337599</v>
      </c>
      <c r="E1802">
        <v>20422.995412080101</v>
      </c>
      <c r="F1802" t="s">
        <v>5158</v>
      </c>
      <c r="G1802" t="s">
        <v>5161</v>
      </c>
      <c r="H1802" t="s">
        <v>5183</v>
      </c>
      <c r="I1802">
        <v>1375529448.9206901</v>
      </c>
      <c r="J1802">
        <v>1371707723.2820401</v>
      </c>
      <c r="K1802" t="b">
        <v>0</v>
      </c>
      <c r="L1802">
        <v>201.620878517211</v>
      </c>
      <c r="M1802" t="b">
        <v>0</v>
      </c>
      <c r="N1802" t="s">
        <v>5205</v>
      </c>
      <c r="O1802">
        <f t="shared" si="108"/>
        <v>-2</v>
      </c>
      <c r="P1802">
        <f t="shared" si="105"/>
        <v>101</v>
      </c>
      <c r="Q1802" t="s">
        <v>5227</v>
      </c>
      <c r="R1802" t="s">
        <v>5231</v>
      </c>
      <c r="S1802" s="10">
        <f t="shared" si="106"/>
        <v>41445.038463912497</v>
      </c>
      <c r="T1802" s="10">
        <f t="shared" si="107"/>
        <v>41489.271399545025</v>
      </c>
    </row>
    <row r="1803" spans="1:20" ht="43.5" x14ac:dyDescent="0.35">
      <c r="A1803">
        <v>1801</v>
      </c>
      <c r="B1803" s="3" t="s">
        <v>198</v>
      </c>
      <c r="C1803" s="3" t="s">
        <v>2775</v>
      </c>
      <c r="D1803">
        <v>-1302932.4373830201</v>
      </c>
      <c r="E1803">
        <v>20429.254577781099</v>
      </c>
      <c r="F1803" t="s">
        <v>5158</v>
      </c>
      <c r="G1803" t="s">
        <v>5162</v>
      </c>
      <c r="H1803" t="s">
        <v>5184</v>
      </c>
      <c r="I1803">
        <v>1375511554.90769</v>
      </c>
      <c r="J1803">
        <v>1371689324.7936101</v>
      </c>
      <c r="K1803" t="b">
        <v>0</v>
      </c>
      <c r="L1803">
        <v>201.68019312238599</v>
      </c>
      <c r="M1803" t="b">
        <v>0</v>
      </c>
      <c r="N1803" t="s">
        <v>5205</v>
      </c>
      <c r="O1803">
        <f t="shared" si="108"/>
        <v>-2</v>
      </c>
      <c r="P1803">
        <f t="shared" si="105"/>
        <v>101</v>
      </c>
      <c r="Q1803" t="s">
        <v>5227</v>
      </c>
      <c r="R1803" t="s">
        <v>5231</v>
      </c>
      <c r="S1803" s="10">
        <f t="shared" si="106"/>
        <v>41444.825518444559</v>
      </c>
      <c r="T1803" s="10">
        <f t="shared" si="107"/>
        <v>41489.064292913077</v>
      </c>
    </row>
    <row r="1804" spans="1:20" ht="43.5" x14ac:dyDescent="0.35">
      <c r="A1804">
        <v>1802</v>
      </c>
      <c r="B1804" s="3" t="s">
        <v>199</v>
      </c>
      <c r="C1804" s="3" t="s">
        <v>2776</v>
      </c>
      <c r="D1804">
        <v>-1303950.4136322699</v>
      </c>
      <c r="E1804">
        <v>20435.513743481999</v>
      </c>
      <c r="F1804" t="s">
        <v>5158</v>
      </c>
      <c r="G1804" t="s">
        <v>5162</v>
      </c>
      <c r="H1804" t="s">
        <v>5184</v>
      </c>
      <c r="I1804">
        <v>1375493660.8947001</v>
      </c>
      <c r="J1804">
        <v>1371670926.3051901</v>
      </c>
      <c r="K1804" t="b">
        <v>0</v>
      </c>
      <c r="L1804">
        <v>201.73950772756001</v>
      </c>
      <c r="M1804" t="b">
        <v>0</v>
      </c>
      <c r="N1804" t="s">
        <v>5205</v>
      </c>
      <c r="O1804">
        <f t="shared" si="108"/>
        <v>-2</v>
      </c>
      <c r="P1804">
        <f t="shared" si="105"/>
        <v>101</v>
      </c>
      <c r="Q1804" t="s">
        <v>5227</v>
      </c>
      <c r="R1804" t="s">
        <v>5231</v>
      </c>
      <c r="S1804" s="10">
        <f t="shared" si="106"/>
        <v>41444.612572976737</v>
      </c>
      <c r="T1804" s="10">
        <f t="shared" si="107"/>
        <v>41488.857186281246</v>
      </c>
    </row>
    <row r="1805" spans="1:20" ht="43.5" x14ac:dyDescent="0.35">
      <c r="A1805">
        <v>1803</v>
      </c>
      <c r="B1805" s="3" t="s">
        <v>200</v>
      </c>
      <c r="C1805" s="3" t="s">
        <v>2777</v>
      </c>
      <c r="D1805">
        <v>-1304968.3898815201</v>
      </c>
      <c r="E1805">
        <v>20441.772909183001</v>
      </c>
      <c r="F1805" t="s">
        <v>5158</v>
      </c>
      <c r="G1805" t="s">
        <v>5161</v>
      </c>
      <c r="H1805" t="s">
        <v>5183</v>
      </c>
      <c r="I1805">
        <v>1375475766.8817</v>
      </c>
      <c r="J1805">
        <v>1371652527.8167601</v>
      </c>
      <c r="K1805" t="b">
        <v>0</v>
      </c>
      <c r="L1805">
        <v>201.79882233273401</v>
      </c>
      <c r="M1805" t="b">
        <v>0</v>
      </c>
      <c r="N1805" t="s">
        <v>5205</v>
      </c>
      <c r="O1805">
        <f t="shared" si="108"/>
        <v>-2</v>
      </c>
      <c r="P1805">
        <f t="shared" si="105"/>
        <v>101</v>
      </c>
      <c r="Q1805" t="s">
        <v>5227</v>
      </c>
      <c r="R1805" t="s">
        <v>5231</v>
      </c>
      <c r="S1805" s="10">
        <f t="shared" si="106"/>
        <v>41444.399627508792</v>
      </c>
      <c r="T1805" s="10">
        <f t="shared" si="107"/>
        <v>41488.650079649306</v>
      </c>
    </row>
    <row r="1806" spans="1:20" ht="43.5" x14ac:dyDescent="0.35">
      <c r="A1806">
        <v>1804</v>
      </c>
      <c r="B1806" s="3" t="s">
        <v>201</v>
      </c>
      <c r="C1806" s="3" t="s">
        <v>2778</v>
      </c>
      <c r="D1806">
        <v>-1305986.36613078</v>
      </c>
      <c r="E1806">
        <v>20448.0320748839</v>
      </c>
      <c r="F1806" t="s">
        <v>5158</v>
      </c>
      <c r="G1806" t="s">
        <v>5161</v>
      </c>
      <c r="H1806" t="s">
        <v>5183</v>
      </c>
      <c r="I1806">
        <v>1375457872.8687</v>
      </c>
      <c r="J1806">
        <v>1371634129.3283401</v>
      </c>
      <c r="K1806" t="b">
        <v>0</v>
      </c>
      <c r="L1806">
        <v>201.858136937908</v>
      </c>
      <c r="M1806" t="b">
        <v>0</v>
      </c>
      <c r="N1806" t="s">
        <v>5205</v>
      </c>
      <c r="O1806">
        <f t="shared" si="108"/>
        <v>-2</v>
      </c>
      <c r="P1806">
        <f t="shared" si="105"/>
        <v>101</v>
      </c>
      <c r="Q1806" t="s">
        <v>5227</v>
      </c>
      <c r="R1806" t="s">
        <v>5231</v>
      </c>
      <c r="S1806" s="10">
        <f t="shared" si="106"/>
        <v>41444.18668204097</v>
      </c>
      <c r="T1806" s="10">
        <f t="shared" si="107"/>
        <v>41488.442973017358</v>
      </c>
    </row>
    <row r="1807" spans="1:20" ht="29" x14ac:dyDescent="0.35">
      <c r="A1807">
        <v>1805</v>
      </c>
      <c r="B1807" s="3" t="s">
        <v>202</v>
      </c>
      <c r="C1807" s="3" t="s">
        <v>2779</v>
      </c>
      <c r="D1807">
        <v>-1307004.3423800301</v>
      </c>
      <c r="E1807">
        <v>20454.291240584898</v>
      </c>
      <c r="F1807" t="s">
        <v>5158</v>
      </c>
      <c r="G1807" t="s">
        <v>5161</v>
      </c>
      <c r="H1807" t="s">
        <v>5183</v>
      </c>
      <c r="I1807">
        <v>1375439978.8557</v>
      </c>
      <c r="J1807">
        <v>1371615730.83992</v>
      </c>
      <c r="K1807" t="b">
        <v>0</v>
      </c>
      <c r="L1807">
        <v>201.91745154308299</v>
      </c>
      <c r="M1807" t="b">
        <v>0</v>
      </c>
      <c r="N1807" t="s">
        <v>5205</v>
      </c>
      <c r="O1807">
        <f t="shared" si="108"/>
        <v>-2</v>
      </c>
      <c r="P1807">
        <f t="shared" si="105"/>
        <v>101</v>
      </c>
      <c r="Q1807" t="s">
        <v>5227</v>
      </c>
      <c r="R1807" t="s">
        <v>5231</v>
      </c>
      <c r="S1807" s="10">
        <f t="shared" si="106"/>
        <v>41443.973736573149</v>
      </c>
      <c r="T1807" s="10">
        <f t="shared" si="107"/>
        <v>41488.235866385417</v>
      </c>
    </row>
    <row r="1808" spans="1:20" ht="43.5" x14ac:dyDescent="0.35">
      <c r="A1808">
        <v>1806</v>
      </c>
      <c r="B1808" s="3" t="s">
        <v>203</v>
      </c>
      <c r="C1808" s="3" t="s">
        <v>2780</v>
      </c>
      <c r="D1808">
        <v>-1308022.31862928</v>
      </c>
      <c r="E1808">
        <v>20460.550406285802</v>
      </c>
      <c r="F1808" t="s">
        <v>5158</v>
      </c>
      <c r="G1808" t="s">
        <v>5161</v>
      </c>
      <c r="H1808" t="s">
        <v>5183</v>
      </c>
      <c r="I1808">
        <v>1375422084.8427</v>
      </c>
      <c r="J1808">
        <v>1371597332.35149</v>
      </c>
      <c r="K1808" t="b">
        <v>0</v>
      </c>
      <c r="L1808">
        <v>201.97676614825701</v>
      </c>
      <c r="M1808" t="b">
        <v>0</v>
      </c>
      <c r="N1808" t="s">
        <v>5205</v>
      </c>
      <c r="O1808">
        <f t="shared" si="108"/>
        <v>-2</v>
      </c>
      <c r="P1808">
        <f t="shared" si="105"/>
        <v>101</v>
      </c>
      <c r="Q1808" t="s">
        <v>5227</v>
      </c>
      <c r="R1808" t="s">
        <v>5231</v>
      </c>
      <c r="S1808" s="10">
        <f t="shared" si="106"/>
        <v>41443.760791105204</v>
      </c>
      <c r="T1808" s="10">
        <f t="shared" si="107"/>
        <v>41488.02875975347</v>
      </c>
    </row>
    <row r="1809" spans="1:20" x14ac:dyDescent="0.35">
      <c r="A1809">
        <v>1807</v>
      </c>
      <c r="B1809" s="3" t="s">
        <v>204</v>
      </c>
      <c r="C1809" s="3" t="s">
        <v>2781</v>
      </c>
      <c r="D1809">
        <v>-1309040.2948785401</v>
      </c>
      <c r="E1809">
        <v>20466.8095719868</v>
      </c>
      <c r="F1809" t="s">
        <v>5158</v>
      </c>
      <c r="G1809" t="s">
        <v>5161</v>
      </c>
      <c r="H1809" t="s">
        <v>5183</v>
      </c>
      <c r="I1809">
        <v>1375404190.8297</v>
      </c>
      <c r="J1809">
        <v>1371578933.86307</v>
      </c>
      <c r="K1809" t="b">
        <v>0</v>
      </c>
      <c r="L1809">
        <v>202.03608075343101</v>
      </c>
      <c r="M1809" t="b">
        <v>0</v>
      </c>
      <c r="N1809" t="s">
        <v>5205</v>
      </c>
      <c r="O1809">
        <f t="shared" si="108"/>
        <v>-2</v>
      </c>
      <c r="P1809">
        <f t="shared" si="105"/>
        <v>101</v>
      </c>
      <c r="Q1809" t="s">
        <v>5227</v>
      </c>
      <c r="R1809" t="s">
        <v>5231</v>
      </c>
      <c r="S1809" s="10">
        <f t="shared" si="106"/>
        <v>41443.547845637382</v>
      </c>
      <c r="T1809" s="10">
        <f t="shared" si="107"/>
        <v>41487.821653121522</v>
      </c>
    </row>
    <row r="1810" spans="1:20" ht="43.5" x14ac:dyDescent="0.35">
      <c r="A1810">
        <v>1808</v>
      </c>
      <c r="B1810" s="3" t="s">
        <v>205</v>
      </c>
      <c r="C1810" s="3" t="s">
        <v>2782</v>
      </c>
      <c r="D1810">
        <v>-1310058.27112779</v>
      </c>
      <c r="E1810">
        <v>20473.068737687699</v>
      </c>
      <c r="F1810" t="s">
        <v>5158</v>
      </c>
      <c r="G1810" t="s">
        <v>5162</v>
      </c>
      <c r="H1810" t="s">
        <v>5184</v>
      </c>
      <c r="I1810">
        <v>1375386296.81671</v>
      </c>
      <c r="J1810">
        <v>1371560535.37464</v>
      </c>
      <c r="K1810" t="b">
        <v>0</v>
      </c>
      <c r="L1810">
        <v>202.095395358605</v>
      </c>
      <c r="M1810" t="b">
        <v>0</v>
      </c>
      <c r="N1810" t="s">
        <v>5205</v>
      </c>
      <c r="O1810">
        <f t="shared" si="108"/>
        <v>-2</v>
      </c>
      <c r="P1810">
        <f t="shared" si="105"/>
        <v>101</v>
      </c>
      <c r="Q1810" t="s">
        <v>5227</v>
      </c>
      <c r="R1810" t="s">
        <v>5231</v>
      </c>
      <c r="S1810" s="10">
        <f t="shared" si="106"/>
        <v>41443.334900169444</v>
      </c>
      <c r="T1810" s="10">
        <f t="shared" si="107"/>
        <v>41487.614546489698</v>
      </c>
    </row>
    <row r="1811" spans="1:20" ht="43.5" x14ac:dyDescent="0.35">
      <c r="A1811">
        <v>1809</v>
      </c>
      <c r="B1811" s="3" t="s">
        <v>206</v>
      </c>
      <c r="C1811" s="3" t="s">
        <v>2783</v>
      </c>
      <c r="D1811">
        <v>-1311076.2473770401</v>
      </c>
      <c r="E1811">
        <v>20479.327903388701</v>
      </c>
      <c r="F1811" t="s">
        <v>5158</v>
      </c>
      <c r="G1811" t="s">
        <v>5163</v>
      </c>
      <c r="H1811" t="s">
        <v>5185</v>
      </c>
      <c r="I1811">
        <v>1375368402.80371</v>
      </c>
      <c r="J1811">
        <v>1371542136.88622</v>
      </c>
      <c r="K1811" t="b">
        <v>0</v>
      </c>
      <c r="L1811">
        <v>202.15470996377999</v>
      </c>
      <c r="M1811" t="b">
        <v>0</v>
      </c>
      <c r="N1811" t="s">
        <v>5205</v>
      </c>
      <c r="O1811">
        <f t="shared" si="108"/>
        <v>-2</v>
      </c>
      <c r="P1811">
        <f t="shared" si="105"/>
        <v>101</v>
      </c>
      <c r="Q1811" t="s">
        <v>5227</v>
      </c>
      <c r="R1811" t="s">
        <v>5231</v>
      </c>
      <c r="S1811" s="10">
        <f t="shared" si="106"/>
        <v>41443.121954701615</v>
      </c>
      <c r="T1811" s="10">
        <f t="shared" si="107"/>
        <v>41487.40743985775</v>
      </c>
    </row>
    <row r="1812" spans="1:20" ht="43.5" x14ac:dyDescent="0.35">
      <c r="A1812">
        <v>1810</v>
      </c>
      <c r="B1812" s="3" t="s">
        <v>207</v>
      </c>
      <c r="C1812" s="3" t="s">
        <v>2784</v>
      </c>
      <c r="D1812">
        <v>-1312094.2236263</v>
      </c>
      <c r="E1812">
        <v>20485.587069089601</v>
      </c>
      <c r="F1812" t="s">
        <v>5158</v>
      </c>
      <c r="G1812" t="s">
        <v>5161</v>
      </c>
      <c r="H1812" t="s">
        <v>5183</v>
      </c>
      <c r="I1812">
        <v>1375350508.79071</v>
      </c>
      <c r="J1812">
        <v>1371523738.39779</v>
      </c>
      <c r="K1812" t="b">
        <v>0</v>
      </c>
      <c r="L1812">
        <v>202.21402456895399</v>
      </c>
      <c r="M1812" t="b">
        <v>0</v>
      </c>
      <c r="N1812" t="s">
        <v>5205</v>
      </c>
      <c r="O1812">
        <f t="shared" si="108"/>
        <v>-2</v>
      </c>
      <c r="P1812">
        <f t="shared" si="105"/>
        <v>101</v>
      </c>
      <c r="Q1812" t="s">
        <v>5227</v>
      </c>
      <c r="R1812" t="s">
        <v>5231</v>
      </c>
      <c r="S1812" s="10">
        <f t="shared" si="106"/>
        <v>41442.909009233677</v>
      </c>
      <c r="T1812" s="10">
        <f t="shared" si="107"/>
        <v>41487.20033322581</v>
      </c>
    </row>
    <row r="1813" spans="1:20" ht="43.5" x14ac:dyDescent="0.35">
      <c r="A1813">
        <v>1811</v>
      </c>
      <c r="B1813" s="3" t="s">
        <v>208</v>
      </c>
      <c r="C1813" s="3" t="s">
        <v>2785</v>
      </c>
      <c r="D1813">
        <v>-1313112.1998755501</v>
      </c>
      <c r="E1813">
        <v>20491.846234790599</v>
      </c>
      <c r="F1813" t="s">
        <v>5158</v>
      </c>
      <c r="G1813" t="s">
        <v>5161</v>
      </c>
      <c r="H1813" t="s">
        <v>5183</v>
      </c>
      <c r="I1813">
        <v>1375332614.77771</v>
      </c>
      <c r="J1813">
        <v>1371505339.9093699</v>
      </c>
      <c r="K1813" t="b">
        <v>0</v>
      </c>
      <c r="L1813">
        <v>202.27333917412801</v>
      </c>
      <c r="M1813" t="b">
        <v>0</v>
      </c>
      <c r="N1813" t="s">
        <v>5205</v>
      </c>
      <c r="O1813">
        <f t="shared" si="108"/>
        <v>-2</v>
      </c>
      <c r="P1813">
        <f t="shared" si="105"/>
        <v>101</v>
      </c>
      <c r="Q1813" t="s">
        <v>5227</v>
      </c>
      <c r="R1813" t="s">
        <v>5231</v>
      </c>
      <c r="S1813" s="10">
        <f t="shared" si="106"/>
        <v>41442.696063765856</v>
      </c>
      <c r="T1813" s="10">
        <f t="shared" si="107"/>
        <v>41486.993226593862</v>
      </c>
    </row>
    <row r="1814" spans="1:20" ht="43.5" x14ac:dyDescent="0.35">
      <c r="A1814">
        <v>1812</v>
      </c>
      <c r="B1814" s="3" t="s">
        <v>209</v>
      </c>
      <c r="C1814" s="3" t="s">
        <v>2786</v>
      </c>
      <c r="D1814">
        <v>-1314130.17612481</v>
      </c>
      <c r="E1814">
        <v>20498.105400491499</v>
      </c>
      <c r="F1814" t="s">
        <v>5158</v>
      </c>
      <c r="G1814" t="s">
        <v>5166</v>
      </c>
      <c r="H1814" t="s">
        <v>5188</v>
      </c>
      <c r="I1814">
        <v>1375314720.7647099</v>
      </c>
      <c r="J1814">
        <v>1371486941.4209399</v>
      </c>
      <c r="K1814" t="b">
        <v>0</v>
      </c>
      <c r="L1814">
        <v>202.332653779303</v>
      </c>
      <c r="M1814" t="b">
        <v>0</v>
      </c>
      <c r="N1814" t="s">
        <v>5205</v>
      </c>
      <c r="O1814">
        <f t="shared" si="108"/>
        <v>-2</v>
      </c>
      <c r="P1814">
        <f t="shared" si="105"/>
        <v>101</v>
      </c>
      <c r="Q1814" t="s">
        <v>5227</v>
      </c>
      <c r="R1814" t="s">
        <v>5231</v>
      </c>
      <c r="S1814" s="10">
        <f t="shared" si="106"/>
        <v>41442.483118297918</v>
      </c>
      <c r="T1814" s="10">
        <f t="shared" si="107"/>
        <v>41486.786119961915</v>
      </c>
    </row>
    <row r="1815" spans="1:20" ht="58" x14ac:dyDescent="0.35">
      <c r="A1815">
        <v>1813</v>
      </c>
      <c r="B1815" s="3" t="s">
        <v>210</v>
      </c>
      <c r="C1815" s="3" t="s">
        <v>2787</v>
      </c>
      <c r="D1815">
        <v>-1315148.1523740599</v>
      </c>
      <c r="E1815">
        <v>20504.3645661925</v>
      </c>
      <c r="F1815" t="s">
        <v>5158</v>
      </c>
      <c r="G1815" t="s">
        <v>5163</v>
      </c>
      <c r="H1815" t="s">
        <v>5185</v>
      </c>
      <c r="I1815">
        <v>1375296826.75172</v>
      </c>
      <c r="J1815">
        <v>1371468542.9325199</v>
      </c>
      <c r="K1815" t="b">
        <v>0</v>
      </c>
      <c r="L1815">
        <v>202.391968384477</v>
      </c>
      <c r="M1815" t="b">
        <v>0</v>
      </c>
      <c r="N1815" t="s">
        <v>5205</v>
      </c>
      <c r="O1815">
        <f t="shared" si="108"/>
        <v>-2</v>
      </c>
      <c r="P1815">
        <f t="shared" si="105"/>
        <v>101</v>
      </c>
      <c r="Q1815" t="s">
        <v>5227</v>
      </c>
      <c r="R1815" t="s">
        <v>5231</v>
      </c>
      <c r="S1815" s="10">
        <f t="shared" si="106"/>
        <v>41442.270172830089</v>
      </c>
      <c r="T1815" s="10">
        <f t="shared" si="107"/>
        <v>41486.579013330091</v>
      </c>
    </row>
    <row r="1816" spans="1:20" ht="58" x14ac:dyDescent="0.35">
      <c r="A1816">
        <v>1814</v>
      </c>
      <c r="B1816" s="3" t="s">
        <v>211</v>
      </c>
      <c r="C1816" s="3" t="s">
        <v>2788</v>
      </c>
      <c r="D1816">
        <v>-1316166.12862331</v>
      </c>
      <c r="E1816">
        <v>20510.6237318934</v>
      </c>
      <c r="F1816" t="s">
        <v>5158</v>
      </c>
      <c r="G1816" t="s">
        <v>5161</v>
      </c>
      <c r="H1816" t="s">
        <v>5183</v>
      </c>
      <c r="I1816">
        <v>1375278932.7387199</v>
      </c>
      <c r="J1816">
        <v>1371450144.4440899</v>
      </c>
      <c r="K1816" t="b">
        <v>0</v>
      </c>
      <c r="L1816">
        <v>202.45128298965099</v>
      </c>
      <c r="M1816" t="b">
        <v>0</v>
      </c>
      <c r="N1816" t="s">
        <v>5205</v>
      </c>
      <c r="O1816">
        <f t="shared" si="108"/>
        <v>-2</v>
      </c>
      <c r="P1816">
        <f t="shared" si="105"/>
        <v>101</v>
      </c>
      <c r="Q1816" t="s">
        <v>5227</v>
      </c>
      <c r="R1816" t="s">
        <v>5231</v>
      </c>
      <c r="S1816" s="10">
        <f t="shared" si="106"/>
        <v>41442.057227362151</v>
      </c>
      <c r="T1816" s="10">
        <f t="shared" si="107"/>
        <v>41486.371906698143</v>
      </c>
    </row>
    <row r="1817" spans="1:20" ht="43.5" x14ac:dyDescent="0.35">
      <c r="A1817">
        <v>1815</v>
      </c>
      <c r="B1817" s="3" t="s">
        <v>212</v>
      </c>
      <c r="C1817" s="3" t="s">
        <v>2789</v>
      </c>
      <c r="D1817">
        <v>-1317184.1048725699</v>
      </c>
      <c r="E1817">
        <v>20516.882897594402</v>
      </c>
      <c r="F1817" t="s">
        <v>5158</v>
      </c>
      <c r="G1817" t="s">
        <v>5161</v>
      </c>
      <c r="H1817" t="s">
        <v>5183</v>
      </c>
      <c r="I1817">
        <v>1375261038.7257199</v>
      </c>
      <c r="J1817">
        <v>1371431745.9556701</v>
      </c>
      <c r="K1817" t="b">
        <v>0</v>
      </c>
      <c r="L1817">
        <v>202.51059759482499</v>
      </c>
      <c r="M1817" t="b">
        <v>0</v>
      </c>
      <c r="N1817" t="s">
        <v>5205</v>
      </c>
      <c r="O1817">
        <f t="shared" si="108"/>
        <v>-2</v>
      </c>
      <c r="P1817">
        <f t="shared" si="105"/>
        <v>101</v>
      </c>
      <c r="Q1817" t="s">
        <v>5227</v>
      </c>
      <c r="R1817" t="s">
        <v>5231</v>
      </c>
      <c r="S1817" s="10">
        <f t="shared" si="106"/>
        <v>41441.844281894329</v>
      </c>
      <c r="T1817" s="10">
        <f t="shared" si="107"/>
        <v>41486.164800066203</v>
      </c>
    </row>
    <row r="1818" spans="1:20" ht="43.5" x14ac:dyDescent="0.35">
      <c r="A1818">
        <v>1816</v>
      </c>
      <c r="B1818" s="3" t="s">
        <v>213</v>
      </c>
      <c r="C1818" s="3" t="s">
        <v>2790</v>
      </c>
      <c r="D1818">
        <v>-1318202.08112182</v>
      </c>
      <c r="E1818">
        <v>20523.142063295301</v>
      </c>
      <c r="F1818" t="s">
        <v>5158</v>
      </c>
      <c r="G1818" t="s">
        <v>5161</v>
      </c>
      <c r="H1818" t="s">
        <v>5183</v>
      </c>
      <c r="I1818">
        <v>1375243144.7127199</v>
      </c>
      <c r="J1818">
        <v>1371413347.4672401</v>
      </c>
      <c r="K1818" t="b">
        <v>0</v>
      </c>
      <c r="L1818">
        <v>202.5699122</v>
      </c>
      <c r="M1818" t="b">
        <v>0</v>
      </c>
      <c r="N1818" t="s">
        <v>5205</v>
      </c>
      <c r="O1818">
        <f t="shared" si="108"/>
        <v>-2</v>
      </c>
      <c r="P1818">
        <f t="shared" si="105"/>
        <v>101</v>
      </c>
      <c r="Q1818" t="s">
        <v>5227</v>
      </c>
      <c r="R1818" t="s">
        <v>5231</v>
      </c>
      <c r="S1818" s="10">
        <f t="shared" si="106"/>
        <v>41441.631336426384</v>
      </c>
      <c r="T1818" s="10">
        <f t="shared" si="107"/>
        <v>41485.957693434255</v>
      </c>
    </row>
    <row r="1819" spans="1:20" ht="29" x14ac:dyDescent="0.35">
      <c r="A1819">
        <v>1817</v>
      </c>
      <c r="B1819" s="3" t="s">
        <v>214</v>
      </c>
      <c r="C1819" s="3" t="s">
        <v>2791</v>
      </c>
      <c r="D1819">
        <v>-1319220.0573710699</v>
      </c>
      <c r="E1819">
        <v>20529.401228996299</v>
      </c>
      <c r="F1819" t="s">
        <v>5158</v>
      </c>
      <c r="G1819" t="s">
        <v>5161</v>
      </c>
      <c r="H1819" t="s">
        <v>5183</v>
      </c>
      <c r="I1819">
        <v>1375225250.6997199</v>
      </c>
      <c r="J1819">
        <v>1371394948.9788201</v>
      </c>
      <c r="K1819" t="b">
        <v>0</v>
      </c>
      <c r="L1819">
        <v>202.629226805174</v>
      </c>
      <c r="M1819" t="b">
        <v>0</v>
      </c>
      <c r="N1819" t="s">
        <v>5205</v>
      </c>
      <c r="O1819">
        <f t="shared" si="108"/>
        <v>-2</v>
      </c>
      <c r="P1819">
        <f t="shared" si="105"/>
        <v>101</v>
      </c>
      <c r="Q1819" t="s">
        <v>5227</v>
      </c>
      <c r="R1819" t="s">
        <v>5231</v>
      </c>
      <c r="S1819" s="10">
        <f t="shared" si="106"/>
        <v>41441.418390958563</v>
      </c>
      <c r="T1819" s="10">
        <f t="shared" si="107"/>
        <v>41485.750586802307</v>
      </c>
    </row>
    <row r="1820" spans="1:20" ht="43.5" x14ac:dyDescent="0.35">
      <c r="A1820">
        <v>1818</v>
      </c>
      <c r="B1820" s="3" t="s">
        <v>215</v>
      </c>
      <c r="C1820" s="3" t="s">
        <v>2792</v>
      </c>
      <c r="D1820">
        <v>-1320238.03362033</v>
      </c>
      <c r="E1820">
        <v>20535.660394697199</v>
      </c>
      <c r="F1820" t="s">
        <v>5158</v>
      </c>
      <c r="G1820" t="s">
        <v>5161</v>
      </c>
      <c r="H1820" t="s">
        <v>5183</v>
      </c>
      <c r="I1820">
        <v>1375207356.6867299</v>
      </c>
      <c r="J1820">
        <v>1371376550.4903901</v>
      </c>
      <c r="K1820" t="b">
        <v>0</v>
      </c>
      <c r="L1820">
        <v>202.68854141034799</v>
      </c>
      <c r="M1820" t="b">
        <v>0</v>
      </c>
      <c r="N1820" t="s">
        <v>5205</v>
      </c>
      <c r="O1820">
        <f t="shared" si="108"/>
        <v>-2</v>
      </c>
      <c r="P1820">
        <f t="shared" si="105"/>
        <v>101</v>
      </c>
      <c r="Q1820" t="s">
        <v>5227</v>
      </c>
      <c r="R1820" t="s">
        <v>5231</v>
      </c>
      <c r="S1820" s="10">
        <f t="shared" si="106"/>
        <v>41441.205445490625</v>
      </c>
      <c r="T1820" s="10">
        <f t="shared" si="107"/>
        <v>41485.543480170483</v>
      </c>
    </row>
    <row r="1821" spans="1:20" ht="58" x14ac:dyDescent="0.35">
      <c r="A1821">
        <v>1819</v>
      </c>
      <c r="B1821" s="3" t="s">
        <v>216</v>
      </c>
      <c r="C1821" s="3" t="s">
        <v>2793</v>
      </c>
      <c r="D1821">
        <v>-1321256.0098695799</v>
      </c>
      <c r="E1821">
        <v>20541.919560398201</v>
      </c>
      <c r="F1821" t="s">
        <v>5158</v>
      </c>
      <c r="G1821" t="s">
        <v>5161</v>
      </c>
      <c r="H1821" t="s">
        <v>5183</v>
      </c>
      <c r="I1821">
        <v>1375189462.6737299</v>
      </c>
      <c r="J1821">
        <v>1371358152.0019701</v>
      </c>
      <c r="K1821" t="b">
        <v>0</v>
      </c>
      <c r="L1821">
        <v>202.74785601552199</v>
      </c>
      <c r="M1821" t="b">
        <v>0</v>
      </c>
      <c r="N1821" t="s">
        <v>5205</v>
      </c>
      <c r="O1821">
        <f t="shared" si="108"/>
        <v>-2</v>
      </c>
      <c r="P1821">
        <f t="shared" si="105"/>
        <v>101</v>
      </c>
      <c r="Q1821" t="s">
        <v>5227</v>
      </c>
      <c r="R1821" t="s">
        <v>5231</v>
      </c>
      <c r="S1821" s="10">
        <f t="shared" si="106"/>
        <v>41440.992500022803</v>
      </c>
      <c r="T1821" s="10">
        <f t="shared" si="107"/>
        <v>41485.336373538536</v>
      </c>
    </row>
    <row r="1822" spans="1:20" ht="43.5" x14ac:dyDescent="0.35">
      <c r="A1822">
        <v>1820</v>
      </c>
      <c r="B1822" s="3" t="s">
        <v>217</v>
      </c>
      <c r="C1822" s="3" t="s">
        <v>2794</v>
      </c>
      <c r="D1822">
        <v>-1322273.98611883</v>
      </c>
      <c r="E1822">
        <v>20548.1787260991</v>
      </c>
      <c r="F1822" t="s">
        <v>5158</v>
      </c>
      <c r="G1822" t="s">
        <v>5162</v>
      </c>
      <c r="H1822" t="s">
        <v>5184</v>
      </c>
      <c r="I1822">
        <v>1375171568.6607299</v>
      </c>
      <c r="J1822">
        <v>1371339753.51354</v>
      </c>
      <c r="K1822" t="b">
        <v>0</v>
      </c>
      <c r="L1822">
        <v>202.80717062069701</v>
      </c>
      <c r="M1822" t="b">
        <v>0</v>
      </c>
      <c r="N1822" t="s">
        <v>5205</v>
      </c>
      <c r="O1822">
        <f t="shared" si="108"/>
        <v>-2</v>
      </c>
      <c r="P1822">
        <f t="shared" si="105"/>
        <v>101</v>
      </c>
      <c r="Q1822" t="s">
        <v>5227</v>
      </c>
      <c r="R1822" t="s">
        <v>5231</v>
      </c>
      <c r="S1822" s="10">
        <f t="shared" si="106"/>
        <v>41440.779554554858</v>
      </c>
      <c r="T1822" s="10">
        <f t="shared" si="107"/>
        <v>41485.129266906595</v>
      </c>
    </row>
    <row r="1823" spans="1:20" ht="43.5" x14ac:dyDescent="0.35">
      <c r="A1823">
        <v>1821</v>
      </c>
      <c r="B1823" s="3" t="s">
        <v>218</v>
      </c>
      <c r="C1823" s="3" t="s">
        <v>2795</v>
      </c>
      <c r="D1823">
        <v>-1323291.9623680899</v>
      </c>
      <c r="E1823">
        <v>20554.437891800098</v>
      </c>
      <c r="F1823" t="s">
        <v>5158</v>
      </c>
      <c r="G1823" t="s">
        <v>5161</v>
      </c>
      <c r="H1823" t="s">
        <v>5183</v>
      </c>
      <c r="I1823">
        <v>1375153674.6477301</v>
      </c>
      <c r="J1823">
        <v>1371321355.02512</v>
      </c>
      <c r="K1823" t="b">
        <v>0</v>
      </c>
      <c r="L1823">
        <v>202.866485225871</v>
      </c>
      <c r="M1823" t="b">
        <v>0</v>
      </c>
      <c r="N1823" t="s">
        <v>5205</v>
      </c>
      <c r="O1823">
        <f t="shared" si="108"/>
        <v>-2</v>
      </c>
      <c r="P1823">
        <f t="shared" si="105"/>
        <v>101</v>
      </c>
      <c r="Q1823" t="s">
        <v>5227</v>
      </c>
      <c r="R1823" t="s">
        <v>5231</v>
      </c>
      <c r="S1823" s="10">
        <f t="shared" si="106"/>
        <v>41440.566609087036</v>
      </c>
      <c r="T1823" s="10">
        <f t="shared" si="107"/>
        <v>41484.922160274647</v>
      </c>
    </row>
    <row r="1824" spans="1:20" x14ac:dyDescent="0.35">
      <c r="A1824">
        <v>1822</v>
      </c>
      <c r="B1824" s="3" t="s">
        <v>219</v>
      </c>
      <c r="C1824" s="3" t="s">
        <v>2796</v>
      </c>
      <c r="D1824">
        <v>-1324309.9386173401</v>
      </c>
      <c r="E1824">
        <v>20560.697057500998</v>
      </c>
      <c r="F1824" t="s">
        <v>5158</v>
      </c>
      <c r="G1824" t="s">
        <v>5172</v>
      </c>
      <c r="H1824" t="s">
        <v>5192</v>
      </c>
      <c r="I1824">
        <v>1375135780.6347301</v>
      </c>
      <c r="J1824">
        <v>1371302956.53669</v>
      </c>
      <c r="K1824" t="b">
        <v>0</v>
      </c>
      <c r="L1824">
        <v>202.925799831045</v>
      </c>
      <c r="M1824" t="b">
        <v>0</v>
      </c>
      <c r="N1824" t="s">
        <v>5205</v>
      </c>
      <c r="O1824">
        <f t="shared" si="108"/>
        <v>-2</v>
      </c>
      <c r="P1824">
        <f t="shared" si="105"/>
        <v>101</v>
      </c>
      <c r="Q1824" t="s">
        <v>5227</v>
      </c>
      <c r="R1824" t="s">
        <v>5231</v>
      </c>
      <c r="S1824" s="10">
        <f t="shared" si="106"/>
        <v>41440.353663619091</v>
      </c>
      <c r="T1824" s="10">
        <f t="shared" si="107"/>
        <v>41484.715053642707</v>
      </c>
    </row>
    <row r="1825" spans="1:20" ht="43.5" x14ac:dyDescent="0.35">
      <c r="A1825">
        <v>1823</v>
      </c>
      <c r="B1825" s="3" t="s">
        <v>220</v>
      </c>
      <c r="C1825" s="3" t="s">
        <v>2797</v>
      </c>
      <c r="D1825">
        <v>-1325327.9148665899</v>
      </c>
      <c r="E1825">
        <v>20566.956223202</v>
      </c>
      <c r="F1825" t="s">
        <v>5158</v>
      </c>
      <c r="G1825" t="s">
        <v>5161</v>
      </c>
      <c r="H1825" t="s">
        <v>5183</v>
      </c>
      <c r="I1825">
        <v>1375117886.6217401</v>
      </c>
      <c r="J1825">
        <v>1371284558.04827</v>
      </c>
      <c r="K1825" t="b">
        <v>0</v>
      </c>
      <c r="L1825">
        <v>202.98511443621999</v>
      </c>
      <c r="M1825" t="b">
        <v>0</v>
      </c>
      <c r="N1825" t="s">
        <v>5205</v>
      </c>
      <c r="O1825">
        <f t="shared" si="108"/>
        <v>-2</v>
      </c>
      <c r="P1825">
        <f t="shared" si="105"/>
        <v>101</v>
      </c>
      <c r="Q1825" t="s">
        <v>5227</v>
      </c>
      <c r="R1825" t="s">
        <v>5231</v>
      </c>
      <c r="S1825" s="10">
        <f t="shared" si="106"/>
        <v>41440.14071815127</v>
      </c>
      <c r="T1825" s="10">
        <f t="shared" si="107"/>
        <v>41484.507947010876</v>
      </c>
    </row>
    <row r="1826" spans="1:20" ht="29" x14ac:dyDescent="0.35">
      <c r="A1826">
        <v>1824</v>
      </c>
      <c r="B1826" s="3" t="s">
        <v>221</v>
      </c>
      <c r="C1826" s="3" t="s">
        <v>2798</v>
      </c>
      <c r="D1826">
        <v>-1326345.8911158501</v>
      </c>
      <c r="E1826">
        <v>20573.2153889029</v>
      </c>
      <c r="F1826" t="s">
        <v>5158</v>
      </c>
      <c r="G1826" t="s">
        <v>5161</v>
      </c>
      <c r="H1826" t="s">
        <v>5183</v>
      </c>
      <c r="I1826">
        <v>1375099992.6087401</v>
      </c>
      <c r="J1826">
        <v>1371266159.55984</v>
      </c>
      <c r="K1826" t="b">
        <v>0</v>
      </c>
      <c r="L1826">
        <v>203.04442904139401</v>
      </c>
      <c r="M1826" t="b">
        <v>0</v>
      </c>
      <c r="N1826" t="s">
        <v>5205</v>
      </c>
      <c r="O1826">
        <f t="shared" si="108"/>
        <v>-2</v>
      </c>
      <c r="P1826">
        <f t="shared" si="105"/>
        <v>101</v>
      </c>
      <c r="Q1826" t="s">
        <v>5227</v>
      </c>
      <c r="R1826" t="s">
        <v>5231</v>
      </c>
      <c r="S1826" s="10">
        <f t="shared" si="106"/>
        <v>41439.927772683332</v>
      </c>
      <c r="T1826" s="10">
        <f t="shared" si="107"/>
        <v>41484.300840378935</v>
      </c>
    </row>
    <row r="1827" spans="1:20" ht="43.5" x14ac:dyDescent="0.35">
      <c r="A1827">
        <v>1825</v>
      </c>
      <c r="B1827" s="3" t="s">
        <v>222</v>
      </c>
      <c r="C1827" s="3" t="s">
        <v>2799</v>
      </c>
      <c r="D1827">
        <v>-1327363.8673651</v>
      </c>
      <c r="E1827">
        <v>20579.474554603901</v>
      </c>
      <c r="F1827" t="s">
        <v>5158</v>
      </c>
      <c r="G1827" t="s">
        <v>5161</v>
      </c>
      <c r="H1827" t="s">
        <v>5183</v>
      </c>
      <c r="I1827">
        <v>1375082098.5957401</v>
      </c>
      <c r="J1827">
        <v>1371247761.07142</v>
      </c>
      <c r="K1827" t="b">
        <v>0</v>
      </c>
      <c r="L1827">
        <v>203.10374364656801</v>
      </c>
      <c r="M1827" t="b">
        <v>0</v>
      </c>
      <c r="N1827" t="s">
        <v>5205</v>
      </c>
      <c r="O1827">
        <f t="shared" si="108"/>
        <v>-2</v>
      </c>
      <c r="P1827">
        <f t="shared" si="105"/>
        <v>101</v>
      </c>
      <c r="Q1827" t="s">
        <v>5227</v>
      </c>
      <c r="R1827" t="s">
        <v>5231</v>
      </c>
      <c r="S1827" s="10">
        <f t="shared" si="106"/>
        <v>41439.71482721551</v>
      </c>
      <c r="T1827" s="10">
        <f t="shared" si="107"/>
        <v>41484.093733746988</v>
      </c>
    </row>
    <row r="1828" spans="1:20" x14ac:dyDescent="0.35">
      <c r="A1828">
        <v>1826</v>
      </c>
      <c r="B1828" s="3" t="s">
        <v>223</v>
      </c>
      <c r="C1828" s="3" t="s">
        <v>2800</v>
      </c>
      <c r="D1828">
        <v>-1328381.8436143601</v>
      </c>
      <c r="E1828">
        <v>20585.733720304801</v>
      </c>
      <c r="F1828" t="s">
        <v>5158</v>
      </c>
      <c r="G1828" t="s">
        <v>5161</v>
      </c>
      <c r="H1828" t="s">
        <v>5183</v>
      </c>
      <c r="I1828">
        <v>1375064204.5827401</v>
      </c>
      <c r="J1828">
        <v>1371229362.5829899</v>
      </c>
      <c r="K1828" t="b">
        <v>0</v>
      </c>
      <c r="L1828">
        <v>203.163058251742</v>
      </c>
      <c r="M1828" t="b">
        <v>0</v>
      </c>
      <c r="N1828" t="s">
        <v>5205</v>
      </c>
      <c r="O1828">
        <f t="shared" si="108"/>
        <v>-2</v>
      </c>
      <c r="P1828">
        <f t="shared" si="105"/>
        <v>101</v>
      </c>
      <c r="Q1828" t="s">
        <v>5227</v>
      </c>
      <c r="R1828" t="s">
        <v>5231</v>
      </c>
      <c r="S1828" s="10">
        <f t="shared" si="106"/>
        <v>41439.501881747565</v>
      </c>
      <c r="T1828" s="10">
        <f t="shared" si="107"/>
        <v>41483.886627115047</v>
      </c>
    </row>
    <row r="1829" spans="1:20" ht="43.5" x14ac:dyDescent="0.35">
      <c r="A1829">
        <v>1827</v>
      </c>
      <c r="B1829" s="3" t="s">
        <v>224</v>
      </c>
      <c r="C1829" s="3" t="s">
        <v>2801</v>
      </c>
      <c r="D1829">
        <v>-1329399.81986361</v>
      </c>
      <c r="E1829">
        <v>20591.992886005799</v>
      </c>
      <c r="F1829" t="s">
        <v>5158</v>
      </c>
      <c r="G1829" t="s">
        <v>5161</v>
      </c>
      <c r="H1829" t="s">
        <v>5183</v>
      </c>
      <c r="I1829">
        <v>1375046310.5697401</v>
      </c>
      <c r="J1829">
        <v>1371210964.0945699</v>
      </c>
      <c r="K1829" t="b">
        <v>0</v>
      </c>
      <c r="L1829">
        <v>203.22237285691699</v>
      </c>
      <c r="M1829" t="b">
        <v>0</v>
      </c>
      <c r="N1829" t="s">
        <v>5205</v>
      </c>
      <c r="O1829">
        <f t="shared" si="108"/>
        <v>-2</v>
      </c>
      <c r="P1829">
        <f t="shared" si="105"/>
        <v>101</v>
      </c>
      <c r="Q1829" t="s">
        <v>5227</v>
      </c>
      <c r="R1829" t="s">
        <v>5231</v>
      </c>
      <c r="S1829" s="10">
        <f t="shared" si="106"/>
        <v>41439.288936279743</v>
      </c>
      <c r="T1829" s="10">
        <f t="shared" si="107"/>
        <v>41483.6795204831</v>
      </c>
    </row>
    <row r="1830" spans="1:20" ht="58" x14ac:dyDescent="0.35">
      <c r="A1830">
        <v>1828</v>
      </c>
      <c r="B1830" s="3" t="s">
        <v>225</v>
      </c>
      <c r="C1830" s="3" t="s">
        <v>2802</v>
      </c>
      <c r="D1830">
        <v>-1330417.7961128601</v>
      </c>
      <c r="E1830">
        <v>20598.252051706699</v>
      </c>
      <c r="F1830" t="s">
        <v>5158</v>
      </c>
      <c r="G1830" t="s">
        <v>5161</v>
      </c>
      <c r="H1830" t="s">
        <v>5183</v>
      </c>
      <c r="I1830">
        <v>1375028416.5567501</v>
      </c>
      <c r="J1830">
        <v>1371192565.6061399</v>
      </c>
      <c r="K1830" t="b">
        <v>0</v>
      </c>
      <c r="L1830">
        <v>203.28168746209101</v>
      </c>
      <c r="M1830" t="b">
        <v>0</v>
      </c>
      <c r="N1830" t="s">
        <v>5205</v>
      </c>
      <c r="O1830">
        <f t="shared" si="108"/>
        <v>-2</v>
      </c>
      <c r="P1830">
        <f t="shared" si="105"/>
        <v>101</v>
      </c>
      <c r="Q1830" t="s">
        <v>5227</v>
      </c>
      <c r="R1830" t="s">
        <v>5231</v>
      </c>
      <c r="S1830" s="10">
        <f t="shared" si="106"/>
        <v>41439.075990811798</v>
      </c>
      <c r="T1830" s="10">
        <f t="shared" si="107"/>
        <v>41483.472413851276</v>
      </c>
    </row>
    <row r="1831" spans="1:20" ht="58" x14ac:dyDescent="0.35">
      <c r="A1831">
        <v>1829</v>
      </c>
      <c r="B1831" s="3" t="s">
        <v>226</v>
      </c>
      <c r="C1831" s="3" t="s">
        <v>5352</v>
      </c>
      <c r="D1831">
        <v>-1331435.77236212</v>
      </c>
      <c r="E1831">
        <v>20604.5112174077</v>
      </c>
      <c r="F1831" t="s">
        <v>5158</v>
      </c>
      <c r="G1831" t="s">
        <v>5163</v>
      </c>
      <c r="H1831" t="s">
        <v>5185</v>
      </c>
      <c r="I1831">
        <v>1375010522.54375</v>
      </c>
      <c r="J1831">
        <v>1371174167.1177199</v>
      </c>
      <c r="K1831" t="b">
        <v>0</v>
      </c>
      <c r="L1831">
        <v>203.34100206726501</v>
      </c>
      <c r="M1831" t="b">
        <v>0</v>
      </c>
      <c r="N1831" t="s">
        <v>5205</v>
      </c>
      <c r="O1831">
        <f t="shared" si="108"/>
        <v>-2</v>
      </c>
      <c r="P1831">
        <f t="shared" si="105"/>
        <v>101</v>
      </c>
      <c r="Q1831" t="s">
        <v>5227</v>
      </c>
      <c r="R1831" t="s">
        <v>5231</v>
      </c>
      <c r="S1831" s="10">
        <f t="shared" si="106"/>
        <v>41438.863045343976</v>
      </c>
      <c r="T1831" s="10">
        <f t="shared" si="107"/>
        <v>41483.265307219328</v>
      </c>
    </row>
    <row r="1832" spans="1:20" ht="43.5" x14ac:dyDescent="0.35">
      <c r="A1832">
        <v>1830</v>
      </c>
      <c r="B1832" s="3" t="s">
        <v>227</v>
      </c>
      <c r="C1832" s="3" t="s">
        <v>2804</v>
      </c>
      <c r="D1832">
        <v>-1332453.7486113701</v>
      </c>
      <c r="E1832">
        <v>20610.7703831086</v>
      </c>
      <c r="F1832" t="s">
        <v>5158</v>
      </c>
      <c r="G1832" t="s">
        <v>5161</v>
      </c>
      <c r="H1832" t="s">
        <v>5183</v>
      </c>
      <c r="I1832">
        <v>1374992628.53075</v>
      </c>
      <c r="J1832">
        <v>1371155768.6292901</v>
      </c>
      <c r="K1832" t="b">
        <v>0</v>
      </c>
      <c r="L1832">
        <v>203.40031667244</v>
      </c>
      <c r="M1832" t="b">
        <v>0</v>
      </c>
      <c r="N1832" t="s">
        <v>5205</v>
      </c>
      <c r="O1832">
        <f t="shared" si="108"/>
        <v>-2</v>
      </c>
      <c r="P1832">
        <f t="shared" si="105"/>
        <v>101</v>
      </c>
      <c r="Q1832" t="s">
        <v>5227</v>
      </c>
      <c r="R1832" t="s">
        <v>5231</v>
      </c>
      <c r="S1832" s="10">
        <f t="shared" si="106"/>
        <v>41438.650099876038</v>
      </c>
      <c r="T1832" s="10">
        <f t="shared" si="107"/>
        <v>41483.05820058738</v>
      </c>
    </row>
    <row r="1833" spans="1:20" ht="43.5" x14ac:dyDescent="0.35">
      <c r="A1833">
        <v>1831</v>
      </c>
      <c r="B1833" s="3" t="s">
        <v>228</v>
      </c>
      <c r="C1833" s="3" t="s">
        <v>2805</v>
      </c>
      <c r="D1833">
        <v>-1333471.72486062</v>
      </c>
      <c r="E1833">
        <v>20617.029548809602</v>
      </c>
      <c r="F1833" t="s">
        <v>5158</v>
      </c>
      <c r="G1833" t="s">
        <v>5162</v>
      </c>
      <c r="H1833" t="s">
        <v>5184</v>
      </c>
      <c r="I1833">
        <v>1374974734.51775</v>
      </c>
      <c r="J1833">
        <v>1371137370.1408701</v>
      </c>
      <c r="K1833" t="b">
        <v>0</v>
      </c>
      <c r="L1833">
        <v>203.45963127761399</v>
      </c>
      <c r="M1833" t="b">
        <v>0</v>
      </c>
      <c r="N1833" t="s">
        <v>5205</v>
      </c>
      <c r="O1833">
        <f t="shared" si="108"/>
        <v>-2</v>
      </c>
      <c r="P1833">
        <f t="shared" si="105"/>
        <v>101</v>
      </c>
      <c r="Q1833" t="s">
        <v>5227</v>
      </c>
      <c r="R1833" t="s">
        <v>5231</v>
      </c>
      <c r="S1833" s="10">
        <f t="shared" si="106"/>
        <v>41438.437154408217</v>
      </c>
      <c r="T1833" s="10">
        <f t="shared" si="107"/>
        <v>41482.85109395544</v>
      </c>
    </row>
    <row r="1834" spans="1:20" ht="43.5" x14ac:dyDescent="0.35">
      <c r="A1834">
        <v>1832</v>
      </c>
      <c r="B1834" s="3" t="s">
        <v>229</v>
      </c>
      <c r="C1834" s="3" t="s">
        <v>2806</v>
      </c>
      <c r="D1834">
        <v>-1334489.7011098801</v>
      </c>
      <c r="E1834">
        <v>20623.288714510501</v>
      </c>
      <c r="F1834" t="s">
        <v>5158</v>
      </c>
      <c r="G1834" t="s">
        <v>5161</v>
      </c>
      <c r="H1834" t="s">
        <v>5183</v>
      </c>
      <c r="I1834">
        <v>1374956840.50475</v>
      </c>
      <c r="J1834">
        <v>1371118971.6524401</v>
      </c>
      <c r="K1834" t="b">
        <v>0</v>
      </c>
      <c r="L1834">
        <v>203.51894588278799</v>
      </c>
      <c r="M1834" t="b">
        <v>0</v>
      </c>
      <c r="N1834" t="s">
        <v>5205</v>
      </c>
      <c r="O1834">
        <f t="shared" si="108"/>
        <v>-2</v>
      </c>
      <c r="P1834">
        <f t="shared" si="105"/>
        <v>101</v>
      </c>
      <c r="Q1834" t="s">
        <v>5227</v>
      </c>
      <c r="R1834" t="s">
        <v>5231</v>
      </c>
      <c r="S1834" s="10">
        <f t="shared" si="106"/>
        <v>41438.224208940279</v>
      </c>
      <c r="T1834" s="10">
        <f t="shared" si="107"/>
        <v>41482.643987323492</v>
      </c>
    </row>
    <row r="1835" spans="1:20" ht="29" x14ac:dyDescent="0.35">
      <c r="A1835">
        <v>1833</v>
      </c>
      <c r="B1835" s="3" t="s">
        <v>230</v>
      </c>
      <c r="C1835" s="3" t="s">
        <v>2807</v>
      </c>
      <c r="D1835">
        <v>-1335507.67735913</v>
      </c>
      <c r="E1835">
        <v>20629.547880211499</v>
      </c>
      <c r="F1835" t="s">
        <v>5158</v>
      </c>
      <c r="G1835" t="s">
        <v>5162</v>
      </c>
      <c r="H1835" t="s">
        <v>5184</v>
      </c>
      <c r="I1835">
        <v>1374938946.49176</v>
      </c>
      <c r="J1835">
        <v>1371100573.1640201</v>
      </c>
      <c r="K1835" t="b">
        <v>0</v>
      </c>
      <c r="L1835">
        <v>203.57826048796201</v>
      </c>
      <c r="M1835" t="b">
        <v>0</v>
      </c>
      <c r="N1835" t="s">
        <v>5205</v>
      </c>
      <c r="O1835">
        <f t="shared" si="108"/>
        <v>-2</v>
      </c>
      <c r="P1835">
        <f t="shared" si="105"/>
        <v>101</v>
      </c>
      <c r="Q1835" t="s">
        <v>5227</v>
      </c>
      <c r="R1835" t="s">
        <v>5231</v>
      </c>
      <c r="S1835" s="10">
        <f t="shared" si="106"/>
        <v>41438.01126347245</v>
      </c>
      <c r="T1835" s="10">
        <f t="shared" si="107"/>
        <v>41482.436880691668</v>
      </c>
    </row>
    <row r="1836" spans="1:20" ht="43.5" x14ac:dyDescent="0.35">
      <c r="A1836">
        <v>1834</v>
      </c>
      <c r="B1836" s="3" t="s">
        <v>231</v>
      </c>
      <c r="C1836" s="3" t="s">
        <v>2808</v>
      </c>
      <c r="D1836">
        <v>-1336525.6536083799</v>
      </c>
      <c r="E1836">
        <v>20635.807045912399</v>
      </c>
      <c r="F1836" t="s">
        <v>5158</v>
      </c>
      <c r="G1836" t="s">
        <v>5173</v>
      </c>
      <c r="H1836" t="s">
        <v>5186</v>
      </c>
      <c r="I1836">
        <v>1374921052.47876</v>
      </c>
      <c r="J1836">
        <v>1371082174.67559</v>
      </c>
      <c r="K1836" t="b">
        <v>0</v>
      </c>
      <c r="L1836">
        <v>203.637575093137</v>
      </c>
      <c r="M1836" t="b">
        <v>0</v>
      </c>
      <c r="N1836" t="s">
        <v>5205</v>
      </c>
      <c r="O1836">
        <f t="shared" si="108"/>
        <v>-2</v>
      </c>
      <c r="P1836">
        <f t="shared" si="105"/>
        <v>101</v>
      </c>
      <c r="Q1836" t="s">
        <v>5227</v>
      </c>
      <c r="R1836" t="s">
        <v>5231</v>
      </c>
      <c r="S1836" s="10">
        <f t="shared" si="106"/>
        <v>41437.798318004512</v>
      </c>
      <c r="T1836" s="10">
        <f t="shared" si="107"/>
        <v>41482.229774059721</v>
      </c>
    </row>
    <row r="1837" spans="1:20" ht="43.5" x14ac:dyDescent="0.35">
      <c r="A1837">
        <v>1835</v>
      </c>
      <c r="B1837" s="3" t="s">
        <v>232</v>
      </c>
      <c r="C1837" s="3" t="s">
        <v>2809</v>
      </c>
      <c r="D1837">
        <v>-1337543.62985764</v>
      </c>
      <c r="E1837">
        <v>20642.066211613401</v>
      </c>
      <c r="F1837" t="s">
        <v>5158</v>
      </c>
      <c r="G1837" t="s">
        <v>5161</v>
      </c>
      <c r="H1837" t="s">
        <v>5183</v>
      </c>
      <c r="I1837">
        <v>1374903158.46576</v>
      </c>
      <c r="J1837">
        <v>1371063776.18717</v>
      </c>
      <c r="K1837" t="b">
        <v>0</v>
      </c>
      <c r="L1837">
        <v>203.696889698311</v>
      </c>
      <c r="M1837" t="b">
        <v>0</v>
      </c>
      <c r="N1837" t="s">
        <v>5205</v>
      </c>
      <c r="O1837">
        <f t="shared" si="108"/>
        <v>-2</v>
      </c>
      <c r="P1837">
        <f t="shared" si="105"/>
        <v>101</v>
      </c>
      <c r="Q1837" t="s">
        <v>5227</v>
      </c>
      <c r="R1837" t="s">
        <v>5231</v>
      </c>
      <c r="S1837" s="10">
        <f t="shared" si="106"/>
        <v>41437.585372536683</v>
      </c>
      <c r="T1837" s="10">
        <f t="shared" si="107"/>
        <v>41482.022667427773</v>
      </c>
    </row>
    <row r="1838" spans="1:20" ht="43.5" x14ac:dyDescent="0.35">
      <c r="A1838">
        <v>1836</v>
      </c>
      <c r="B1838" s="3" t="s">
        <v>233</v>
      </c>
      <c r="C1838" s="3" t="s">
        <v>2810</v>
      </c>
      <c r="D1838">
        <v>-1338561.6061068899</v>
      </c>
      <c r="E1838">
        <v>20648.325377314301</v>
      </c>
      <c r="F1838" t="s">
        <v>5158</v>
      </c>
      <c r="G1838" t="s">
        <v>5161</v>
      </c>
      <c r="H1838" t="s">
        <v>5183</v>
      </c>
      <c r="I1838">
        <v>1374885264.45276</v>
      </c>
      <c r="J1838">
        <v>1371045377.69874</v>
      </c>
      <c r="K1838" t="b">
        <v>0</v>
      </c>
      <c r="L1838">
        <v>203.75620430348499</v>
      </c>
      <c r="M1838" t="b">
        <v>0</v>
      </c>
      <c r="N1838" t="s">
        <v>5205</v>
      </c>
      <c r="O1838">
        <f t="shared" si="108"/>
        <v>-2</v>
      </c>
      <c r="P1838">
        <f t="shared" si="105"/>
        <v>101</v>
      </c>
      <c r="Q1838" t="s">
        <v>5227</v>
      </c>
      <c r="R1838" t="s">
        <v>5231</v>
      </c>
      <c r="S1838" s="10">
        <f t="shared" si="106"/>
        <v>41437.372427068745</v>
      </c>
      <c r="T1838" s="10">
        <f t="shared" si="107"/>
        <v>41481.815560795832</v>
      </c>
    </row>
    <row r="1839" spans="1:20" ht="43.5" x14ac:dyDescent="0.35">
      <c r="A1839">
        <v>1837</v>
      </c>
      <c r="B1839" s="3" t="s">
        <v>234</v>
      </c>
      <c r="C1839" s="3" t="s">
        <v>2811</v>
      </c>
      <c r="D1839">
        <v>-1339579.58235614</v>
      </c>
      <c r="E1839">
        <v>20654.584543015299</v>
      </c>
      <c r="F1839" t="s">
        <v>5158</v>
      </c>
      <c r="G1839" t="s">
        <v>5162</v>
      </c>
      <c r="H1839" t="s">
        <v>5184</v>
      </c>
      <c r="I1839">
        <v>1374867370.43976</v>
      </c>
      <c r="J1839">
        <v>1371026979.21032</v>
      </c>
      <c r="K1839" t="b">
        <v>0</v>
      </c>
      <c r="L1839">
        <v>203.81551890865899</v>
      </c>
      <c r="M1839" t="b">
        <v>0</v>
      </c>
      <c r="N1839" t="s">
        <v>5205</v>
      </c>
      <c r="O1839">
        <f t="shared" si="108"/>
        <v>-2</v>
      </c>
      <c r="P1839">
        <f t="shared" si="105"/>
        <v>101</v>
      </c>
      <c r="Q1839" t="s">
        <v>5227</v>
      </c>
      <c r="R1839" t="s">
        <v>5231</v>
      </c>
      <c r="S1839" s="10">
        <f t="shared" si="106"/>
        <v>41437.159481600924</v>
      </c>
      <c r="T1839" s="10">
        <f t="shared" si="107"/>
        <v>41481.608454163885</v>
      </c>
    </row>
    <row r="1840" spans="1:20" ht="43.5" x14ac:dyDescent="0.35">
      <c r="A1840">
        <v>1838</v>
      </c>
      <c r="B1840" s="3" t="s">
        <v>235</v>
      </c>
      <c r="C1840" s="3" t="s">
        <v>2812</v>
      </c>
      <c r="D1840">
        <v>-1340597.5586053999</v>
      </c>
      <c r="E1840">
        <v>20660.843708716198</v>
      </c>
      <c r="F1840" t="s">
        <v>5158</v>
      </c>
      <c r="G1840" t="s">
        <v>5161</v>
      </c>
      <c r="H1840" t="s">
        <v>5183</v>
      </c>
      <c r="I1840">
        <v>1374849476.42676</v>
      </c>
      <c r="J1840">
        <v>1371008580.72189</v>
      </c>
      <c r="K1840" t="b">
        <v>0</v>
      </c>
      <c r="L1840">
        <v>203.87483351383401</v>
      </c>
      <c r="M1840" t="b">
        <v>0</v>
      </c>
      <c r="N1840" t="s">
        <v>5205</v>
      </c>
      <c r="O1840">
        <f t="shared" si="108"/>
        <v>-2</v>
      </c>
      <c r="P1840">
        <f t="shared" si="105"/>
        <v>101</v>
      </c>
      <c r="Q1840" t="s">
        <v>5227</v>
      </c>
      <c r="R1840" t="s">
        <v>5231</v>
      </c>
      <c r="S1840" s="10">
        <f t="shared" si="106"/>
        <v>41436.946536132986</v>
      </c>
      <c r="T1840" s="10">
        <f t="shared" si="107"/>
        <v>41481.401347531944</v>
      </c>
    </row>
    <row r="1841" spans="1:20" ht="58" x14ac:dyDescent="0.35">
      <c r="A1841">
        <v>1839</v>
      </c>
      <c r="B1841" s="3" t="s">
        <v>236</v>
      </c>
      <c r="C1841" s="3" t="s">
        <v>2813</v>
      </c>
      <c r="D1841">
        <v>-1341615.53485465</v>
      </c>
      <c r="E1841">
        <v>20667.1028744172</v>
      </c>
      <c r="F1841" t="s">
        <v>5158</v>
      </c>
      <c r="G1841" t="s">
        <v>5161</v>
      </c>
      <c r="H1841" t="s">
        <v>5183</v>
      </c>
      <c r="I1841">
        <v>1374831582.41377</v>
      </c>
      <c r="J1841">
        <v>1370990182.23347</v>
      </c>
      <c r="K1841" t="b">
        <v>0</v>
      </c>
      <c r="L1841">
        <v>203.934148119008</v>
      </c>
      <c r="M1841" t="b">
        <v>0</v>
      </c>
      <c r="N1841" t="s">
        <v>5205</v>
      </c>
      <c r="O1841">
        <f t="shared" si="108"/>
        <v>-2</v>
      </c>
      <c r="P1841">
        <f t="shared" si="105"/>
        <v>101</v>
      </c>
      <c r="Q1841" t="s">
        <v>5227</v>
      </c>
      <c r="R1841" t="s">
        <v>5231</v>
      </c>
      <c r="S1841" s="10">
        <f t="shared" si="106"/>
        <v>41436.733590665157</v>
      </c>
      <c r="T1841" s="10">
        <f t="shared" si="107"/>
        <v>41481.194240900113</v>
      </c>
    </row>
    <row r="1842" spans="1:20" ht="43.5" x14ac:dyDescent="0.35">
      <c r="A1842">
        <v>1840</v>
      </c>
      <c r="B1842" s="3" t="s">
        <v>237</v>
      </c>
      <c r="C1842" s="3" t="s">
        <v>2814</v>
      </c>
      <c r="D1842">
        <v>-1342633.5111039099</v>
      </c>
      <c r="E1842">
        <v>20673.3620401181</v>
      </c>
      <c r="F1842" t="s">
        <v>5158</v>
      </c>
      <c r="G1842" t="s">
        <v>5161</v>
      </c>
      <c r="H1842" t="s">
        <v>5183</v>
      </c>
      <c r="I1842">
        <v>1374813688.4007699</v>
      </c>
      <c r="J1842">
        <v>1370971783.7450399</v>
      </c>
      <c r="K1842" t="b">
        <v>0</v>
      </c>
      <c r="L1842">
        <v>203.993462724182</v>
      </c>
      <c r="M1842" t="b">
        <v>0</v>
      </c>
      <c r="N1842" t="s">
        <v>5205</v>
      </c>
      <c r="O1842">
        <f t="shared" si="108"/>
        <v>-2</v>
      </c>
      <c r="P1842">
        <f t="shared" si="105"/>
        <v>101</v>
      </c>
      <c r="Q1842" t="s">
        <v>5227</v>
      </c>
      <c r="R1842" t="s">
        <v>5231</v>
      </c>
      <c r="S1842" s="10">
        <f t="shared" si="106"/>
        <v>41436.520645197219</v>
      </c>
      <c r="T1842" s="10">
        <f t="shared" si="107"/>
        <v>41480.987134268165</v>
      </c>
    </row>
    <row r="1843" spans="1:20" ht="43.5" x14ac:dyDescent="0.35">
      <c r="A1843">
        <v>1841</v>
      </c>
      <c r="B1843" s="3" t="s">
        <v>238</v>
      </c>
      <c r="C1843" s="3" t="s">
        <v>2815</v>
      </c>
      <c r="D1843">
        <v>-1343651.48735316</v>
      </c>
      <c r="E1843">
        <v>20679.621205819101</v>
      </c>
      <c r="F1843" t="s">
        <v>5158</v>
      </c>
      <c r="G1843" t="s">
        <v>5161</v>
      </c>
      <c r="H1843" t="s">
        <v>5183</v>
      </c>
      <c r="I1843">
        <v>1374795794.3877699</v>
      </c>
      <c r="J1843">
        <v>1370953385.2566199</v>
      </c>
      <c r="K1843" t="b">
        <v>0</v>
      </c>
      <c r="L1843">
        <v>204.05277732935701</v>
      </c>
      <c r="M1843" t="b">
        <v>0</v>
      </c>
      <c r="N1843" t="s">
        <v>5205</v>
      </c>
      <c r="O1843">
        <f t="shared" si="108"/>
        <v>-2</v>
      </c>
      <c r="P1843">
        <f t="shared" si="105"/>
        <v>101</v>
      </c>
      <c r="Q1843" t="s">
        <v>5227</v>
      </c>
      <c r="R1843" t="s">
        <v>5231</v>
      </c>
      <c r="S1843" s="10">
        <f t="shared" si="106"/>
        <v>41436.307699729397</v>
      </c>
      <c r="T1843" s="10">
        <f t="shared" si="107"/>
        <v>41480.780027636225</v>
      </c>
    </row>
    <row r="1844" spans="1:20" ht="29" x14ac:dyDescent="0.35">
      <c r="A1844">
        <v>1842</v>
      </c>
      <c r="B1844" s="3" t="s">
        <v>239</v>
      </c>
      <c r="C1844" s="3" t="s">
        <v>2816</v>
      </c>
      <c r="D1844">
        <v>-1344669.4636024099</v>
      </c>
      <c r="E1844">
        <v>20685.880371520001</v>
      </c>
      <c r="F1844" t="s">
        <v>5158</v>
      </c>
      <c r="G1844" t="s">
        <v>5161</v>
      </c>
      <c r="H1844" t="s">
        <v>5183</v>
      </c>
      <c r="I1844">
        <v>1374777900.3747699</v>
      </c>
      <c r="J1844">
        <v>1370934986.7681899</v>
      </c>
      <c r="K1844" t="b">
        <v>0</v>
      </c>
      <c r="L1844">
        <v>204.11209193453101</v>
      </c>
      <c r="M1844" t="b">
        <v>0</v>
      </c>
      <c r="N1844" t="s">
        <v>5205</v>
      </c>
      <c r="O1844">
        <f t="shared" si="108"/>
        <v>-2</v>
      </c>
      <c r="P1844">
        <f t="shared" si="105"/>
        <v>101</v>
      </c>
      <c r="Q1844" t="s">
        <v>5227</v>
      </c>
      <c r="R1844" t="s">
        <v>5231</v>
      </c>
      <c r="S1844" s="10">
        <f t="shared" si="106"/>
        <v>41436.094754261452</v>
      </c>
      <c r="T1844" s="10">
        <f t="shared" si="107"/>
        <v>41480.572921004277</v>
      </c>
    </row>
    <row r="1845" spans="1:20" ht="43.5" x14ac:dyDescent="0.35">
      <c r="A1845">
        <v>1843</v>
      </c>
      <c r="B1845" s="3" t="s">
        <v>240</v>
      </c>
      <c r="C1845" s="3" t="s">
        <v>2817</v>
      </c>
      <c r="D1845">
        <v>-1345687.4398516701</v>
      </c>
      <c r="E1845">
        <v>20692.139537220999</v>
      </c>
      <c r="F1845" t="s">
        <v>5158</v>
      </c>
      <c r="G1845" t="s">
        <v>5161</v>
      </c>
      <c r="H1845" t="s">
        <v>5183</v>
      </c>
      <c r="I1845">
        <v>1374760006.3617699</v>
      </c>
      <c r="J1845">
        <v>1370916588.2797699</v>
      </c>
      <c r="K1845" t="b">
        <v>0</v>
      </c>
      <c r="L1845">
        <v>204.171406539705</v>
      </c>
      <c r="M1845" t="b">
        <v>0</v>
      </c>
      <c r="N1845" t="s">
        <v>5205</v>
      </c>
      <c r="O1845">
        <f t="shared" si="108"/>
        <v>-2</v>
      </c>
      <c r="P1845">
        <f t="shared" si="105"/>
        <v>101</v>
      </c>
      <c r="Q1845" t="s">
        <v>5227</v>
      </c>
      <c r="R1845" t="s">
        <v>5231</v>
      </c>
      <c r="S1845" s="10">
        <f t="shared" si="106"/>
        <v>41435.881808793631</v>
      </c>
      <c r="T1845" s="10">
        <f t="shared" si="107"/>
        <v>41480.365814372337</v>
      </c>
    </row>
    <row r="1846" spans="1:20" ht="43.5" x14ac:dyDescent="0.35">
      <c r="A1846">
        <v>1844</v>
      </c>
      <c r="B1846" s="3" t="s">
        <v>241</v>
      </c>
      <c r="C1846" s="3" t="s">
        <v>2818</v>
      </c>
      <c r="D1846">
        <v>-1346705.4161009199</v>
      </c>
      <c r="E1846">
        <v>20698.398702921899</v>
      </c>
      <c r="F1846" t="s">
        <v>5158</v>
      </c>
      <c r="G1846" t="s">
        <v>5163</v>
      </c>
      <c r="H1846" t="s">
        <v>5185</v>
      </c>
      <c r="I1846">
        <v>1374742112.3487799</v>
      </c>
      <c r="J1846">
        <v>1370898189.7913401</v>
      </c>
      <c r="K1846" t="b">
        <v>0</v>
      </c>
      <c r="L1846">
        <v>204.230721144879</v>
      </c>
      <c r="M1846" t="b">
        <v>0</v>
      </c>
      <c r="N1846" t="s">
        <v>5205</v>
      </c>
      <c r="O1846">
        <f t="shared" si="108"/>
        <v>-2</v>
      </c>
      <c r="P1846">
        <f t="shared" si="105"/>
        <v>101</v>
      </c>
      <c r="Q1846" t="s">
        <v>5227</v>
      </c>
      <c r="R1846" t="s">
        <v>5231</v>
      </c>
      <c r="S1846" s="10">
        <f t="shared" si="106"/>
        <v>41435.668863325693</v>
      </c>
      <c r="T1846" s="10">
        <f t="shared" si="107"/>
        <v>41480.158707740506</v>
      </c>
    </row>
    <row r="1847" spans="1:20" ht="58" x14ac:dyDescent="0.35">
      <c r="A1847">
        <v>1845</v>
      </c>
      <c r="B1847" s="3" t="s">
        <v>242</v>
      </c>
      <c r="C1847" s="3" t="s">
        <v>2819</v>
      </c>
      <c r="D1847">
        <v>-1347723.3923501701</v>
      </c>
      <c r="E1847">
        <v>20704.6578686229</v>
      </c>
      <c r="F1847" t="s">
        <v>5156</v>
      </c>
      <c r="G1847" t="s">
        <v>5161</v>
      </c>
      <c r="H1847" t="s">
        <v>5183</v>
      </c>
      <c r="I1847">
        <v>1374724218.3357799</v>
      </c>
      <c r="J1847">
        <v>1370879791.3029201</v>
      </c>
      <c r="K1847" t="b">
        <v>1</v>
      </c>
      <c r="L1847">
        <v>204.29003575005399</v>
      </c>
      <c r="M1847" t="b">
        <v>1</v>
      </c>
      <c r="N1847" t="s">
        <v>5206</v>
      </c>
      <c r="O1847">
        <f t="shared" si="108"/>
        <v>-2</v>
      </c>
      <c r="P1847">
        <f t="shared" si="105"/>
        <v>101</v>
      </c>
      <c r="Q1847" t="s">
        <v>5227</v>
      </c>
      <c r="R1847" t="s">
        <v>5232</v>
      </c>
      <c r="S1847" s="10">
        <f t="shared" si="106"/>
        <v>41435.455917857871</v>
      </c>
      <c r="T1847" s="10">
        <f t="shared" si="107"/>
        <v>41479.951601108558</v>
      </c>
    </row>
    <row r="1848" spans="1:20" ht="43.5" x14ac:dyDescent="0.35">
      <c r="A1848">
        <v>1846</v>
      </c>
      <c r="B1848" s="3" t="s">
        <v>243</v>
      </c>
      <c r="C1848" s="3" t="s">
        <v>2820</v>
      </c>
      <c r="D1848">
        <v>-1348741.36859943</v>
      </c>
      <c r="E1848">
        <v>20710.9170343238</v>
      </c>
      <c r="F1848" t="s">
        <v>5156</v>
      </c>
      <c r="G1848" t="s">
        <v>5161</v>
      </c>
      <c r="H1848" t="s">
        <v>5183</v>
      </c>
      <c r="I1848">
        <v>1374706324.3227799</v>
      </c>
      <c r="J1848">
        <v>1370861392.8145001</v>
      </c>
      <c r="K1848" t="b">
        <v>1</v>
      </c>
      <c r="L1848">
        <v>204.34935035522801</v>
      </c>
      <c r="M1848" t="b">
        <v>1</v>
      </c>
      <c r="N1848" t="s">
        <v>5206</v>
      </c>
      <c r="O1848">
        <f t="shared" si="108"/>
        <v>-2</v>
      </c>
      <c r="P1848">
        <f t="shared" si="105"/>
        <v>101</v>
      </c>
      <c r="Q1848" t="s">
        <v>5227</v>
      </c>
      <c r="R1848" t="s">
        <v>5232</v>
      </c>
      <c r="S1848" s="10">
        <f t="shared" si="106"/>
        <v>41435.242972390042</v>
      </c>
      <c r="T1848" s="10">
        <f t="shared" si="107"/>
        <v>41479.744494476618</v>
      </c>
    </row>
    <row r="1849" spans="1:20" ht="43.5" x14ac:dyDescent="0.35">
      <c r="A1849">
        <v>1847</v>
      </c>
      <c r="B1849" s="3" t="s">
        <v>244</v>
      </c>
      <c r="C1849" s="3" t="s">
        <v>2821</v>
      </c>
      <c r="D1849">
        <v>-1349759.3448486801</v>
      </c>
      <c r="E1849">
        <v>20717.176200024802</v>
      </c>
      <c r="F1849" t="s">
        <v>5156</v>
      </c>
      <c r="G1849" t="s">
        <v>5161</v>
      </c>
      <c r="H1849" t="s">
        <v>5183</v>
      </c>
      <c r="I1849">
        <v>1374688430.3097799</v>
      </c>
      <c r="J1849">
        <v>1370842994.3260701</v>
      </c>
      <c r="K1849" t="b">
        <v>1</v>
      </c>
      <c r="L1849">
        <v>204.40866496040201</v>
      </c>
      <c r="M1849" t="b">
        <v>1</v>
      </c>
      <c r="N1849" t="s">
        <v>5206</v>
      </c>
      <c r="O1849">
        <f t="shared" si="108"/>
        <v>-2</v>
      </c>
      <c r="P1849">
        <f t="shared" si="105"/>
        <v>101</v>
      </c>
      <c r="Q1849" t="s">
        <v>5227</v>
      </c>
      <c r="R1849" t="s">
        <v>5232</v>
      </c>
      <c r="S1849" s="10">
        <f t="shared" si="106"/>
        <v>41435.030026922104</v>
      </c>
      <c r="T1849" s="10">
        <f t="shared" si="107"/>
        <v>41479.53738784467</v>
      </c>
    </row>
    <row r="1850" spans="1:20" ht="43.5" x14ac:dyDescent="0.35">
      <c r="A1850">
        <v>1848</v>
      </c>
      <c r="B1850" s="3" t="s">
        <v>245</v>
      </c>
      <c r="C1850" s="3" t="s">
        <v>2822</v>
      </c>
      <c r="D1850">
        <v>-1350777.32109793</v>
      </c>
      <c r="E1850">
        <v>20723.435365725702</v>
      </c>
      <c r="F1850" t="s">
        <v>5156</v>
      </c>
      <c r="G1850" t="s">
        <v>5161</v>
      </c>
      <c r="H1850" t="s">
        <v>5183</v>
      </c>
      <c r="I1850">
        <v>1374670536.2967801</v>
      </c>
      <c r="J1850">
        <v>1370824595.8376501</v>
      </c>
      <c r="K1850" t="b">
        <v>1</v>
      </c>
      <c r="L1850">
        <v>204.467979565576</v>
      </c>
      <c r="M1850" t="b">
        <v>1</v>
      </c>
      <c r="N1850" t="s">
        <v>5206</v>
      </c>
      <c r="O1850">
        <f t="shared" si="108"/>
        <v>-2</v>
      </c>
      <c r="P1850">
        <f t="shared" si="105"/>
        <v>101</v>
      </c>
      <c r="Q1850" t="s">
        <v>5227</v>
      </c>
      <c r="R1850" t="s">
        <v>5232</v>
      </c>
      <c r="S1850" s="10">
        <f t="shared" si="106"/>
        <v>41434.817081454283</v>
      </c>
      <c r="T1850" s="10">
        <f t="shared" si="107"/>
        <v>41479.330281212729</v>
      </c>
    </row>
    <row r="1851" spans="1:20" ht="58" x14ac:dyDescent="0.35">
      <c r="A1851">
        <v>1849</v>
      </c>
      <c r="B1851" s="4">
        <v>39759</v>
      </c>
      <c r="C1851" s="3" t="s">
        <v>2823</v>
      </c>
      <c r="D1851">
        <v>-1351795.2973471901</v>
      </c>
      <c r="E1851">
        <v>20729.6945314267</v>
      </c>
      <c r="F1851" t="s">
        <v>5156</v>
      </c>
      <c r="G1851" t="s">
        <v>5161</v>
      </c>
      <c r="H1851" t="s">
        <v>5183</v>
      </c>
      <c r="I1851">
        <v>1374652642.2837901</v>
      </c>
      <c r="J1851">
        <v>1370806197.34922</v>
      </c>
      <c r="K1851" t="b">
        <v>1</v>
      </c>
      <c r="L1851">
        <v>204.52729417075099</v>
      </c>
      <c r="M1851" t="b">
        <v>1</v>
      </c>
      <c r="N1851" t="s">
        <v>5206</v>
      </c>
      <c r="O1851">
        <f t="shared" si="108"/>
        <v>-2</v>
      </c>
      <c r="P1851">
        <f t="shared" si="105"/>
        <v>101</v>
      </c>
      <c r="Q1851" t="s">
        <v>5227</v>
      </c>
      <c r="R1851" t="s">
        <v>5232</v>
      </c>
      <c r="S1851" s="10">
        <f t="shared" si="106"/>
        <v>41434.604135986337</v>
      </c>
      <c r="T1851" s="10">
        <f t="shared" si="107"/>
        <v>41479.123174580898</v>
      </c>
    </row>
    <row r="1852" spans="1:20" ht="43.5" x14ac:dyDescent="0.35">
      <c r="A1852">
        <v>1850</v>
      </c>
      <c r="B1852" s="3" t="s">
        <v>246</v>
      </c>
      <c r="C1852" s="3" t="s">
        <v>5353</v>
      </c>
      <c r="D1852">
        <v>-1352813.27359644</v>
      </c>
      <c r="E1852">
        <v>20735.953697127599</v>
      </c>
      <c r="F1852" t="s">
        <v>5156</v>
      </c>
      <c r="G1852" t="s">
        <v>5161</v>
      </c>
      <c r="H1852" t="s">
        <v>5183</v>
      </c>
      <c r="I1852">
        <v>1374634748.2707901</v>
      </c>
      <c r="J1852">
        <v>1370787798.8608</v>
      </c>
      <c r="K1852" t="b">
        <v>1</v>
      </c>
      <c r="L1852">
        <v>204.58660877592499</v>
      </c>
      <c r="M1852" t="b">
        <v>1</v>
      </c>
      <c r="N1852" t="s">
        <v>5206</v>
      </c>
      <c r="O1852">
        <f t="shared" si="108"/>
        <v>-2</v>
      </c>
      <c r="P1852">
        <f t="shared" si="105"/>
        <v>101</v>
      </c>
      <c r="Q1852" t="s">
        <v>5227</v>
      </c>
      <c r="R1852" t="s">
        <v>5232</v>
      </c>
      <c r="S1852" s="10">
        <f t="shared" si="106"/>
        <v>41434.391190518516</v>
      </c>
      <c r="T1852" s="10">
        <f t="shared" si="107"/>
        <v>41478.916067948958</v>
      </c>
    </row>
    <row r="1853" spans="1:20" ht="43.5" x14ac:dyDescent="0.35">
      <c r="A1853">
        <v>1851</v>
      </c>
      <c r="B1853" s="3" t="s">
        <v>247</v>
      </c>
      <c r="C1853" s="3" t="s">
        <v>2825</v>
      </c>
      <c r="D1853">
        <v>-1353831.2498456901</v>
      </c>
      <c r="E1853">
        <v>20742.212862828601</v>
      </c>
      <c r="F1853" t="s">
        <v>5156</v>
      </c>
      <c r="G1853" t="s">
        <v>5161</v>
      </c>
      <c r="H1853" t="s">
        <v>5183</v>
      </c>
      <c r="I1853">
        <v>1374616854.2577901</v>
      </c>
      <c r="J1853">
        <v>1370769400.37237</v>
      </c>
      <c r="K1853" t="b">
        <v>1</v>
      </c>
      <c r="L1853">
        <v>204.64592338109901</v>
      </c>
      <c r="M1853" t="b">
        <v>1</v>
      </c>
      <c r="N1853" t="s">
        <v>5206</v>
      </c>
      <c r="O1853">
        <f t="shared" si="108"/>
        <v>-2</v>
      </c>
      <c r="P1853">
        <f t="shared" si="105"/>
        <v>101</v>
      </c>
      <c r="Q1853" t="s">
        <v>5227</v>
      </c>
      <c r="R1853" t="s">
        <v>5232</v>
      </c>
      <c r="S1853" s="10">
        <f t="shared" si="106"/>
        <v>41434.178245050578</v>
      </c>
      <c r="T1853" s="10">
        <f t="shared" si="107"/>
        <v>41478.70896131701</v>
      </c>
    </row>
    <row r="1854" spans="1:20" ht="58" x14ac:dyDescent="0.35">
      <c r="A1854">
        <v>1852</v>
      </c>
      <c r="B1854" s="3" t="s">
        <v>248</v>
      </c>
      <c r="C1854" s="3" t="s">
        <v>2826</v>
      </c>
      <c r="D1854">
        <v>-1354849.22609495</v>
      </c>
      <c r="E1854">
        <v>20748.472028529501</v>
      </c>
      <c r="F1854" t="s">
        <v>5156</v>
      </c>
      <c r="G1854" t="s">
        <v>5161</v>
      </c>
      <c r="H1854" t="s">
        <v>5183</v>
      </c>
      <c r="I1854">
        <v>1374598960.2447901</v>
      </c>
      <c r="J1854">
        <v>1370751001.88395</v>
      </c>
      <c r="K1854" t="b">
        <v>1</v>
      </c>
      <c r="L1854">
        <v>204.705237986274</v>
      </c>
      <c r="M1854" t="b">
        <v>1</v>
      </c>
      <c r="N1854" t="s">
        <v>5206</v>
      </c>
      <c r="O1854">
        <f t="shared" si="108"/>
        <v>-2</v>
      </c>
      <c r="P1854">
        <f t="shared" si="105"/>
        <v>101</v>
      </c>
      <c r="Q1854" t="s">
        <v>5227</v>
      </c>
      <c r="R1854" t="s">
        <v>5232</v>
      </c>
      <c r="S1854" s="10">
        <f t="shared" si="106"/>
        <v>41433.965299582756</v>
      </c>
      <c r="T1854" s="10">
        <f t="shared" si="107"/>
        <v>41478.50185468507</v>
      </c>
    </row>
    <row r="1855" spans="1:20" ht="58" x14ac:dyDescent="0.35">
      <c r="A1855">
        <v>1853</v>
      </c>
      <c r="B1855" s="3" t="s">
        <v>249</v>
      </c>
      <c r="C1855" s="3" t="s">
        <v>2827</v>
      </c>
      <c r="D1855">
        <v>-1355867.2023442001</v>
      </c>
      <c r="E1855">
        <v>20754.731194230499</v>
      </c>
      <c r="F1855" t="s">
        <v>5156</v>
      </c>
      <c r="G1855" t="s">
        <v>5161</v>
      </c>
      <c r="H1855" t="s">
        <v>5183</v>
      </c>
      <c r="I1855">
        <v>1374581066.2317901</v>
      </c>
      <c r="J1855">
        <v>1370732603.39552</v>
      </c>
      <c r="K1855" t="b">
        <v>1</v>
      </c>
      <c r="L1855">
        <v>204.76455259144799</v>
      </c>
      <c r="M1855" t="b">
        <v>1</v>
      </c>
      <c r="N1855" t="s">
        <v>5206</v>
      </c>
      <c r="O1855">
        <f t="shared" si="108"/>
        <v>-2</v>
      </c>
      <c r="P1855">
        <f t="shared" si="105"/>
        <v>101</v>
      </c>
      <c r="Q1855" t="s">
        <v>5227</v>
      </c>
      <c r="R1855" t="s">
        <v>5232</v>
      </c>
      <c r="S1855" s="10">
        <f t="shared" si="106"/>
        <v>41433.752354114811</v>
      </c>
      <c r="T1855" s="10">
        <f t="shared" si="107"/>
        <v>41478.294748053122</v>
      </c>
    </row>
    <row r="1856" spans="1:20" ht="58" x14ac:dyDescent="0.35">
      <c r="A1856">
        <v>1854</v>
      </c>
      <c r="B1856" s="3" t="s">
        <v>250</v>
      </c>
      <c r="C1856" s="3" t="s">
        <v>2828</v>
      </c>
      <c r="D1856">
        <v>-1356885.17859346</v>
      </c>
      <c r="E1856">
        <v>20760.990359931398</v>
      </c>
      <c r="F1856" t="s">
        <v>5156</v>
      </c>
      <c r="G1856" t="s">
        <v>5161</v>
      </c>
      <c r="H1856" t="s">
        <v>5183</v>
      </c>
      <c r="I1856">
        <v>1374563172.2188001</v>
      </c>
      <c r="J1856">
        <v>1370714204.9071</v>
      </c>
      <c r="K1856" t="b">
        <v>1</v>
      </c>
      <c r="L1856">
        <v>204.82386719662199</v>
      </c>
      <c r="M1856" t="b">
        <v>1</v>
      </c>
      <c r="N1856" t="s">
        <v>5206</v>
      </c>
      <c r="O1856">
        <f t="shared" si="108"/>
        <v>-2</v>
      </c>
      <c r="P1856">
        <f t="shared" si="105"/>
        <v>101</v>
      </c>
      <c r="Q1856" t="s">
        <v>5227</v>
      </c>
      <c r="R1856" t="s">
        <v>5232</v>
      </c>
      <c r="S1856" s="10">
        <f t="shared" si="106"/>
        <v>41433.53940864699</v>
      </c>
      <c r="T1856" s="10">
        <f t="shared" si="107"/>
        <v>41478.087641421291</v>
      </c>
    </row>
    <row r="1857" spans="1:20" ht="43.5" x14ac:dyDescent="0.35">
      <c r="A1857">
        <v>1855</v>
      </c>
      <c r="B1857" s="3" t="s">
        <v>251</v>
      </c>
      <c r="C1857" s="3" t="s">
        <v>2829</v>
      </c>
      <c r="D1857">
        <v>-1357903.1548427099</v>
      </c>
      <c r="E1857">
        <v>20767.2495256324</v>
      </c>
      <c r="F1857" t="s">
        <v>5156</v>
      </c>
      <c r="G1857" t="s">
        <v>5161</v>
      </c>
      <c r="H1857" t="s">
        <v>5183</v>
      </c>
      <c r="I1857">
        <v>1374545278.2058001</v>
      </c>
      <c r="J1857">
        <v>1370695806.4186699</v>
      </c>
      <c r="K1857" t="b">
        <v>1</v>
      </c>
      <c r="L1857">
        <v>204.88318180179601</v>
      </c>
      <c r="M1857" t="b">
        <v>1</v>
      </c>
      <c r="N1857" t="s">
        <v>5206</v>
      </c>
      <c r="O1857">
        <f t="shared" si="108"/>
        <v>-2</v>
      </c>
      <c r="P1857">
        <f t="shared" si="105"/>
        <v>101</v>
      </c>
      <c r="Q1857" t="s">
        <v>5227</v>
      </c>
      <c r="R1857" t="s">
        <v>5232</v>
      </c>
      <c r="S1857" s="10">
        <f t="shared" si="106"/>
        <v>41433.326463179044</v>
      </c>
      <c r="T1857" s="10">
        <f t="shared" si="107"/>
        <v>41477.88053478935</v>
      </c>
    </row>
    <row r="1858" spans="1:20" ht="43.5" x14ac:dyDescent="0.35">
      <c r="A1858">
        <v>1856</v>
      </c>
      <c r="B1858" s="3" t="s">
        <v>252</v>
      </c>
      <c r="C1858" s="3" t="s">
        <v>2830</v>
      </c>
      <c r="D1858">
        <v>-1358921.13109196</v>
      </c>
      <c r="E1858">
        <v>20773.5086913333</v>
      </c>
      <c r="F1858" t="s">
        <v>5156</v>
      </c>
      <c r="G1858" t="s">
        <v>5161</v>
      </c>
      <c r="H1858" t="s">
        <v>5183</v>
      </c>
      <c r="I1858">
        <v>1374527384.1928</v>
      </c>
      <c r="J1858">
        <v>1370677407.9302499</v>
      </c>
      <c r="K1858" t="b">
        <v>1</v>
      </c>
      <c r="L1858">
        <v>204.942496406971</v>
      </c>
      <c r="M1858" t="b">
        <v>1</v>
      </c>
      <c r="N1858" t="s">
        <v>5206</v>
      </c>
      <c r="O1858">
        <f t="shared" si="108"/>
        <v>-2</v>
      </c>
      <c r="P1858">
        <f t="shared" si="105"/>
        <v>101</v>
      </c>
      <c r="Q1858" t="s">
        <v>5227</v>
      </c>
      <c r="R1858" t="s">
        <v>5232</v>
      </c>
      <c r="S1858" s="10">
        <f t="shared" si="106"/>
        <v>41433.113517711223</v>
      </c>
      <c r="T1858" s="10">
        <f t="shared" si="107"/>
        <v>41477.67342815741</v>
      </c>
    </row>
    <row r="1859" spans="1:20" ht="43.5" x14ac:dyDescent="0.35">
      <c r="A1859">
        <v>1857</v>
      </c>
      <c r="B1859" s="3" t="s">
        <v>253</v>
      </c>
      <c r="C1859" s="3" t="s">
        <v>2831</v>
      </c>
      <c r="D1859">
        <v>-1359939.1073412199</v>
      </c>
      <c r="E1859">
        <v>20779.767857034301</v>
      </c>
      <c r="F1859" t="s">
        <v>5156</v>
      </c>
      <c r="G1859" t="s">
        <v>5161</v>
      </c>
      <c r="H1859" t="s">
        <v>5183</v>
      </c>
      <c r="I1859">
        <v>1374509490.1798</v>
      </c>
      <c r="J1859">
        <v>1370659009.4418199</v>
      </c>
      <c r="K1859" t="b">
        <v>1</v>
      </c>
      <c r="L1859">
        <v>205.001811012145</v>
      </c>
      <c r="M1859" t="b">
        <v>1</v>
      </c>
      <c r="N1859" t="s">
        <v>5206</v>
      </c>
      <c r="O1859">
        <f t="shared" si="108"/>
        <v>-2</v>
      </c>
      <c r="P1859">
        <f t="shared" ref="P1859:P1922" si="109">ROUND(E1859/L1859,0)</f>
        <v>101</v>
      </c>
      <c r="Q1859" t="s">
        <v>5227</v>
      </c>
      <c r="R1859" t="s">
        <v>5232</v>
      </c>
      <c r="S1859" s="10">
        <f t="shared" ref="S1859:S1922" si="110">(J1859/86400)+25569+(-5/24)</f>
        <v>41432.900572243285</v>
      </c>
      <c r="T1859" s="10">
        <f t="shared" ref="T1859:T1922" si="111">(I1859/86400)+25569+(-5/24)</f>
        <v>41477.466321525462</v>
      </c>
    </row>
    <row r="1860" spans="1:20" ht="58" x14ac:dyDescent="0.35">
      <c r="A1860">
        <v>1858</v>
      </c>
      <c r="B1860" s="3" t="s">
        <v>254</v>
      </c>
      <c r="C1860" s="3" t="s">
        <v>2832</v>
      </c>
      <c r="D1860">
        <v>-1360957.08359047</v>
      </c>
      <c r="E1860">
        <v>20786.027022735201</v>
      </c>
      <c r="F1860" t="s">
        <v>5156</v>
      </c>
      <c r="G1860" t="s">
        <v>5161</v>
      </c>
      <c r="H1860" t="s">
        <v>5183</v>
      </c>
      <c r="I1860">
        <v>1374491596.1668</v>
      </c>
      <c r="J1860">
        <v>1370640610.9533999</v>
      </c>
      <c r="K1860" t="b">
        <v>1</v>
      </c>
      <c r="L1860">
        <v>205.06112561731899</v>
      </c>
      <c r="M1860" t="b">
        <v>1</v>
      </c>
      <c r="N1860" t="s">
        <v>5206</v>
      </c>
      <c r="O1860">
        <f t="shared" si="108"/>
        <v>-2</v>
      </c>
      <c r="P1860">
        <f t="shared" si="109"/>
        <v>101</v>
      </c>
      <c r="Q1860" t="s">
        <v>5227</v>
      </c>
      <c r="R1860" t="s">
        <v>5232</v>
      </c>
      <c r="S1860" s="10">
        <f t="shared" si="110"/>
        <v>41432.687626775463</v>
      </c>
      <c r="T1860" s="10">
        <f t="shared" si="111"/>
        <v>41477.259214893515</v>
      </c>
    </row>
    <row r="1861" spans="1:20" ht="43.5" x14ac:dyDescent="0.35">
      <c r="A1861">
        <v>1859</v>
      </c>
      <c r="B1861" s="3" t="s">
        <v>255</v>
      </c>
      <c r="C1861" s="3" t="s">
        <v>2833</v>
      </c>
      <c r="D1861">
        <v>-1361975.0598397199</v>
      </c>
      <c r="E1861">
        <v>20792.286188436199</v>
      </c>
      <c r="F1861" t="s">
        <v>5156</v>
      </c>
      <c r="G1861" t="s">
        <v>5161</v>
      </c>
      <c r="H1861" t="s">
        <v>5183</v>
      </c>
      <c r="I1861">
        <v>1374473702.15381</v>
      </c>
      <c r="J1861">
        <v>1370622212.4649701</v>
      </c>
      <c r="K1861" t="b">
        <v>1</v>
      </c>
      <c r="L1861">
        <v>205.12044022249401</v>
      </c>
      <c r="M1861" t="b">
        <v>1</v>
      </c>
      <c r="N1861" t="s">
        <v>5206</v>
      </c>
      <c r="O1861">
        <f t="shared" si="108"/>
        <v>-2</v>
      </c>
      <c r="P1861">
        <f t="shared" si="109"/>
        <v>101</v>
      </c>
      <c r="Q1861" t="s">
        <v>5227</v>
      </c>
      <c r="R1861" t="s">
        <v>5232</v>
      </c>
      <c r="S1861" s="10">
        <f t="shared" si="110"/>
        <v>41432.474681307525</v>
      </c>
      <c r="T1861" s="10">
        <f t="shared" si="111"/>
        <v>41477.052108261683</v>
      </c>
    </row>
    <row r="1862" spans="1:20" ht="29" x14ac:dyDescent="0.35">
      <c r="A1862">
        <v>1860</v>
      </c>
      <c r="B1862" s="3" t="s">
        <v>256</v>
      </c>
      <c r="C1862" s="3" t="s">
        <v>2834</v>
      </c>
      <c r="D1862">
        <v>-1362993.03608898</v>
      </c>
      <c r="E1862">
        <v>20798.545354137099</v>
      </c>
      <c r="F1862" t="s">
        <v>5156</v>
      </c>
      <c r="G1862" t="s">
        <v>5161</v>
      </c>
      <c r="H1862" t="s">
        <v>5183</v>
      </c>
      <c r="I1862">
        <v>1374455808.14081</v>
      </c>
      <c r="J1862">
        <v>1370603813.9765501</v>
      </c>
      <c r="K1862" t="b">
        <v>1</v>
      </c>
      <c r="L1862">
        <v>205.17975482766801</v>
      </c>
      <c r="M1862" t="b">
        <v>1</v>
      </c>
      <c r="N1862" t="s">
        <v>5206</v>
      </c>
      <c r="O1862">
        <f t="shared" si="108"/>
        <v>-2</v>
      </c>
      <c r="P1862">
        <f t="shared" si="109"/>
        <v>101</v>
      </c>
      <c r="Q1862" t="s">
        <v>5227</v>
      </c>
      <c r="R1862" t="s">
        <v>5232</v>
      </c>
      <c r="S1862" s="10">
        <f t="shared" si="110"/>
        <v>41432.261735839696</v>
      </c>
      <c r="T1862" s="10">
        <f t="shared" si="111"/>
        <v>41476.845001629743</v>
      </c>
    </row>
    <row r="1863" spans="1:20" ht="58" x14ac:dyDescent="0.35">
      <c r="A1863">
        <v>1861</v>
      </c>
      <c r="B1863" s="3" t="s">
        <v>257</v>
      </c>
      <c r="C1863" s="3" t="s">
        <v>2835</v>
      </c>
      <c r="D1863">
        <v>-1364011.0123382299</v>
      </c>
      <c r="E1863">
        <v>20804.804519838101</v>
      </c>
      <c r="F1863" t="s">
        <v>5156</v>
      </c>
      <c r="G1863" t="s">
        <v>5161</v>
      </c>
      <c r="H1863" t="s">
        <v>5183</v>
      </c>
      <c r="I1863">
        <v>1374437914.12781</v>
      </c>
      <c r="J1863">
        <v>1370585415.4881201</v>
      </c>
      <c r="K1863" t="b">
        <v>1</v>
      </c>
      <c r="L1863">
        <v>205.239069432842</v>
      </c>
      <c r="M1863" t="b">
        <v>1</v>
      </c>
      <c r="N1863" t="s">
        <v>5206</v>
      </c>
      <c r="O1863">
        <f t="shared" ref="O1863:O1926" si="112">ROUND((E1863/D1863)*100,0)</f>
        <v>-2</v>
      </c>
      <c r="P1863">
        <f t="shared" si="109"/>
        <v>101</v>
      </c>
      <c r="Q1863" t="s">
        <v>5227</v>
      </c>
      <c r="R1863" t="s">
        <v>5232</v>
      </c>
      <c r="S1863" s="10">
        <f t="shared" si="110"/>
        <v>41432.048790371759</v>
      </c>
      <c r="T1863" s="10">
        <f t="shared" si="111"/>
        <v>41476.637894997803</v>
      </c>
    </row>
    <row r="1864" spans="1:20" ht="43.5" x14ac:dyDescent="0.35">
      <c r="A1864">
        <v>1862</v>
      </c>
      <c r="B1864" s="3" t="s">
        <v>258</v>
      </c>
      <c r="C1864" s="3" t="s">
        <v>2836</v>
      </c>
      <c r="D1864">
        <v>-1365028.98858748</v>
      </c>
      <c r="E1864">
        <v>20811.063685539</v>
      </c>
      <c r="F1864" t="s">
        <v>5156</v>
      </c>
      <c r="G1864" t="s">
        <v>5161</v>
      </c>
      <c r="H1864" t="s">
        <v>5183</v>
      </c>
      <c r="I1864">
        <v>1374420020.11481</v>
      </c>
      <c r="J1864">
        <v>1370567016.9997001</v>
      </c>
      <c r="K1864" t="b">
        <v>1</v>
      </c>
      <c r="L1864">
        <v>205.298384038016</v>
      </c>
      <c r="M1864" t="b">
        <v>1</v>
      </c>
      <c r="N1864" t="s">
        <v>5206</v>
      </c>
      <c r="O1864">
        <f t="shared" si="112"/>
        <v>-2</v>
      </c>
      <c r="P1864">
        <f t="shared" si="109"/>
        <v>101</v>
      </c>
      <c r="Q1864" t="s">
        <v>5227</v>
      </c>
      <c r="R1864" t="s">
        <v>5232</v>
      </c>
      <c r="S1864" s="10">
        <f t="shared" si="110"/>
        <v>41431.83584490393</v>
      </c>
      <c r="T1864" s="10">
        <f t="shared" si="111"/>
        <v>41476.430788365855</v>
      </c>
    </row>
    <row r="1865" spans="1:20" ht="58" x14ac:dyDescent="0.35">
      <c r="A1865">
        <v>1863</v>
      </c>
      <c r="B1865" s="3" t="s">
        <v>259</v>
      </c>
      <c r="C1865" s="3" t="s">
        <v>2837</v>
      </c>
      <c r="D1865">
        <v>-1366046.9648367399</v>
      </c>
      <c r="E1865">
        <v>20817.322851239998</v>
      </c>
      <c r="F1865" t="s">
        <v>5156</v>
      </c>
      <c r="G1865" t="s">
        <v>5161</v>
      </c>
      <c r="H1865" t="s">
        <v>5183</v>
      </c>
      <c r="I1865">
        <v>1374402126.10181</v>
      </c>
      <c r="J1865">
        <v>1370548618.51127</v>
      </c>
      <c r="K1865" t="b">
        <v>1</v>
      </c>
      <c r="L1865">
        <v>205.35769864319099</v>
      </c>
      <c r="M1865" t="b">
        <v>1</v>
      </c>
      <c r="N1865" t="s">
        <v>5206</v>
      </c>
      <c r="O1865">
        <f t="shared" si="112"/>
        <v>-2</v>
      </c>
      <c r="P1865">
        <f t="shared" si="109"/>
        <v>101</v>
      </c>
      <c r="Q1865" t="s">
        <v>5227</v>
      </c>
      <c r="R1865" t="s">
        <v>5232</v>
      </c>
      <c r="S1865" s="10">
        <f t="shared" si="110"/>
        <v>41431.622899435992</v>
      </c>
      <c r="T1865" s="10">
        <f t="shared" si="111"/>
        <v>41476.223681733907</v>
      </c>
    </row>
    <row r="1866" spans="1:20" ht="58" x14ac:dyDescent="0.35">
      <c r="A1866">
        <v>1864</v>
      </c>
      <c r="B1866" s="3" t="s">
        <v>260</v>
      </c>
      <c r="C1866" s="3" t="s">
        <v>2838</v>
      </c>
      <c r="D1866">
        <v>-1367064.9410859901</v>
      </c>
      <c r="E1866">
        <v>20823.582016940902</v>
      </c>
      <c r="F1866" t="s">
        <v>5156</v>
      </c>
      <c r="G1866" t="s">
        <v>5161</v>
      </c>
      <c r="H1866" t="s">
        <v>5183</v>
      </c>
      <c r="I1866">
        <v>1374384232.08881</v>
      </c>
      <c r="J1866">
        <v>1370530220.02285</v>
      </c>
      <c r="K1866" t="b">
        <v>1</v>
      </c>
      <c r="L1866">
        <v>205.41701324836501</v>
      </c>
      <c r="M1866" t="b">
        <v>1</v>
      </c>
      <c r="N1866" t="s">
        <v>5206</v>
      </c>
      <c r="O1866">
        <f t="shared" si="112"/>
        <v>-2</v>
      </c>
      <c r="P1866">
        <f t="shared" si="109"/>
        <v>101</v>
      </c>
      <c r="Q1866" t="s">
        <v>5227</v>
      </c>
      <c r="R1866" t="s">
        <v>5232</v>
      </c>
      <c r="S1866" s="10">
        <f t="shared" si="110"/>
        <v>41431.40995396817</v>
      </c>
      <c r="T1866" s="10">
        <f t="shared" si="111"/>
        <v>41476.016575101967</v>
      </c>
    </row>
    <row r="1867" spans="1:20" ht="43.5" x14ac:dyDescent="0.35">
      <c r="A1867">
        <v>1865</v>
      </c>
      <c r="B1867" s="3" t="s">
        <v>261</v>
      </c>
      <c r="C1867" s="3" t="s">
        <v>2839</v>
      </c>
      <c r="D1867">
        <v>-1368082.9173352399</v>
      </c>
      <c r="E1867">
        <v>20829.8411826419</v>
      </c>
      <c r="F1867" t="s">
        <v>5156</v>
      </c>
      <c r="G1867" t="s">
        <v>5161</v>
      </c>
      <c r="H1867" t="s">
        <v>5183</v>
      </c>
      <c r="I1867">
        <v>1374366338.07582</v>
      </c>
      <c r="J1867">
        <v>1370511821.53442</v>
      </c>
      <c r="K1867" t="b">
        <v>1</v>
      </c>
      <c r="L1867">
        <v>205.476327853539</v>
      </c>
      <c r="M1867" t="b">
        <v>1</v>
      </c>
      <c r="N1867" t="s">
        <v>5206</v>
      </c>
      <c r="O1867">
        <f t="shared" si="112"/>
        <v>-2</v>
      </c>
      <c r="P1867">
        <f t="shared" si="109"/>
        <v>101</v>
      </c>
      <c r="Q1867" t="s">
        <v>5227</v>
      </c>
      <c r="R1867" t="s">
        <v>5232</v>
      </c>
      <c r="S1867" s="10">
        <f t="shared" si="110"/>
        <v>41431.197008500232</v>
      </c>
      <c r="T1867" s="10">
        <f t="shared" si="111"/>
        <v>41475.809468470135</v>
      </c>
    </row>
    <row r="1868" spans="1:20" ht="29" x14ac:dyDescent="0.35">
      <c r="A1868">
        <v>1866</v>
      </c>
      <c r="B1868" s="3" t="s">
        <v>262</v>
      </c>
      <c r="C1868" s="3" t="s">
        <v>2840</v>
      </c>
      <c r="D1868">
        <v>-1369100.8935845001</v>
      </c>
      <c r="E1868">
        <v>20836.100348342799</v>
      </c>
      <c r="F1868" t="s">
        <v>5156</v>
      </c>
      <c r="G1868" t="s">
        <v>5161</v>
      </c>
      <c r="H1868" t="s">
        <v>5183</v>
      </c>
      <c r="I1868">
        <v>1374348444.06282</v>
      </c>
      <c r="J1868">
        <v>1370493423.046</v>
      </c>
      <c r="K1868" t="b">
        <v>1</v>
      </c>
      <c r="L1868">
        <v>205.535642458713</v>
      </c>
      <c r="M1868" t="b">
        <v>1</v>
      </c>
      <c r="N1868" t="s">
        <v>5206</v>
      </c>
      <c r="O1868">
        <f t="shared" si="112"/>
        <v>-2</v>
      </c>
      <c r="P1868">
        <f t="shared" si="109"/>
        <v>101</v>
      </c>
      <c r="Q1868" t="s">
        <v>5227</v>
      </c>
      <c r="R1868" t="s">
        <v>5232</v>
      </c>
      <c r="S1868" s="10">
        <f t="shared" si="110"/>
        <v>41430.984063032403</v>
      </c>
      <c r="T1868" s="10">
        <f t="shared" si="111"/>
        <v>41475.602361838195</v>
      </c>
    </row>
    <row r="1869" spans="1:20" ht="29" x14ac:dyDescent="0.35">
      <c r="A1869">
        <v>1867</v>
      </c>
      <c r="B1869" s="3" t="s">
        <v>263</v>
      </c>
      <c r="C1869" s="3" t="s">
        <v>2841</v>
      </c>
      <c r="D1869">
        <v>-1370118.86983375</v>
      </c>
      <c r="E1869">
        <v>20842.359514043801</v>
      </c>
      <c r="F1869" t="s">
        <v>5156</v>
      </c>
      <c r="G1869" t="s">
        <v>5161</v>
      </c>
      <c r="H1869" t="s">
        <v>5183</v>
      </c>
      <c r="I1869">
        <v>1374330550.0498199</v>
      </c>
      <c r="J1869">
        <v>1370475024.55757</v>
      </c>
      <c r="K1869" t="b">
        <v>1</v>
      </c>
      <c r="L1869">
        <v>205.59495706388799</v>
      </c>
      <c r="M1869" t="b">
        <v>1</v>
      </c>
      <c r="N1869" t="s">
        <v>5206</v>
      </c>
      <c r="O1869">
        <f t="shared" si="112"/>
        <v>-2</v>
      </c>
      <c r="P1869">
        <f t="shared" si="109"/>
        <v>101</v>
      </c>
      <c r="Q1869" t="s">
        <v>5227</v>
      </c>
      <c r="R1869" t="s">
        <v>5232</v>
      </c>
      <c r="S1869" s="10">
        <f t="shared" si="110"/>
        <v>41430.771117564465</v>
      </c>
      <c r="T1869" s="10">
        <f t="shared" si="111"/>
        <v>41475.395255206247</v>
      </c>
    </row>
    <row r="1870" spans="1:20" ht="58" x14ac:dyDescent="0.35">
      <c r="A1870">
        <v>1868</v>
      </c>
      <c r="B1870" s="3" t="s">
        <v>264</v>
      </c>
      <c r="C1870" s="3" t="s">
        <v>2842</v>
      </c>
      <c r="D1870">
        <v>-1371136.8460830101</v>
      </c>
      <c r="E1870">
        <v>20848.618679744701</v>
      </c>
      <c r="F1870" t="s">
        <v>5156</v>
      </c>
      <c r="G1870" t="s">
        <v>5161</v>
      </c>
      <c r="H1870" t="s">
        <v>5183</v>
      </c>
      <c r="I1870">
        <v>1374312656.0368199</v>
      </c>
      <c r="J1870">
        <v>1370456626.06915</v>
      </c>
      <c r="K1870" t="b">
        <v>1</v>
      </c>
      <c r="L1870">
        <v>205.65427166906201</v>
      </c>
      <c r="M1870" t="b">
        <v>1</v>
      </c>
      <c r="N1870" t="s">
        <v>5206</v>
      </c>
      <c r="O1870">
        <f t="shared" si="112"/>
        <v>-2</v>
      </c>
      <c r="P1870">
        <f t="shared" si="109"/>
        <v>101</v>
      </c>
      <c r="Q1870" t="s">
        <v>5227</v>
      </c>
      <c r="R1870" t="s">
        <v>5232</v>
      </c>
      <c r="S1870" s="10">
        <f t="shared" si="110"/>
        <v>41430.558172096637</v>
      </c>
      <c r="T1870" s="10">
        <f t="shared" si="111"/>
        <v>41475.1881485743</v>
      </c>
    </row>
    <row r="1871" spans="1:20" ht="58" x14ac:dyDescent="0.35">
      <c r="A1871">
        <v>1869</v>
      </c>
      <c r="B1871" s="3" t="s">
        <v>265</v>
      </c>
      <c r="C1871" s="3" t="s">
        <v>2843</v>
      </c>
      <c r="D1871">
        <v>-1372154.82233226</v>
      </c>
      <c r="E1871">
        <v>20854.877845445699</v>
      </c>
      <c r="F1871" t="s">
        <v>5156</v>
      </c>
      <c r="G1871" t="s">
        <v>5161</v>
      </c>
      <c r="H1871" t="s">
        <v>5183</v>
      </c>
      <c r="I1871">
        <v>1374294762.0238199</v>
      </c>
      <c r="J1871">
        <v>1370438227.5807199</v>
      </c>
      <c r="K1871" t="b">
        <v>1</v>
      </c>
      <c r="L1871">
        <v>205.71358627423601</v>
      </c>
      <c r="M1871" t="b">
        <v>1</v>
      </c>
      <c r="N1871" t="s">
        <v>5206</v>
      </c>
      <c r="O1871">
        <f t="shared" si="112"/>
        <v>-2</v>
      </c>
      <c r="P1871">
        <f t="shared" si="109"/>
        <v>101</v>
      </c>
      <c r="Q1871" t="s">
        <v>5227</v>
      </c>
      <c r="R1871" t="s">
        <v>5232</v>
      </c>
      <c r="S1871" s="10">
        <f t="shared" si="110"/>
        <v>41430.345226628699</v>
      </c>
      <c r="T1871" s="10">
        <f t="shared" si="111"/>
        <v>41474.981041942359</v>
      </c>
    </row>
    <row r="1872" spans="1:20" ht="58" x14ac:dyDescent="0.35">
      <c r="A1872">
        <v>1870</v>
      </c>
      <c r="B1872" s="3" t="s">
        <v>266</v>
      </c>
      <c r="C1872" s="3" t="s">
        <v>2844</v>
      </c>
      <c r="D1872">
        <v>-1373172.7985815101</v>
      </c>
      <c r="E1872">
        <v>20861.137011146599</v>
      </c>
      <c r="F1872" t="s">
        <v>5156</v>
      </c>
      <c r="G1872" t="s">
        <v>5161</v>
      </c>
      <c r="H1872" t="s">
        <v>5183</v>
      </c>
      <c r="I1872">
        <v>1374276868.0108299</v>
      </c>
      <c r="J1872">
        <v>1370419829.0922999</v>
      </c>
      <c r="K1872" t="b">
        <v>1</v>
      </c>
      <c r="L1872">
        <v>205.772900879411</v>
      </c>
      <c r="M1872" t="b">
        <v>1</v>
      </c>
      <c r="N1872" t="s">
        <v>5206</v>
      </c>
      <c r="O1872">
        <f t="shared" si="112"/>
        <v>-2</v>
      </c>
      <c r="P1872">
        <f t="shared" si="109"/>
        <v>101</v>
      </c>
      <c r="Q1872" t="s">
        <v>5227</v>
      </c>
      <c r="R1872" t="s">
        <v>5232</v>
      </c>
      <c r="S1872" s="10">
        <f t="shared" si="110"/>
        <v>41430.132281160877</v>
      </c>
      <c r="T1872" s="10">
        <f t="shared" si="111"/>
        <v>41474.773935310528</v>
      </c>
    </row>
    <row r="1873" spans="1:20" ht="58" x14ac:dyDescent="0.35">
      <c r="A1873">
        <v>1871</v>
      </c>
      <c r="B1873" s="3" t="s">
        <v>267</v>
      </c>
      <c r="C1873" s="3" t="s">
        <v>2845</v>
      </c>
      <c r="D1873">
        <v>-1374190.77483077</v>
      </c>
      <c r="E1873">
        <v>20867.3961768476</v>
      </c>
      <c r="F1873" t="s">
        <v>5156</v>
      </c>
      <c r="G1873" t="s">
        <v>5161</v>
      </c>
      <c r="H1873" t="s">
        <v>5183</v>
      </c>
      <c r="I1873">
        <v>1374258973.9978299</v>
      </c>
      <c r="J1873">
        <v>1370401430.6038699</v>
      </c>
      <c r="K1873" t="b">
        <v>1</v>
      </c>
      <c r="L1873">
        <v>205.83221548458499</v>
      </c>
      <c r="M1873" t="b">
        <v>1</v>
      </c>
      <c r="N1873" t="s">
        <v>5206</v>
      </c>
      <c r="O1873">
        <f t="shared" si="112"/>
        <v>-2</v>
      </c>
      <c r="P1873">
        <f t="shared" si="109"/>
        <v>101</v>
      </c>
      <c r="Q1873" t="s">
        <v>5227</v>
      </c>
      <c r="R1873" t="s">
        <v>5232</v>
      </c>
      <c r="S1873" s="10">
        <f t="shared" si="110"/>
        <v>41429.919335692939</v>
      </c>
      <c r="T1873" s="10">
        <f t="shared" si="111"/>
        <v>41474.566828678588</v>
      </c>
    </row>
    <row r="1874" spans="1:20" ht="43.5" x14ac:dyDescent="0.35">
      <c r="A1874">
        <v>1872</v>
      </c>
      <c r="B1874" s="3" t="s">
        <v>268</v>
      </c>
      <c r="C1874" s="3" t="s">
        <v>2846</v>
      </c>
      <c r="D1874">
        <v>-1375208.7510800201</v>
      </c>
      <c r="E1874">
        <v>20873.6553425485</v>
      </c>
      <c r="F1874" t="s">
        <v>5156</v>
      </c>
      <c r="G1874" t="s">
        <v>5162</v>
      </c>
      <c r="H1874" t="s">
        <v>5184</v>
      </c>
      <c r="I1874">
        <v>1374241079.9848299</v>
      </c>
      <c r="J1874">
        <v>1370383032.1154499</v>
      </c>
      <c r="K1874" t="b">
        <v>1</v>
      </c>
      <c r="L1874">
        <v>205.89153008975899</v>
      </c>
      <c r="M1874" t="b">
        <v>1</v>
      </c>
      <c r="N1874" t="s">
        <v>5206</v>
      </c>
      <c r="O1874">
        <f t="shared" si="112"/>
        <v>-2</v>
      </c>
      <c r="P1874">
        <f t="shared" si="109"/>
        <v>101</v>
      </c>
      <c r="Q1874" t="s">
        <v>5227</v>
      </c>
      <c r="R1874" t="s">
        <v>5232</v>
      </c>
      <c r="S1874" s="10">
        <f t="shared" si="110"/>
        <v>41429.70639022511</v>
      </c>
      <c r="T1874" s="10">
        <f t="shared" si="111"/>
        <v>41474.35972204664</v>
      </c>
    </row>
    <row r="1875" spans="1:20" ht="43.5" x14ac:dyDescent="0.35">
      <c r="A1875">
        <v>1873</v>
      </c>
      <c r="B1875" s="3" t="s">
        <v>269</v>
      </c>
      <c r="C1875" s="3" t="s">
        <v>2847</v>
      </c>
      <c r="D1875">
        <v>-1376226.72732927</v>
      </c>
      <c r="E1875">
        <v>20879.914508249502</v>
      </c>
      <c r="F1875" t="s">
        <v>5156</v>
      </c>
      <c r="G1875" t="s">
        <v>5161</v>
      </c>
      <c r="H1875" t="s">
        <v>5183</v>
      </c>
      <c r="I1875">
        <v>1374223185.9718299</v>
      </c>
      <c r="J1875">
        <v>1370364633.6270199</v>
      </c>
      <c r="K1875" t="b">
        <v>1</v>
      </c>
      <c r="L1875">
        <v>205.95084469493301</v>
      </c>
      <c r="M1875" t="b">
        <v>1</v>
      </c>
      <c r="N1875" t="s">
        <v>5206</v>
      </c>
      <c r="O1875">
        <f t="shared" si="112"/>
        <v>-2</v>
      </c>
      <c r="P1875">
        <f t="shared" si="109"/>
        <v>101</v>
      </c>
      <c r="Q1875" t="s">
        <v>5227</v>
      </c>
      <c r="R1875" t="s">
        <v>5232</v>
      </c>
      <c r="S1875" s="10">
        <f t="shared" si="110"/>
        <v>41429.493444757172</v>
      </c>
      <c r="T1875" s="10">
        <f t="shared" si="111"/>
        <v>41474.152615414692</v>
      </c>
    </row>
    <row r="1876" spans="1:20" ht="43.5" x14ac:dyDescent="0.35">
      <c r="A1876">
        <v>1874</v>
      </c>
      <c r="B1876" s="3" t="s">
        <v>270</v>
      </c>
      <c r="C1876" s="3" t="s">
        <v>2848</v>
      </c>
      <c r="D1876">
        <v>-1377244.7035785301</v>
      </c>
      <c r="E1876">
        <v>20886.173673950401</v>
      </c>
      <c r="F1876" t="s">
        <v>5156</v>
      </c>
      <c r="G1876" t="s">
        <v>5163</v>
      </c>
      <c r="H1876" t="s">
        <v>5185</v>
      </c>
      <c r="I1876">
        <v>1374205291.9588301</v>
      </c>
      <c r="J1876">
        <v>1370346235.1386001</v>
      </c>
      <c r="K1876" t="b">
        <v>1</v>
      </c>
      <c r="L1876">
        <v>206.010159300108</v>
      </c>
      <c r="M1876" t="b">
        <v>1</v>
      </c>
      <c r="N1876" t="s">
        <v>5206</v>
      </c>
      <c r="O1876">
        <f t="shared" si="112"/>
        <v>-2</v>
      </c>
      <c r="P1876">
        <f t="shared" si="109"/>
        <v>101</v>
      </c>
      <c r="Q1876" t="s">
        <v>5227</v>
      </c>
      <c r="R1876" t="s">
        <v>5232</v>
      </c>
      <c r="S1876" s="10">
        <f t="shared" si="110"/>
        <v>41429.280499289351</v>
      </c>
      <c r="T1876" s="10">
        <f t="shared" si="111"/>
        <v>41473.945508782752</v>
      </c>
    </row>
    <row r="1877" spans="1:20" ht="43.5" x14ac:dyDescent="0.35">
      <c r="A1877">
        <v>1875</v>
      </c>
      <c r="B1877" s="3" t="s">
        <v>271</v>
      </c>
      <c r="C1877" s="3" t="s">
        <v>2849</v>
      </c>
      <c r="D1877">
        <v>-1378262.67982778</v>
      </c>
      <c r="E1877">
        <v>20892.432839651399</v>
      </c>
      <c r="F1877" t="s">
        <v>5156</v>
      </c>
      <c r="G1877" t="s">
        <v>5161</v>
      </c>
      <c r="H1877" t="s">
        <v>5183</v>
      </c>
      <c r="I1877">
        <v>1374187397.9458399</v>
      </c>
      <c r="J1877">
        <v>1370327836.6501701</v>
      </c>
      <c r="K1877" t="b">
        <v>1</v>
      </c>
      <c r="L1877">
        <v>206.069473905282</v>
      </c>
      <c r="M1877" t="b">
        <v>1</v>
      </c>
      <c r="N1877" t="s">
        <v>5206</v>
      </c>
      <c r="O1877">
        <f t="shared" si="112"/>
        <v>-2</v>
      </c>
      <c r="P1877">
        <f t="shared" si="109"/>
        <v>101</v>
      </c>
      <c r="Q1877" t="s">
        <v>5227</v>
      </c>
      <c r="R1877" t="s">
        <v>5232</v>
      </c>
      <c r="S1877" s="10">
        <f t="shared" si="110"/>
        <v>41429.067553821413</v>
      </c>
      <c r="T1877" s="10">
        <f t="shared" si="111"/>
        <v>41473.738402150921</v>
      </c>
    </row>
    <row r="1878" spans="1:20" ht="43.5" x14ac:dyDescent="0.35">
      <c r="A1878">
        <v>1876</v>
      </c>
      <c r="B1878" s="3" t="s">
        <v>272</v>
      </c>
      <c r="C1878" s="3" t="s">
        <v>2850</v>
      </c>
      <c r="D1878">
        <v>-1379280.6560770301</v>
      </c>
      <c r="E1878">
        <v>20898.692005352299</v>
      </c>
      <c r="F1878" t="s">
        <v>5156</v>
      </c>
      <c r="G1878" t="s">
        <v>5161</v>
      </c>
      <c r="H1878" t="s">
        <v>5183</v>
      </c>
      <c r="I1878">
        <v>1374169503.9328401</v>
      </c>
      <c r="J1878">
        <v>1370309438.1617501</v>
      </c>
      <c r="K1878" t="b">
        <v>1</v>
      </c>
      <c r="L1878">
        <v>206.12878851045599</v>
      </c>
      <c r="M1878" t="b">
        <v>1</v>
      </c>
      <c r="N1878" t="s">
        <v>5206</v>
      </c>
      <c r="O1878">
        <f t="shared" si="112"/>
        <v>-2</v>
      </c>
      <c r="P1878">
        <f t="shared" si="109"/>
        <v>101</v>
      </c>
      <c r="Q1878" t="s">
        <v>5227</v>
      </c>
      <c r="R1878" t="s">
        <v>5232</v>
      </c>
      <c r="S1878" s="10">
        <f t="shared" si="110"/>
        <v>41428.854608353584</v>
      </c>
      <c r="T1878" s="10">
        <f t="shared" si="111"/>
        <v>41473.53129551898</v>
      </c>
    </row>
    <row r="1879" spans="1:20" ht="43.5" x14ac:dyDescent="0.35">
      <c r="A1879">
        <v>1877</v>
      </c>
      <c r="B1879" s="3" t="s">
        <v>273</v>
      </c>
      <c r="C1879" s="3" t="s">
        <v>2851</v>
      </c>
      <c r="D1879">
        <v>-1380298.63232629</v>
      </c>
      <c r="E1879">
        <v>20904.951171053301</v>
      </c>
      <c r="F1879" t="s">
        <v>5156</v>
      </c>
      <c r="G1879" t="s">
        <v>5161</v>
      </c>
      <c r="H1879" t="s">
        <v>5183</v>
      </c>
      <c r="I1879">
        <v>1374151609.9198401</v>
      </c>
      <c r="J1879">
        <v>1370291039.6733201</v>
      </c>
      <c r="K1879" t="b">
        <v>1</v>
      </c>
      <c r="L1879">
        <v>206.18810311563001</v>
      </c>
      <c r="M1879" t="b">
        <v>1</v>
      </c>
      <c r="N1879" t="s">
        <v>5206</v>
      </c>
      <c r="O1879">
        <f t="shared" si="112"/>
        <v>-2</v>
      </c>
      <c r="P1879">
        <f t="shared" si="109"/>
        <v>101</v>
      </c>
      <c r="Q1879" t="s">
        <v>5227</v>
      </c>
      <c r="R1879" t="s">
        <v>5232</v>
      </c>
      <c r="S1879" s="10">
        <f t="shared" si="110"/>
        <v>41428.641662885646</v>
      </c>
      <c r="T1879" s="10">
        <f t="shared" si="111"/>
        <v>41473.324188887033</v>
      </c>
    </row>
    <row r="1880" spans="1:20" ht="58" x14ac:dyDescent="0.35">
      <c r="A1880">
        <v>1878</v>
      </c>
      <c r="B1880" s="3" t="s">
        <v>274</v>
      </c>
      <c r="C1880" s="3" t="s">
        <v>2852</v>
      </c>
      <c r="D1880">
        <v>-1381316.6085755399</v>
      </c>
      <c r="E1880">
        <v>20911.2103367542</v>
      </c>
      <c r="F1880" t="s">
        <v>5156</v>
      </c>
      <c r="G1880" t="s">
        <v>5161</v>
      </c>
      <c r="H1880" t="s">
        <v>5183</v>
      </c>
      <c r="I1880">
        <v>1374133715.9068401</v>
      </c>
      <c r="J1880">
        <v>1370272641.1849</v>
      </c>
      <c r="K1880" t="b">
        <v>1</v>
      </c>
      <c r="L1880">
        <v>206.247417720805</v>
      </c>
      <c r="M1880" t="b">
        <v>1</v>
      </c>
      <c r="N1880" t="s">
        <v>5206</v>
      </c>
      <c r="O1880">
        <f t="shared" si="112"/>
        <v>-2</v>
      </c>
      <c r="P1880">
        <f t="shared" si="109"/>
        <v>101</v>
      </c>
      <c r="Q1880" t="s">
        <v>5227</v>
      </c>
      <c r="R1880" t="s">
        <v>5232</v>
      </c>
      <c r="S1880" s="10">
        <f t="shared" si="110"/>
        <v>41428.428717417824</v>
      </c>
      <c r="T1880" s="10">
        <f t="shared" si="111"/>
        <v>41473.117082255092</v>
      </c>
    </row>
    <row r="1881" spans="1:20" ht="43.5" x14ac:dyDescent="0.35">
      <c r="A1881">
        <v>1879</v>
      </c>
      <c r="B1881" s="3" t="s">
        <v>275</v>
      </c>
      <c r="C1881" s="3" t="s">
        <v>2853</v>
      </c>
      <c r="D1881">
        <v>-1382334.58482479</v>
      </c>
      <c r="E1881">
        <v>20917.469502455198</v>
      </c>
      <c r="F1881" t="s">
        <v>5156</v>
      </c>
      <c r="G1881" t="s">
        <v>5161</v>
      </c>
      <c r="H1881" t="s">
        <v>5183</v>
      </c>
      <c r="I1881">
        <v>1374115821.8938401</v>
      </c>
      <c r="J1881">
        <v>1370254242.69647</v>
      </c>
      <c r="K1881" t="b">
        <v>1</v>
      </c>
      <c r="L1881">
        <v>206.306732325979</v>
      </c>
      <c r="M1881" t="b">
        <v>1</v>
      </c>
      <c r="N1881" t="s">
        <v>5206</v>
      </c>
      <c r="O1881">
        <f t="shared" si="112"/>
        <v>-2</v>
      </c>
      <c r="P1881">
        <f t="shared" si="109"/>
        <v>101</v>
      </c>
      <c r="Q1881" t="s">
        <v>5227</v>
      </c>
      <c r="R1881" t="s">
        <v>5232</v>
      </c>
      <c r="S1881" s="10">
        <f t="shared" si="110"/>
        <v>41428.215771949886</v>
      </c>
      <c r="T1881" s="10">
        <f t="shared" si="111"/>
        <v>41472.909975623144</v>
      </c>
    </row>
    <row r="1882" spans="1:20" ht="43.5" x14ac:dyDescent="0.35">
      <c r="A1882">
        <v>1880</v>
      </c>
      <c r="B1882" s="3" t="s">
        <v>276</v>
      </c>
      <c r="C1882" s="3" t="s">
        <v>2854</v>
      </c>
      <c r="D1882">
        <v>-1383352.5610740499</v>
      </c>
      <c r="E1882">
        <v>20923.728668156102</v>
      </c>
      <c r="F1882" t="s">
        <v>5156</v>
      </c>
      <c r="G1882" t="s">
        <v>5161</v>
      </c>
      <c r="H1882" t="s">
        <v>5183</v>
      </c>
      <c r="I1882">
        <v>1374097927.8808501</v>
      </c>
      <c r="J1882">
        <v>1370235844.20805</v>
      </c>
      <c r="K1882" t="b">
        <v>1</v>
      </c>
      <c r="L1882">
        <v>206.36604693115299</v>
      </c>
      <c r="M1882" t="b">
        <v>1</v>
      </c>
      <c r="N1882" t="s">
        <v>5206</v>
      </c>
      <c r="O1882">
        <f t="shared" si="112"/>
        <v>-2</v>
      </c>
      <c r="P1882">
        <f t="shared" si="109"/>
        <v>101</v>
      </c>
      <c r="Q1882" t="s">
        <v>5227</v>
      </c>
      <c r="R1882" t="s">
        <v>5232</v>
      </c>
      <c r="S1882" s="10">
        <f t="shared" si="110"/>
        <v>41428.002826482058</v>
      </c>
      <c r="T1882" s="10">
        <f t="shared" si="111"/>
        <v>41472.70286899132</v>
      </c>
    </row>
    <row r="1883" spans="1:20" ht="43.5" x14ac:dyDescent="0.35">
      <c r="A1883">
        <v>1881</v>
      </c>
      <c r="B1883" s="3" t="s">
        <v>277</v>
      </c>
      <c r="C1883" s="3" t="s">
        <v>2855</v>
      </c>
      <c r="D1883">
        <v>-1384370.5373233</v>
      </c>
      <c r="E1883">
        <v>20929.9878338571</v>
      </c>
      <c r="F1883" t="s">
        <v>5156</v>
      </c>
      <c r="G1883" t="s">
        <v>5161</v>
      </c>
      <c r="H1883" t="s">
        <v>5183</v>
      </c>
      <c r="I1883">
        <v>1374080033.8678501</v>
      </c>
      <c r="J1883">
        <v>1370217445.71962</v>
      </c>
      <c r="K1883" t="b">
        <v>1</v>
      </c>
      <c r="L1883">
        <v>206.42536153632801</v>
      </c>
      <c r="M1883" t="b">
        <v>1</v>
      </c>
      <c r="N1883" t="s">
        <v>5206</v>
      </c>
      <c r="O1883">
        <f t="shared" si="112"/>
        <v>-2</v>
      </c>
      <c r="P1883">
        <f t="shared" si="109"/>
        <v>101</v>
      </c>
      <c r="Q1883" t="s">
        <v>5227</v>
      </c>
      <c r="R1883" t="s">
        <v>5232</v>
      </c>
      <c r="S1883" s="10">
        <f t="shared" si="110"/>
        <v>41427.78988101412</v>
      </c>
      <c r="T1883" s="10">
        <f t="shared" si="111"/>
        <v>41472.495762359373</v>
      </c>
    </row>
    <row r="1884" spans="1:20" ht="58" x14ac:dyDescent="0.35">
      <c r="A1884">
        <v>1882</v>
      </c>
      <c r="B1884" s="3" t="s">
        <v>278</v>
      </c>
      <c r="C1884" s="3" t="s">
        <v>2856</v>
      </c>
      <c r="D1884">
        <v>-1385388.5135725599</v>
      </c>
      <c r="E1884">
        <v>20936.246999558</v>
      </c>
      <c r="F1884" t="s">
        <v>5156</v>
      </c>
      <c r="G1884" t="s">
        <v>5161</v>
      </c>
      <c r="H1884" t="s">
        <v>5183</v>
      </c>
      <c r="I1884">
        <v>1374062139.8548501</v>
      </c>
      <c r="J1884">
        <v>1370199047.2312</v>
      </c>
      <c r="K1884" t="b">
        <v>1</v>
      </c>
      <c r="L1884">
        <v>206.48467614150201</v>
      </c>
      <c r="M1884" t="b">
        <v>1</v>
      </c>
      <c r="N1884" t="s">
        <v>5206</v>
      </c>
      <c r="O1884">
        <f t="shared" si="112"/>
        <v>-2</v>
      </c>
      <c r="P1884">
        <f t="shared" si="109"/>
        <v>101</v>
      </c>
      <c r="Q1884" t="s">
        <v>5227</v>
      </c>
      <c r="R1884" t="s">
        <v>5232</v>
      </c>
      <c r="S1884" s="10">
        <f t="shared" si="110"/>
        <v>41427.576935546291</v>
      </c>
      <c r="T1884" s="10">
        <f t="shared" si="111"/>
        <v>41472.288655727425</v>
      </c>
    </row>
    <row r="1885" spans="1:20" ht="29" x14ac:dyDescent="0.35">
      <c r="A1885">
        <v>1883</v>
      </c>
      <c r="B1885" s="3" t="s">
        <v>279</v>
      </c>
      <c r="C1885" s="3" t="s">
        <v>2857</v>
      </c>
      <c r="D1885">
        <v>-1386406.48982181</v>
      </c>
      <c r="E1885">
        <v>20942.506165259001</v>
      </c>
      <c r="F1885" t="s">
        <v>5156</v>
      </c>
      <c r="G1885" t="s">
        <v>5161</v>
      </c>
      <c r="H1885" t="s">
        <v>5183</v>
      </c>
      <c r="I1885">
        <v>1374044245.84185</v>
      </c>
      <c r="J1885">
        <v>1370180648.74277</v>
      </c>
      <c r="K1885" t="b">
        <v>1</v>
      </c>
      <c r="L1885">
        <v>206.543990746676</v>
      </c>
      <c r="M1885" t="b">
        <v>1</v>
      </c>
      <c r="N1885" t="s">
        <v>5206</v>
      </c>
      <c r="O1885">
        <f t="shared" si="112"/>
        <v>-2</v>
      </c>
      <c r="P1885">
        <f t="shared" si="109"/>
        <v>101</v>
      </c>
      <c r="Q1885" t="s">
        <v>5227</v>
      </c>
      <c r="R1885" t="s">
        <v>5232</v>
      </c>
      <c r="S1885" s="10">
        <f t="shared" si="110"/>
        <v>41427.363990078353</v>
      </c>
      <c r="T1885" s="10">
        <f t="shared" si="111"/>
        <v>41472.081549095485</v>
      </c>
    </row>
    <row r="1886" spans="1:20" ht="43.5" x14ac:dyDescent="0.35">
      <c r="A1886">
        <v>1884</v>
      </c>
      <c r="B1886" s="3" t="s">
        <v>280</v>
      </c>
      <c r="C1886" s="3" t="s">
        <v>2858</v>
      </c>
      <c r="D1886">
        <v>-1387424.4660710599</v>
      </c>
      <c r="E1886">
        <v>20948.765330959901</v>
      </c>
      <c r="F1886" t="s">
        <v>5156</v>
      </c>
      <c r="G1886" t="s">
        <v>5161</v>
      </c>
      <c r="H1886" t="s">
        <v>5183</v>
      </c>
      <c r="I1886">
        <v>1374026351.82885</v>
      </c>
      <c r="J1886">
        <v>1370162250.2543499</v>
      </c>
      <c r="K1886" t="b">
        <v>1</v>
      </c>
      <c r="L1886">
        <v>206.60330535185</v>
      </c>
      <c r="M1886" t="b">
        <v>1</v>
      </c>
      <c r="N1886" t="s">
        <v>5206</v>
      </c>
      <c r="O1886">
        <f t="shared" si="112"/>
        <v>-2</v>
      </c>
      <c r="P1886">
        <f t="shared" si="109"/>
        <v>101</v>
      </c>
      <c r="Q1886" t="s">
        <v>5227</v>
      </c>
      <c r="R1886" t="s">
        <v>5232</v>
      </c>
      <c r="S1886" s="10">
        <f t="shared" si="110"/>
        <v>41427.151044610531</v>
      </c>
      <c r="T1886" s="10">
        <f t="shared" si="111"/>
        <v>41471.874442463537</v>
      </c>
    </row>
    <row r="1887" spans="1:20" ht="43.5" x14ac:dyDescent="0.35">
      <c r="A1887">
        <v>1885</v>
      </c>
      <c r="B1887" s="3" t="s">
        <v>281</v>
      </c>
      <c r="C1887" s="3" t="s">
        <v>2859</v>
      </c>
      <c r="D1887">
        <v>-1388442.4423203201</v>
      </c>
      <c r="E1887">
        <v>20955.024496660899</v>
      </c>
      <c r="F1887" t="s">
        <v>5156</v>
      </c>
      <c r="G1887" t="s">
        <v>5161</v>
      </c>
      <c r="H1887" t="s">
        <v>5183</v>
      </c>
      <c r="I1887">
        <v>1374008457.81586</v>
      </c>
      <c r="J1887">
        <v>1370143851.7659199</v>
      </c>
      <c r="K1887" t="b">
        <v>1</v>
      </c>
      <c r="L1887">
        <v>206.66261995702499</v>
      </c>
      <c r="M1887" t="b">
        <v>1</v>
      </c>
      <c r="N1887" t="s">
        <v>5206</v>
      </c>
      <c r="O1887">
        <f t="shared" si="112"/>
        <v>-2</v>
      </c>
      <c r="P1887">
        <f t="shared" si="109"/>
        <v>101</v>
      </c>
      <c r="Q1887" t="s">
        <v>5227</v>
      </c>
      <c r="R1887" t="s">
        <v>5232</v>
      </c>
      <c r="S1887" s="10">
        <f t="shared" si="110"/>
        <v>41426.938099142593</v>
      </c>
      <c r="T1887" s="10">
        <f t="shared" si="111"/>
        <v>41471.667335831713</v>
      </c>
    </row>
    <row r="1888" spans="1:20" ht="43.5" x14ac:dyDescent="0.35">
      <c r="A1888">
        <v>1886</v>
      </c>
      <c r="B1888" s="3" t="s">
        <v>282</v>
      </c>
      <c r="C1888" s="3" t="s">
        <v>2860</v>
      </c>
      <c r="D1888">
        <v>-1389460.4185695699</v>
      </c>
      <c r="E1888">
        <v>20961.283662361799</v>
      </c>
      <c r="F1888" t="s">
        <v>5156</v>
      </c>
      <c r="G1888" t="s">
        <v>5161</v>
      </c>
      <c r="H1888" t="s">
        <v>5183</v>
      </c>
      <c r="I1888">
        <v>1373990563.80286</v>
      </c>
      <c r="J1888">
        <v>1370125453.2774999</v>
      </c>
      <c r="K1888" t="b">
        <v>1</v>
      </c>
      <c r="L1888">
        <v>206.72193456219901</v>
      </c>
      <c r="M1888" t="b">
        <v>1</v>
      </c>
      <c r="N1888" t="s">
        <v>5206</v>
      </c>
      <c r="O1888">
        <f t="shared" si="112"/>
        <v>-2</v>
      </c>
      <c r="P1888">
        <f t="shared" si="109"/>
        <v>101</v>
      </c>
      <c r="Q1888" t="s">
        <v>5227</v>
      </c>
      <c r="R1888" t="s">
        <v>5232</v>
      </c>
      <c r="S1888" s="10">
        <f t="shared" si="110"/>
        <v>41426.725153674764</v>
      </c>
      <c r="T1888" s="10">
        <f t="shared" si="111"/>
        <v>41471.460229199765</v>
      </c>
    </row>
    <row r="1889" spans="1:20" ht="43.5" x14ac:dyDescent="0.35">
      <c r="A1889">
        <v>1887</v>
      </c>
      <c r="B1889" s="3" t="s">
        <v>283</v>
      </c>
      <c r="C1889" s="3" t="s">
        <v>2861</v>
      </c>
      <c r="D1889">
        <v>-1390478.3948188201</v>
      </c>
      <c r="E1889">
        <v>20967.5428280628</v>
      </c>
      <c r="F1889" t="s">
        <v>5156</v>
      </c>
      <c r="G1889" t="s">
        <v>5161</v>
      </c>
      <c r="H1889" t="s">
        <v>5183</v>
      </c>
      <c r="I1889">
        <v>1373972669.78986</v>
      </c>
      <c r="J1889">
        <v>1370107054.7890699</v>
      </c>
      <c r="K1889" t="b">
        <v>1</v>
      </c>
      <c r="L1889">
        <v>206.78124916737301</v>
      </c>
      <c r="M1889" t="b">
        <v>1</v>
      </c>
      <c r="N1889" t="s">
        <v>5206</v>
      </c>
      <c r="O1889">
        <f t="shared" si="112"/>
        <v>-2</v>
      </c>
      <c r="P1889">
        <f t="shared" si="109"/>
        <v>101</v>
      </c>
      <c r="Q1889" t="s">
        <v>5227</v>
      </c>
      <c r="R1889" t="s">
        <v>5232</v>
      </c>
      <c r="S1889" s="10">
        <f t="shared" si="110"/>
        <v>41426.512208206826</v>
      </c>
      <c r="T1889" s="10">
        <f t="shared" si="111"/>
        <v>41471.253122567818</v>
      </c>
    </row>
    <row r="1890" spans="1:20" ht="29" x14ac:dyDescent="0.35">
      <c r="A1890">
        <v>1888</v>
      </c>
      <c r="B1890" s="3" t="s">
        <v>284</v>
      </c>
      <c r="C1890" s="3" t="s">
        <v>2862</v>
      </c>
      <c r="D1890">
        <v>-1391496.37106808</v>
      </c>
      <c r="E1890">
        <v>20973.8019937637</v>
      </c>
      <c r="F1890" t="s">
        <v>5156</v>
      </c>
      <c r="G1890" t="s">
        <v>5161</v>
      </c>
      <c r="H1890" t="s">
        <v>5183</v>
      </c>
      <c r="I1890">
        <v>1373954775.77686</v>
      </c>
      <c r="J1890">
        <v>1370088656.3006499</v>
      </c>
      <c r="K1890" t="b">
        <v>1</v>
      </c>
      <c r="L1890">
        <v>206.84056377254799</v>
      </c>
      <c r="M1890" t="b">
        <v>1</v>
      </c>
      <c r="N1890" t="s">
        <v>5206</v>
      </c>
      <c r="O1890">
        <f t="shared" si="112"/>
        <v>-2</v>
      </c>
      <c r="P1890">
        <f t="shared" si="109"/>
        <v>101</v>
      </c>
      <c r="Q1890" t="s">
        <v>5227</v>
      </c>
      <c r="R1890" t="s">
        <v>5232</v>
      </c>
      <c r="S1890" s="10">
        <f t="shared" si="110"/>
        <v>41426.299262738998</v>
      </c>
      <c r="T1890" s="10">
        <f t="shared" si="111"/>
        <v>41471.046015935877</v>
      </c>
    </row>
    <row r="1891" spans="1:20" ht="43.5" x14ac:dyDescent="0.35">
      <c r="A1891">
        <v>1889</v>
      </c>
      <c r="B1891" s="3" t="s">
        <v>285</v>
      </c>
      <c r="C1891" s="3" t="s">
        <v>2863</v>
      </c>
      <c r="D1891">
        <v>-1392514.3473173301</v>
      </c>
      <c r="E1891">
        <v>20980.061159464702</v>
      </c>
      <c r="F1891" t="s">
        <v>5156</v>
      </c>
      <c r="G1891" t="s">
        <v>5161</v>
      </c>
      <c r="H1891" t="s">
        <v>5183</v>
      </c>
      <c r="I1891">
        <v>1373936881.76386</v>
      </c>
      <c r="J1891">
        <v>1370070257.8122301</v>
      </c>
      <c r="K1891" t="b">
        <v>1</v>
      </c>
      <c r="L1891">
        <v>206.89987837772199</v>
      </c>
      <c r="M1891" t="b">
        <v>1</v>
      </c>
      <c r="N1891" t="s">
        <v>5206</v>
      </c>
      <c r="O1891">
        <f t="shared" si="112"/>
        <v>-2</v>
      </c>
      <c r="P1891">
        <f t="shared" si="109"/>
        <v>101</v>
      </c>
      <c r="Q1891" t="s">
        <v>5227</v>
      </c>
      <c r="R1891" t="s">
        <v>5232</v>
      </c>
      <c r="S1891" s="10">
        <f t="shared" si="110"/>
        <v>41426.086317271176</v>
      </c>
      <c r="T1891" s="10">
        <f t="shared" si="111"/>
        <v>41470.838909303937</v>
      </c>
    </row>
    <row r="1892" spans="1:20" ht="43.5" x14ac:dyDescent="0.35">
      <c r="A1892">
        <v>1890</v>
      </c>
      <c r="B1892" s="3" t="s">
        <v>286</v>
      </c>
      <c r="C1892" s="3" t="s">
        <v>2864</v>
      </c>
      <c r="D1892">
        <v>-1393532.32356658</v>
      </c>
      <c r="E1892">
        <v>20986.320325165601</v>
      </c>
      <c r="F1892" t="s">
        <v>5156</v>
      </c>
      <c r="G1892" t="s">
        <v>5161</v>
      </c>
      <c r="H1892" t="s">
        <v>5183</v>
      </c>
      <c r="I1892">
        <v>1373918987.75087</v>
      </c>
      <c r="J1892">
        <v>1370051859.3238001</v>
      </c>
      <c r="K1892" t="b">
        <v>1</v>
      </c>
      <c r="L1892">
        <v>206.95919298289601</v>
      </c>
      <c r="M1892" t="b">
        <v>1</v>
      </c>
      <c r="N1892" t="s">
        <v>5206</v>
      </c>
      <c r="O1892">
        <f t="shared" si="112"/>
        <v>-2</v>
      </c>
      <c r="P1892">
        <f t="shared" si="109"/>
        <v>101</v>
      </c>
      <c r="Q1892" t="s">
        <v>5227</v>
      </c>
      <c r="R1892" t="s">
        <v>5232</v>
      </c>
      <c r="S1892" s="10">
        <f t="shared" si="110"/>
        <v>41425.873371803238</v>
      </c>
      <c r="T1892" s="10">
        <f t="shared" si="111"/>
        <v>41470.631802672106</v>
      </c>
    </row>
    <row r="1893" spans="1:20" ht="43.5" x14ac:dyDescent="0.35">
      <c r="A1893">
        <v>1891</v>
      </c>
      <c r="B1893" s="3" t="s">
        <v>287</v>
      </c>
      <c r="C1893" s="3" t="s">
        <v>2865</v>
      </c>
      <c r="D1893">
        <v>-1394550.2998158401</v>
      </c>
      <c r="E1893">
        <v>20992.579490866599</v>
      </c>
      <c r="F1893" t="s">
        <v>5156</v>
      </c>
      <c r="G1893" t="s">
        <v>5161</v>
      </c>
      <c r="H1893" t="s">
        <v>5183</v>
      </c>
      <c r="I1893">
        <v>1373901093.73787</v>
      </c>
      <c r="J1893">
        <v>1370033460.8353801</v>
      </c>
      <c r="K1893" t="b">
        <v>1</v>
      </c>
      <c r="L1893">
        <v>207.01850758807001</v>
      </c>
      <c r="M1893" t="b">
        <v>1</v>
      </c>
      <c r="N1893" t="s">
        <v>5206</v>
      </c>
      <c r="O1893">
        <f t="shared" si="112"/>
        <v>-2</v>
      </c>
      <c r="P1893">
        <f t="shared" si="109"/>
        <v>101</v>
      </c>
      <c r="Q1893" t="s">
        <v>5227</v>
      </c>
      <c r="R1893" t="s">
        <v>5232</v>
      </c>
      <c r="S1893" s="10">
        <f t="shared" si="110"/>
        <v>41425.660426335417</v>
      </c>
      <c r="T1893" s="10">
        <f t="shared" si="111"/>
        <v>41470.424696040158</v>
      </c>
    </row>
    <row r="1894" spans="1:20" ht="29" x14ac:dyDescent="0.35">
      <c r="A1894">
        <v>1892</v>
      </c>
      <c r="B1894" s="3" t="s">
        <v>288</v>
      </c>
      <c r="C1894" s="3" t="s">
        <v>2866</v>
      </c>
      <c r="D1894">
        <v>-1395568.27606509</v>
      </c>
      <c r="E1894">
        <v>20998.838656567499</v>
      </c>
      <c r="F1894" t="s">
        <v>5156</v>
      </c>
      <c r="G1894" t="s">
        <v>5161</v>
      </c>
      <c r="H1894" t="s">
        <v>5183</v>
      </c>
      <c r="I1894">
        <v>1373883199.72487</v>
      </c>
      <c r="J1894">
        <v>1370015062.3469501</v>
      </c>
      <c r="K1894" t="b">
        <v>1</v>
      </c>
      <c r="L1894">
        <v>207.077822193245</v>
      </c>
      <c r="M1894" t="b">
        <v>1</v>
      </c>
      <c r="N1894" t="s">
        <v>5206</v>
      </c>
      <c r="O1894">
        <f t="shared" si="112"/>
        <v>-2</v>
      </c>
      <c r="P1894">
        <f t="shared" si="109"/>
        <v>101</v>
      </c>
      <c r="Q1894" t="s">
        <v>5227</v>
      </c>
      <c r="R1894" t="s">
        <v>5232</v>
      </c>
      <c r="S1894" s="10">
        <f t="shared" si="110"/>
        <v>41425.447480867479</v>
      </c>
      <c r="T1894" s="10">
        <f t="shared" si="111"/>
        <v>41470.217589408217</v>
      </c>
    </row>
    <row r="1895" spans="1:20" ht="58" x14ac:dyDescent="0.35">
      <c r="A1895">
        <v>1893</v>
      </c>
      <c r="B1895" s="3" t="s">
        <v>289</v>
      </c>
      <c r="C1895" s="3" t="s">
        <v>2867</v>
      </c>
      <c r="D1895">
        <v>-1396586.2523143401</v>
      </c>
      <c r="E1895">
        <v>21005.097822268501</v>
      </c>
      <c r="F1895" t="s">
        <v>5156</v>
      </c>
      <c r="G1895" t="s">
        <v>5161</v>
      </c>
      <c r="H1895" t="s">
        <v>5183</v>
      </c>
      <c r="I1895">
        <v>1373865305.71187</v>
      </c>
      <c r="J1895">
        <v>1369996663.85853</v>
      </c>
      <c r="K1895" t="b">
        <v>1</v>
      </c>
      <c r="L1895">
        <v>207.13713679841899</v>
      </c>
      <c r="M1895" t="b">
        <v>1</v>
      </c>
      <c r="N1895" t="s">
        <v>5206</v>
      </c>
      <c r="O1895">
        <f t="shared" si="112"/>
        <v>-2</v>
      </c>
      <c r="P1895">
        <f t="shared" si="109"/>
        <v>101</v>
      </c>
      <c r="Q1895" t="s">
        <v>5227</v>
      </c>
      <c r="R1895" t="s">
        <v>5232</v>
      </c>
      <c r="S1895" s="10">
        <f t="shared" si="110"/>
        <v>41425.23453539965</v>
      </c>
      <c r="T1895" s="10">
        <f t="shared" si="111"/>
        <v>41470.01048277627</v>
      </c>
    </row>
    <row r="1896" spans="1:20" ht="43.5" x14ac:dyDescent="0.35">
      <c r="A1896">
        <v>1894</v>
      </c>
      <c r="B1896" s="3" t="s">
        <v>290</v>
      </c>
      <c r="C1896" s="3" t="s">
        <v>2868</v>
      </c>
      <c r="D1896">
        <v>-1397604.2285636</v>
      </c>
      <c r="E1896">
        <v>21011.356987969401</v>
      </c>
      <c r="F1896" t="s">
        <v>5156</v>
      </c>
      <c r="G1896" t="s">
        <v>5162</v>
      </c>
      <c r="H1896" t="s">
        <v>5184</v>
      </c>
      <c r="I1896">
        <v>1373847411.6988699</v>
      </c>
      <c r="J1896">
        <v>1369978265.3701</v>
      </c>
      <c r="K1896" t="b">
        <v>1</v>
      </c>
      <c r="L1896">
        <v>207.19645140359299</v>
      </c>
      <c r="M1896" t="b">
        <v>1</v>
      </c>
      <c r="N1896" t="s">
        <v>5206</v>
      </c>
      <c r="O1896">
        <f t="shared" si="112"/>
        <v>-2</v>
      </c>
      <c r="P1896">
        <f t="shared" si="109"/>
        <v>101</v>
      </c>
      <c r="Q1896" t="s">
        <v>5227</v>
      </c>
      <c r="R1896" t="s">
        <v>5232</v>
      </c>
      <c r="S1896" s="10">
        <f t="shared" si="110"/>
        <v>41425.021589931712</v>
      </c>
      <c r="T1896" s="10">
        <f t="shared" si="111"/>
        <v>41469.803376144329</v>
      </c>
    </row>
    <row r="1897" spans="1:20" ht="29" x14ac:dyDescent="0.35">
      <c r="A1897">
        <v>1895</v>
      </c>
      <c r="B1897" s="3" t="s">
        <v>291</v>
      </c>
      <c r="C1897" s="3" t="s">
        <v>2869</v>
      </c>
      <c r="D1897">
        <v>-1398622.2048128501</v>
      </c>
      <c r="E1897">
        <v>21017.616153670398</v>
      </c>
      <c r="F1897" t="s">
        <v>5156</v>
      </c>
      <c r="G1897" t="s">
        <v>5161</v>
      </c>
      <c r="H1897" t="s">
        <v>5183</v>
      </c>
      <c r="I1897">
        <v>1373829517.6858699</v>
      </c>
      <c r="J1897">
        <v>1369959866.88168</v>
      </c>
      <c r="K1897" t="b">
        <v>1</v>
      </c>
      <c r="L1897">
        <v>207.25576600876701</v>
      </c>
      <c r="M1897" t="b">
        <v>1</v>
      </c>
      <c r="N1897" t="s">
        <v>5206</v>
      </c>
      <c r="O1897">
        <f t="shared" si="112"/>
        <v>-2</v>
      </c>
      <c r="P1897">
        <f t="shared" si="109"/>
        <v>101</v>
      </c>
      <c r="Q1897" t="s">
        <v>5227</v>
      </c>
      <c r="R1897" t="s">
        <v>5232</v>
      </c>
      <c r="S1897" s="10">
        <f t="shared" si="110"/>
        <v>41424.808644463883</v>
      </c>
      <c r="T1897" s="10">
        <f t="shared" si="111"/>
        <v>41469.596269512382</v>
      </c>
    </row>
    <row r="1898" spans="1:20" ht="43.5" x14ac:dyDescent="0.35">
      <c r="A1898">
        <v>1896</v>
      </c>
      <c r="B1898" s="3" t="s">
        <v>292</v>
      </c>
      <c r="C1898" s="3" t="s">
        <v>2870</v>
      </c>
      <c r="D1898">
        <v>-1399640.18106211</v>
      </c>
      <c r="E1898">
        <v>21023.875319371298</v>
      </c>
      <c r="F1898" t="s">
        <v>5156</v>
      </c>
      <c r="G1898" t="s">
        <v>5161</v>
      </c>
      <c r="H1898" t="s">
        <v>5183</v>
      </c>
      <c r="I1898">
        <v>1373811623.6728799</v>
      </c>
      <c r="J1898">
        <v>1369941468.39325</v>
      </c>
      <c r="K1898" t="b">
        <v>1</v>
      </c>
      <c r="L1898">
        <v>207.315080613942</v>
      </c>
      <c r="M1898" t="b">
        <v>1</v>
      </c>
      <c r="N1898" t="s">
        <v>5206</v>
      </c>
      <c r="O1898">
        <f t="shared" si="112"/>
        <v>-2</v>
      </c>
      <c r="P1898">
        <f t="shared" si="109"/>
        <v>101</v>
      </c>
      <c r="Q1898" t="s">
        <v>5227</v>
      </c>
      <c r="R1898" t="s">
        <v>5232</v>
      </c>
      <c r="S1898" s="10">
        <f t="shared" si="110"/>
        <v>41424.595698995945</v>
      </c>
      <c r="T1898" s="10">
        <f t="shared" si="111"/>
        <v>41469.38916288055</v>
      </c>
    </row>
    <row r="1899" spans="1:20" ht="58" x14ac:dyDescent="0.35">
      <c r="A1899">
        <v>1897</v>
      </c>
      <c r="B1899" s="3" t="s">
        <v>293</v>
      </c>
      <c r="C1899" s="3" t="s">
        <v>2871</v>
      </c>
      <c r="D1899">
        <v>-1400658.1573113599</v>
      </c>
      <c r="E1899">
        <v>21030.1344850723</v>
      </c>
      <c r="F1899" t="s">
        <v>5156</v>
      </c>
      <c r="G1899" t="s">
        <v>5161</v>
      </c>
      <c r="H1899" t="s">
        <v>5183</v>
      </c>
      <c r="I1899">
        <v>1373793729.6598799</v>
      </c>
      <c r="J1899">
        <v>1369923069.90483</v>
      </c>
      <c r="K1899" t="b">
        <v>1</v>
      </c>
      <c r="L1899">
        <v>207.374395219116</v>
      </c>
      <c r="M1899" t="b">
        <v>1</v>
      </c>
      <c r="N1899" t="s">
        <v>5206</v>
      </c>
      <c r="O1899">
        <f t="shared" si="112"/>
        <v>-2</v>
      </c>
      <c r="P1899">
        <f t="shared" si="109"/>
        <v>101</v>
      </c>
      <c r="Q1899" t="s">
        <v>5227</v>
      </c>
      <c r="R1899" t="s">
        <v>5232</v>
      </c>
      <c r="S1899" s="10">
        <f t="shared" si="110"/>
        <v>41424.382753528123</v>
      </c>
      <c r="T1899" s="10">
        <f t="shared" si="111"/>
        <v>41469.18205624861</v>
      </c>
    </row>
    <row r="1900" spans="1:20" ht="43.5" x14ac:dyDescent="0.35">
      <c r="A1900">
        <v>1898</v>
      </c>
      <c r="B1900" s="3" t="s">
        <v>294</v>
      </c>
      <c r="C1900" s="3" t="s">
        <v>2872</v>
      </c>
      <c r="D1900">
        <v>-1401676.13356061</v>
      </c>
      <c r="E1900">
        <v>21036.3936507732</v>
      </c>
      <c r="F1900" t="s">
        <v>5156</v>
      </c>
      <c r="G1900" t="s">
        <v>5161</v>
      </c>
      <c r="H1900" t="s">
        <v>5183</v>
      </c>
      <c r="I1900">
        <v>1373775835.6468799</v>
      </c>
      <c r="J1900">
        <v>1369904671.4164</v>
      </c>
      <c r="K1900" t="b">
        <v>1</v>
      </c>
      <c r="L1900">
        <v>207.43370982428999</v>
      </c>
      <c r="M1900" t="b">
        <v>1</v>
      </c>
      <c r="N1900" t="s">
        <v>5206</v>
      </c>
      <c r="O1900">
        <f t="shared" si="112"/>
        <v>-2</v>
      </c>
      <c r="P1900">
        <f t="shared" si="109"/>
        <v>101</v>
      </c>
      <c r="Q1900" t="s">
        <v>5227</v>
      </c>
      <c r="R1900" t="s">
        <v>5232</v>
      </c>
      <c r="S1900" s="10">
        <f t="shared" si="110"/>
        <v>41424.169808060185</v>
      </c>
      <c r="T1900" s="10">
        <f t="shared" si="111"/>
        <v>41468.974949616662</v>
      </c>
    </row>
    <row r="1901" spans="1:20" ht="72.5" x14ac:dyDescent="0.35">
      <c r="A1901">
        <v>1899</v>
      </c>
      <c r="B1901" s="3" t="s">
        <v>295</v>
      </c>
      <c r="C1901" s="3" t="s">
        <v>2873</v>
      </c>
      <c r="D1901">
        <v>-1402694.1098098699</v>
      </c>
      <c r="E1901">
        <v>21042.652816474201</v>
      </c>
      <c r="F1901" t="s">
        <v>5156</v>
      </c>
      <c r="G1901" t="s">
        <v>5161</v>
      </c>
      <c r="H1901" t="s">
        <v>5183</v>
      </c>
      <c r="I1901">
        <v>1373757941.6338799</v>
      </c>
      <c r="J1901">
        <v>1369886272.9279799</v>
      </c>
      <c r="K1901" t="b">
        <v>1</v>
      </c>
      <c r="L1901">
        <v>207.49302442946501</v>
      </c>
      <c r="M1901" t="b">
        <v>1</v>
      </c>
      <c r="N1901" t="s">
        <v>5206</v>
      </c>
      <c r="O1901">
        <f t="shared" si="112"/>
        <v>-2</v>
      </c>
      <c r="P1901">
        <f t="shared" si="109"/>
        <v>101</v>
      </c>
      <c r="Q1901" t="s">
        <v>5227</v>
      </c>
      <c r="R1901" t="s">
        <v>5232</v>
      </c>
      <c r="S1901" s="10">
        <f t="shared" si="110"/>
        <v>41423.956862592357</v>
      </c>
      <c r="T1901" s="10">
        <f t="shared" si="111"/>
        <v>41468.767842984722</v>
      </c>
    </row>
    <row r="1902" spans="1:20" ht="43.5" x14ac:dyDescent="0.35">
      <c r="A1902">
        <v>1900</v>
      </c>
      <c r="B1902" s="3" t="s">
        <v>296</v>
      </c>
      <c r="C1902" s="3" t="s">
        <v>2874</v>
      </c>
      <c r="D1902">
        <v>-1403712.08605912</v>
      </c>
      <c r="E1902">
        <v>21048.911982175101</v>
      </c>
      <c r="F1902" t="s">
        <v>5156</v>
      </c>
      <c r="G1902" t="s">
        <v>5161</v>
      </c>
      <c r="H1902" t="s">
        <v>5183</v>
      </c>
      <c r="I1902">
        <v>1373740047.6208799</v>
      </c>
      <c r="J1902">
        <v>1369867874.4395499</v>
      </c>
      <c r="K1902" t="b">
        <v>1</v>
      </c>
      <c r="L1902">
        <v>207.552339034639</v>
      </c>
      <c r="M1902" t="b">
        <v>1</v>
      </c>
      <c r="N1902" t="s">
        <v>5206</v>
      </c>
      <c r="O1902">
        <f t="shared" si="112"/>
        <v>-1</v>
      </c>
      <c r="P1902">
        <f t="shared" si="109"/>
        <v>101</v>
      </c>
      <c r="Q1902" t="s">
        <v>5227</v>
      </c>
      <c r="R1902" t="s">
        <v>5232</v>
      </c>
      <c r="S1902" s="10">
        <f t="shared" si="110"/>
        <v>41423.743917124419</v>
      </c>
      <c r="T1902" s="10">
        <f t="shared" si="111"/>
        <v>41468.560736352774</v>
      </c>
    </row>
    <row r="1903" spans="1:20" ht="43.5" x14ac:dyDescent="0.35">
      <c r="A1903">
        <v>1901</v>
      </c>
      <c r="B1903" s="3" t="s">
        <v>297</v>
      </c>
      <c r="C1903" s="3" t="s">
        <v>2875</v>
      </c>
      <c r="D1903">
        <v>-1404730.0623083699</v>
      </c>
      <c r="E1903">
        <v>21055.171147876099</v>
      </c>
      <c r="F1903" t="s">
        <v>5156</v>
      </c>
      <c r="G1903" t="s">
        <v>5161</v>
      </c>
      <c r="H1903" t="s">
        <v>5183</v>
      </c>
      <c r="I1903">
        <v>1373722153.6078899</v>
      </c>
      <c r="J1903">
        <v>1369849475.9511299</v>
      </c>
      <c r="K1903" t="b">
        <v>1</v>
      </c>
      <c r="L1903">
        <v>207.611653639813</v>
      </c>
      <c r="M1903" t="b">
        <v>1</v>
      </c>
      <c r="N1903" t="s">
        <v>5206</v>
      </c>
      <c r="O1903">
        <f t="shared" si="112"/>
        <v>-1</v>
      </c>
      <c r="P1903">
        <f t="shared" si="109"/>
        <v>101</v>
      </c>
      <c r="Q1903" t="s">
        <v>5227</v>
      </c>
      <c r="R1903" t="s">
        <v>5232</v>
      </c>
      <c r="S1903" s="10">
        <f t="shared" si="110"/>
        <v>41423.53097165659</v>
      </c>
      <c r="T1903" s="10">
        <f t="shared" si="111"/>
        <v>41468.353629720943</v>
      </c>
    </row>
    <row r="1904" spans="1:20" ht="43.5" x14ac:dyDescent="0.35">
      <c r="A1904">
        <v>1902</v>
      </c>
      <c r="B1904" s="3" t="s">
        <v>298</v>
      </c>
      <c r="C1904" s="3" t="s">
        <v>2876</v>
      </c>
      <c r="D1904">
        <v>-1405748.03855763</v>
      </c>
      <c r="E1904">
        <v>21061.430313576999</v>
      </c>
      <c r="F1904" t="s">
        <v>5156</v>
      </c>
      <c r="G1904" t="s">
        <v>5161</v>
      </c>
      <c r="H1904" t="s">
        <v>5183</v>
      </c>
      <c r="I1904">
        <v>1373704259.5948901</v>
      </c>
      <c r="J1904">
        <v>1369831077.4626999</v>
      </c>
      <c r="K1904" t="b">
        <v>1</v>
      </c>
      <c r="L1904">
        <v>207.67096824498699</v>
      </c>
      <c r="M1904" t="b">
        <v>1</v>
      </c>
      <c r="N1904" t="s">
        <v>5206</v>
      </c>
      <c r="O1904">
        <f t="shared" si="112"/>
        <v>-1</v>
      </c>
      <c r="P1904">
        <f t="shared" si="109"/>
        <v>101</v>
      </c>
      <c r="Q1904" t="s">
        <v>5227</v>
      </c>
      <c r="R1904" t="s">
        <v>5232</v>
      </c>
      <c r="S1904" s="10">
        <f t="shared" si="110"/>
        <v>41423.318026188652</v>
      </c>
      <c r="T1904" s="10">
        <f t="shared" si="111"/>
        <v>41468.146523089003</v>
      </c>
    </row>
    <row r="1905" spans="1:20" ht="29" x14ac:dyDescent="0.35">
      <c r="A1905">
        <v>1903</v>
      </c>
      <c r="B1905" s="3" t="s">
        <v>299</v>
      </c>
      <c r="C1905" s="3" t="s">
        <v>2877</v>
      </c>
      <c r="D1905">
        <v>-1406766.0148068799</v>
      </c>
      <c r="E1905">
        <v>21067.689479278</v>
      </c>
      <c r="F1905" t="s">
        <v>5156</v>
      </c>
      <c r="G1905" t="s">
        <v>5161</v>
      </c>
      <c r="H1905" t="s">
        <v>5183</v>
      </c>
      <c r="I1905">
        <v>1373686365.5818901</v>
      </c>
      <c r="J1905">
        <v>1369812678.9742801</v>
      </c>
      <c r="K1905" t="b">
        <v>1</v>
      </c>
      <c r="L1905">
        <v>207.73028285016201</v>
      </c>
      <c r="M1905" t="b">
        <v>1</v>
      </c>
      <c r="N1905" t="s">
        <v>5206</v>
      </c>
      <c r="O1905">
        <f t="shared" si="112"/>
        <v>-1</v>
      </c>
      <c r="P1905">
        <f t="shared" si="109"/>
        <v>101</v>
      </c>
      <c r="Q1905" t="s">
        <v>5227</v>
      </c>
      <c r="R1905" t="s">
        <v>5232</v>
      </c>
      <c r="S1905" s="10">
        <f t="shared" si="110"/>
        <v>41423.10508072083</v>
      </c>
      <c r="T1905" s="10">
        <f t="shared" si="111"/>
        <v>41467.939416457062</v>
      </c>
    </row>
    <row r="1906" spans="1:20" ht="58" x14ac:dyDescent="0.35">
      <c r="A1906">
        <v>1904</v>
      </c>
      <c r="B1906" s="3" t="s">
        <v>300</v>
      </c>
      <c r="C1906" s="3" t="s">
        <v>2878</v>
      </c>
      <c r="D1906">
        <v>-1407783.99105613</v>
      </c>
      <c r="E1906">
        <v>21073.9486449789</v>
      </c>
      <c r="F1906" t="s">
        <v>5156</v>
      </c>
      <c r="G1906" t="s">
        <v>5161</v>
      </c>
      <c r="H1906" t="s">
        <v>5183</v>
      </c>
      <c r="I1906">
        <v>1373668471.5688901</v>
      </c>
      <c r="J1906">
        <v>1369794280.4858501</v>
      </c>
      <c r="K1906" t="b">
        <v>1</v>
      </c>
      <c r="L1906">
        <v>207.78959745533601</v>
      </c>
      <c r="M1906" t="b">
        <v>1</v>
      </c>
      <c r="N1906" t="s">
        <v>5206</v>
      </c>
      <c r="O1906">
        <f t="shared" si="112"/>
        <v>-1</v>
      </c>
      <c r="P1906">
        <f t="shared" si="109"/>
        <v>101</v>
      </c>
      <c r="Q1906" t="s">
        <v>5227</v>
      </c>
      <c r="R1906" t="s">
        <v>5232</v>
      </c>
      <c r="S1906" s="10">
        <f t="shared" si="110"/>
        <v>41422.892135252892</v>
      </c>
      <c r="T1906" s="10">
        <f t="shared" si="111"/>
        <v>41467.732309825114</v>
      </c>
    </row>
    <row r="1907" spans="1:20" ht="43.5" x14ac:dyDescent="0.35">
      <c r="A1907">
        <v>1905</v>
      </c>
      <c r="B1907" s="3" t="s">
        <v>301</v>
      </c>
      <c r="C1907" s="3" t="s">
        <v>2879</v>
      </c>
      <c r="D1907">
        <v>-1408801.9673053899</v>
      </c>
      <c r="E1907">
        <v>21080.207810679902</v>
      </c>
      <c r="F1907" t="s">
        <v>5156</v>
      </c>
      <c r="G1907" t="s">
        <v>5161</v>
      </c>
      <c r="H1907" t="s">
        <v>5183</v>
      </c>
      <c r="I1907">
        <v>1373650577.5558901</v>
      </c>
      <c r="J1907">
        <v>1369775881.9974301</v>
      </c>
      <c r="K1907" t="b">
        <v>1</v>
      </c>
      <c r="L1907">
        <v>207.84891206051</v>
      </c>
      <c r="M1907" t="b">
        <v>1</v>
      </c>
      <c r="N1907" t="s">
        <v>5206</v>
      </c>
      <c r="O1907">
        <f t="shared" si="112"/>
        <v>-1</v>
      </c>
      <c r="P1907">
        <f t="shared" si="109"/>
        <v>101</v>
      </c>
      <c r="Q1907" t="s">
        <v>5227</v>
      </c>
      <c r="R1907" t="s">
        <v>5232</v>
      </c>
      <c r="S1907" s="10">
        <f t="shared" si="110"/>
        <v>41422.679189785071</v>
      </c>
      <c r="T1907" s="10">
        <f t="shared" si="111"/>
        <v>41467.525203193167</v>
      </c>
    </row>
    <row r="1908" spans="1:20" ht="43.5" x14ac:dyDescent="0.35">
      <c r="A1908">
        <v>1906</v>
      </c>
      <c r="B1908" s="3" t="s">
        <v>302</v>
      </c>
      <c r="C1908" s="3" t="s">
        <v>2880</v>
      </c>
      <c r="D1908">
        <v>-1409819.94355464</v>
      </c>
      <c r="E1908">
        <v>21086.466976380801</v>
      </c>
      <c r="F1908" t="s">
        <v>5156</v>
      </c>
      <c r="G1908" t="s">
        <v>5161</v>
      </c>
      <c r="H1908" t="s">
        <v>5183</v>
      </c>
      <c r="I1908">
        <v>1373632683.5429001</v>
      </c>
      <c r="J1908">
        <v>1369757483.5090001</v>
      </c>
      <c r="K1908" t="b">
        <v>1</v>
      </c>
      <c r="L1908">
        <v>207.908226665684</v>
      </c>
      <c r="M1908" t="b">
        <v>1</v>
      </c>
      <c r="N1908" t="s">
        <v>5206</v>
      </c>
      <c r="O1908">
        <f t="shared" si="112"/>
        <v>-1</v>
      </c>
      <c r="P1908">
        <f t="shared" si="109"/>
        <v>101</v>
      </c>
      <c r="Q1908" t="s">
        <v>5227</v>
      </c>
      <c r="R1908" t="s">
        <v>5232</v>
      </c>
      <c r="S1908" s="10">
        <f t="shared" si="110"/>
        <v>41422.466244317126</v>
      </c>
      <c r="T1908" s="10">
        <f t="shared" si="111"/>
        <v>41467.318096561343</v>
      </c>
    </row>
    <row r="1909" spans="1:20" ht="58" x14ac:dyDescent="0.35">
      <c r="A1909">
        <v>1907</v>
      </c>
      <c r="B1909" s="3" t="s">
        <v>303</v>
      </c>
      <c r="C1909" s="3" t="s">
        <v>2881</v>
      </c>
      <c r="D1909">
        <v>-1410837.9198038899</v>
      </c>
      <c r="E1909">
        <v>21092.726142081799</v>
      </c>
      <c r="F1909" t="s">
        <v>5156</v>
      </c>
      <c r="G1909" t="s">
        <v>5161</v>
      </c>
      <c r="H1909" t="s">
        <v>5183</v>
      </c>
      <c r="I1909">
        <v>1373614789.5299001</v>
      </c>
      <c r="J1909">
        <v>1369739085.0205801</v>
      </c>
      <c r="K1909" t="b">
        <v>1</v>
      </c>
      <c r="L1909">
        <v>207.96754127085899</v>
      </c>
      <c r="M1909" t="b">
        <v>1</v>
      </c>
      <c r="N1909" t="s">
        <v>5206</v>
      </c>
      <c r="O1909">
        <f t="shared" si="112"/>
        <v>-1</v>
      </c>
      <c r="P1909">
        <f t="shared" si="109"/>
        <v>101</v>
      </c>
      <c r="Q1909" t="s">
        <v>5227</v>
      </c>
      <c r="R1909" t="s">
        <v>5232</v>
      </c>
      <c r="S1909" s="10">
        <f t="shared" si="110"/>
        <v>41422.253298849304</v>
      </c>
      <c r="T1909" s="10">
        <f t="shared" si="111"/>
        <v>41467.110989929395</v>
      </c>
    </row>
    <row r="1910" spans="1:20" ht="43.5" x14ac:dyDescent="0.35">
      <c r="A1910">
        <v>1908</v>
      </c>
      <c r="B1910" s="3" t="s">
        <v>304</v>
      </c>
      <c r="C1910" s="3" t="s">
        <v>2882</v>
      </c>
      <c r="D1910">
        <v>-1411855.8960531501</v>
      </c>
      <c r="E1910">
        <v>21098.985307782699</v>
      </c>
      <c r="F1910" t="s">
        <v>5156</v>
      </c>
      <c r="G1910" t="s">
        <v>5161</v>
      </c>
      <c r="H1910" t="s">
        <v>5183</v>
      </c>
      <c r="I1910">
        <v>1373596895.5169001</v>
      </c>
      <c r="J1910">
        <v>1369720686.53215</v>
      </c>
      <c r="K1910" t="b">
        <v>1</v>
      </c>
      <c r="L1910">
        <v>208.02685587603301</v>
      </c>
      <c r="M1910" t="b">
        <v>1</v>
      </c>
      <c r="N1910" t="s">
        <v>5206</v>
      </c>
      <c r="O1910">
        <f t="shared" si="112"/>
        <v>-1</v>
      </c>
      <c r="P1910">
        <f t="shared" si="109"/>
        <v>101</v>
      </c>
      <c r="Q1910" t="s">
        <v>5227</v>
      </c>
      <c r="R1910" t="s">
        <v>5232</v>
      </c>
      <c r="S1910" s="10">
        <f t="shared" si="110"/>
        <v>41422.040353381366</v>
      </c>
      <c r="T1910" s="10">
        <f t="shared" si="111"/>
        <v>41466.903883297455</v>
      </c>
    </row>
    <row r="1911" spans="1:20" ht="29" x14ac:dyDescent="0.35">
      <c r="A1911">
        <v>1909</v>
      </c>
      <c r="B1911" s="3" t="s">
        <v>305</v>
      </c>
      <c r="C1911" s="3" t="s">
        <v>2883</v>
      </c>
      <c r="D1911">
        <v>-1412873.8723023999</v>
      </c>
      <c r="E1911">
        <v>21105.244473483701</v>
      </c>
      <c r="F1911" t="s">
        <v>5156</v>
      </c>
      <c r="G1911" t="s">
        <v>5161</v>
      </c>
      <c r="H1911" t="s">
        <v>5183</v>
      </c>
      <c r="I1911">
        <v>1373579001.5039001</v>
      </c>
      <c r="J1911">
        <v>1369702288.04373</v>
      </c>
      <c r="K1911" t="b">
        <v>1</v>
      </c>
      <c r="L1911">
        <v>208.08617048120701</v>
      </c>
      <c r="M1911" t="b">
        <v>1</v>
      </c>
      <c r="N1911" t="s">
        <v>5206</v>
      </c>
      <c r="O1911">
        <f t="shared" si="112"/>
        <v>-1</v>
      </c>
      <c r="P1911">
        <f t="shared" si="109"/>
        <v>101</v>
      </c>
      <c r="Q1911" t="s">
        <v>5227</v>
      </c>
      <c r="R1911" t="s">
        <v>5232</v>
      </c>
      <c r="S1911" s="10">
        <f t="shared" si="110"/>
        <v>41421.827407913537</v>
      </c>
      <c r="T1911" s="10">
        <f t="shared" si="111"/>
        <v>41466.696776665507</v>
      </c>
    </row>
    <row r="1912" spans="1:20" ht="43.5" x14ac:dyDescent="0.35">
      <c r="A1912">
        <v>1910</v>
      </c>
      <c r="B1912" s="3" t="s">
        <v>306</v>
      </c>
      <c r="C1912" s="3" t="s">
        <v>2884</v>
      </c>
      <c r="D1912">
        <v>-1413891.8485516601</v>
      </c>
      <c r="E1912">
        <v>21111.503639184601</v>
      </c>
      <c r="F1912" t="s">
        <v>5156</v>
      </c>
      <c r="G1912" t="s">
        <v>5161</v>
      </c>
      <c r="H1912" t="s">
        <v>5183</v>
      </c>
      <c r="I1912">
        <v>1373561107.4909</v>
      </c>
      <c r="J1912">
        <v>1369683889.5553</v>
      </c>
      <c r="K1912" t="b">
        <v>1</v>
      </c>
      <c r="L1912">
        <v>208.145485086382</v>
      </c>
      <c r="M1912" t="b">
        <v>1</v>
      </c>
      <c r="N1912" t="s">
        <v>5206</v>
      </c>
      <c r="O1912">
        <f t="shared" si="112"/>
        <v>-1</v>
      </c>
      <c r="P1912">
        <f t="shared" si="109"/>
        <v>101</v>
      </c>
      <c r="Q1912" t="s">
        <v>5227</v>
      </c>
      <c r="R1912" t="s">
        <v>5232</v>
      </c>
      <c r="S1912" s="10">
        <f t="shared" si="110"/>
        <v>41421.614462445599</v>
      </c>
      <c r="T1912" s="10">
        <f t="shared" si="111"/>
        <v>41466.489670033559</v>
      </c>
    </row>
    <row r="1913" spans="1:20" ht="29" x14ac:dyDescent="0.35">
      <c r="A1913">
        <v>1911</v>
      </c>
      <c r="B1913" s="3" t="s">
        <v>307</v>
      </c>
      <c r="C1913" s="3" t="s">
        <v>2885</v>
      </c>
      <c r="D1913">
        <v>-1414909.82480091</v>
      </c>
      <c r="E1913">
        <v>21117.762804885599</v>
      </c>
      <c r="F1913" t="s">
        <v>5156</v>
      </c>
      <c r="G1913" t="s">
        <v>5161</v>
      </c>
      <c r="H1913" t="s">
        <v>5183</v>
      </c>
      <c r="I1913">
        <v>1373543213.47791</v>
      </c>
      <c r="J1913">
        <v>1369665491.06688</v>
      </c>
      <c r="K1913" t="b">
        <v>1</v>
      </c>
      <c r="L1913">
        <v>208.20479969155599</v>
      </c>
      <c r="M1913" t="b">
        <v>1</v>
      </c>
      <c r="N1913" t="s">
        <v>5206</v>
      </c>
      <c r="O1913">
        <f t="shared" si="112"/>
        <v>-1</v>
      </c>
      <c r="P1913">
        <f t="shared" si="109"/>
        <v>101</v>
      </c>
      <c r="Q1913" t="s">
        <v>5227</v>
      </c>
      <c r="R1913" t="s">
        <v>5232</v>
      </c>
      <c r="S1913" s="10">
        <f t="shared" si="110"/>
        <v>41421.401516977778</v>
      </c>
      <c r="T1913" s="10">
        <f t="shared" si="111"/>
        <v>41466.282563401735</v>
      </c>
    </row>
    <row r="1914" spans="1:20" x14ac:dyDescent="0.35">
      <c r="A1914">
        <v>1912</v>
      </c>
      <c r="B1914" s="3" t="s">
        <v>308</v>
      </c>
      <c r="C1914" s="3" t="s">
        <v>2886</v>
      </c>
      <c r="D1914">
        <v>-1415927.8010501601</v>
      </c>
      <c r="E1914">
        <v>21124.021970586498</v>
      </c>
      <c r="F1914" t="s">
        <v>5156</v>
      </c>
      <c r="G1914" t="s">
        <v>5161</v>
      </c>
      <c r="H1914" t="s">
        <v>5183</v>
      </c>
      <c r="I1914">
        <v>1373525319.46491</v>
      </c>
      <c r="J1914">
        <v>1369647092.57845</v>
      </c>
      <c r="K1914" t="b">
        <v>1</v>
      </c>
      <c r="L1914">
        <v>208.26411429673001</v>
      </c>
      <c r="M1914" t="b">
        <v>1</v>
      </c>
      <c r="N1914" t="s">
        <v>5206</v>
      </c>
      <c r="O1914">
        <f t="shared" si="112"/>
        <v>-1</v>
      </c>
      <c r="P1914">
        <f t="shared" si="109"/>
        <v>101</v>
      </c>
      <c r="Q1914" t="s">
        <v>5227</v>
      </c>
      <c r="R1914" t="s">
        <v>5232</v>
      </c>
      <c r="S1914" s="10">
        <f t="shared" si="110"/>
        <v>41421.188571509832</v>
      </c>
      <c r="T1914" s="10">
        <f t="shared" si="111"/>
        <v>41466.075456769788</v>
      </c>
    </row>
    <row r="1915" spans="1:20" ht="43.5" x14ac:dyDescent="0.35">
      <c r="A1915">
        <v>1913</v>
      </c>
      <c r="B1915" s="3" t="s">
        <v>309</v>
      </c>
      <c r="C1915" s="3" t="s">
        <v>2887</v>
      </c>
      <c r="D1915">
        <v>-1416945.77729942</v>
      </c>
      <c r="E1915">
        <v>21130.2811362875</v>
      </c>
      <c r="F1915" t="s">
        <v>5156</v>
      </c>
      <c r="G1915" t="s">
        <v>5161</v>
      </c>
      <c r="H1915" t="s">
        <v>5183</v>
      </c>
      <c r="I1915">
        <v>1373507425.45191</v>
      </c>
      <c r="J1915">
        <v>1369628694.09003</v>
      </c>
      <c r="K1915" t="b">
        <v>1</v>
      </c>
      <c r="L1915">
        <v>208.32342890190401</v>
      </c>
      <c r="M1915" t="b">
        <v>1</v>
      </c>
      <c r="N1915" t="s">
        <v>5206</v>
      </c>
      <c r="O1915">
        <f t="shared" si="112"/>
        <v>-1</v>
      </c>
      <c r="P1915">
        <f t="shared" si="109"/>
        <v>101</v>
      </c>
      <c r="Q1915" t="s">
        <v>5227</v>
      </c>
      <c r="R1915" t="s">
        <v>5232</v>
      </c>
      <c r="S1915" s="10">
        <f t="shared" si="110"/>
        <v>41420.975626042011</v>
      </c>
      <c r="T1915" s="10">
        <f t="shared" si="111"/>
        <v>41465.868350137847</v>
      </c>
    </row>
    <row r="1916" spans="1:20" ht="43.5" x14ac:dyDescent="0.35">
      <c r="A1916">
        <v>1914</v>
      </c>
      <c r="B1916" s="3" t="s">
        <v>310</v>
      </c>
      <c r="C1916" s="3" t="s">
        <v>2888</v>
      </c>
      <c r="D1916">
        <v>-1417963.7535486701</v>
      </c>
      <c r="E1916">
        <v>21136.5403019884</v>
      </c>
      <c r="F1916" t="s">
        <v>5156</v>
      </c>
      <c r="G1916" t="s">
        <v>5161</v>
      </c>
      <c r="H1916" t="s">
        <v>5183</v>
      </c>
      <c r="I1916">
        <v>1373489531.43891</v>
      </c>
      <c r="J1916">
        <v>1369610295.6015999</v>
      </c>
      <c r="K1916" t="b">
        <v>1</v>
      </c>
      <c r="L1916">
        <v>208.382743507079</v>
      </c>
      <c r="M1916" t="b">
        <v>1</v>
      </c>
      <c r="N1916" t="s">
        <v>5206</v>
      </c>
      <c r="O1916">
        <f t="shared" si="112"/>
        <v>-1</v>
      </c>
      <c r="P1916">
        <f t="shared" si="109"/>
        <v>101</v>
      </c>
      <c r="Q1916" t="s">
        <v>5227</v>
      </c>
      <c r="R1916" t="s">
        <v>5232</v>
      </c>
      <c r="S1916" s="10">
        <f t="shared" si="110"/>
        <v>41420.762680574073</v>
      </c>
      <c r="T1916" s="10">
        <f t="shared" si="111"/>
        <v>41465.6612435059</v>
      </c>
    </row>
    <row r="1917" spans="1:20" ht="43.5" x14ac:dyDescent="0.35">
      <c r="A1917">
        <v>1915</v>
      </c>
      <c r="B1917" s="3" t="s">
        <v>311</v>
      </c>
      <c r="C1917" s="3" t="s">
        <v>5354</v>
      </c>
      <c r="D1917">
        <v>-1418981.72979792</v>
      </c>
      <c r="E1917">
        <v>21142.799467689401</v>
      </c>
      <c r="F1917" t="s">
        <v>5156</v>
      </c>
      <c r="G1917" t="s">
        <v>5161</v>
      </c>
      <c r="H1917" t="s">
        <v>5183</v>
      </c>
      <c r="I1917">
        <v>1373471637.42591</v>
      </c>
      <c r="J1917">
        <v>1369591897.1131799</v>
      </c>
      <c r="K1917" t="b">
        <v>1</v>
      </c>
      <c r="L1917">
        <v>208.44205811225299</v>
      </c>
      <c r="M1917" t="b">
        <v>1</v>
      </c>
      <c r="N1917" t="s">
        <v>5206</v>
      </c>
      <c r="O1917">
        <f t="shared" si="112"/>
        <v>-1</v>
      </c>
      <c r="P1917">
        <f t="shared" si="109"/>
        <v>101</v>
      </c>
      <c r="Q1917" t="s">
        <v>5227</v>
      </c>
      <c r="R1917" t="s">
        <v>5232</v>
      </c>
      <c r="S1917" s="10">
        <f t="shared" si="110"/>
        <v>41420.549735106244</v>
      </c>
      <c r="T1917" s="10">
        <f t="shared" si="111"/>
        <v>41465.454136873952</v>
      </c>
    </row>
    <row r="1918" spans="1:20" ht="43.5" x14ac:dyDescent="0.35">
      <c r="A1918">
        <v>1916</v>
      </c>
      <c r="B1918" s="3" t="s">
        <v>312</v>
      </c>
      <c r="C1918" s="3" t="s">
        <v>2890</v>
      </c>
      <c r="D1918">
        <v>-1419999.7060471801</v>
      </c>
      <c r="E1918">
        <v>21149.058633390301</v>
      </c>
      <c r="F1918" t="s">
        <v>5156</v>
      </c>
      <c r="G1918" t="s">
        <v>5161</v>
      </c>
      <c r="H1918" t="s">
        <v>5183</v>
      </c>
      <c r="I1918">
        <v>1373453743.41292</v>
      </c>
      <c r="J1918">
        <v>1369573498.6247499</v>
      </c>
      <c r="K1918" t="b">
        <v>1</v>
      </c>
      <c r="L1918">
        <v>208.50137271742699</v>
      </c>
      <c r="M1918" t="b">
        <v>1</v>
      </c>
      <c r="N1918" t="s">
        <v>5206</v>
      </c>
      <c r="O1918">
        <f t="shared" si="112"/>
        <v>-1</v>
      </c>
      <c r="P1918">
        <f t="shared" si="109"/>
        <v>101</v>
      </c>
      <c r="Q1918" t="s">
        <v>5227</v>
      </c>
      <c r="R1918" t="s">
        <v>5232</v>
      </c>
      <c r="S1918" s="10">
        <f t="shared" si="110"/>
        <v>41420.336789638306</v>
      </c>
      <c r="T1918" s="10">
        <f t="shared" si="111"/>
        <v>41465.247030242128</v>
      </c>
    </row>
    <row r="1919" spans="1:20" ht="58" x14ac:dyDescent="0.35">
      <c r="A1919">
        <v>1917</v>
      </c>
      <c r="B1919" s="3" t="s">
        <v>313</v>
      </c>
      <c r="C1919" s="3" t="s">
        <v>2891</v>
      </c>
      <c r="D1919">
        <v>-1421017.68229643</v>
      </c>
      <c r="E1919">
        <v>21155.317799091299</v>
      </c>
      <c r="F1919" t="s">
        <v>5156</v>
      </c>
      <c r="G1919" t="s">
        <v>5161</v>
      </c>
      <c r="H1919" t="s">
        <v>5183</v>
      </c>
      <c r="I1919">
        <v>1373435849.39992</v>
      </c>
      <c r="J1919">
        <v>1369555100.1363299</v>
      </c>
      <c r="K1919" t="b">
        <v>1</v>
      </c>
      <c r="L1919">
        <v>208.56068732260201</v>
      </c>
      <c r="M1919" t="b">
        <v>1</v>
      </c>
      <c r="N1919" t="s">
        <v>5206</v>
      </c>
      <c r="O1919">
        <f t="shared" si="112"/>
        <v>-1</v>
      </c>
      <c r="P1919">
        <f t="shared" si="109"/>
        <v>101</v>
      </c>
      <c r="Q1919" t="s">
        <v>5227</v>
      </c>
      <c r="R1919" t="s">
        <v>5232</v>
      </c>
      <c r="S1919" s="10">
        <f t="shared" si="110"/>
        <v>41420.123844170485</v>
      </c>
      <c r="T1919" s="10">
        <f t="shared" si="111"/>
        <v>41465.03992361018</v>
      </c>
    </row>
    <row r="1920" spans="1:20" ht="58" x14ac:dyDescent="0.35">
      <c r="A1920">
        <v>1918</v>
      </c>
      <c r="B1920" s="3" t="s">
        <v>314</v>
      </c>
      <c r="C1920" s="3" t="s">
        <v>2892</v>
      </c>
      <c r="D1920">
        <v>-1422035.6585456801</v>
      </c>
      <c r="E1920">
        <v>21161.576964792199</v>
      </c>
      <c r="F1920" t="s">
        <v>5156</v>
      </c>
      <c r="G1920" t="s">
        <v>5161</v>
      </c>
      <c r="H1920" t="s">
        <v>5183</v>
      </c>
      <c r="I1920">
        <v>1373417955.38692</v>
      </c>
      <c r="J1920">
        <v>1369536701.6479001</v>
      </c>
      <c r="K1920" t="b">
        <v>1</v>
      </c>
      <c r="L1920">
        <v>208.620001927776</v>
      </c>
      <c r="M1920" t="b">
        <v>1</v>
      </c>
      <c r="N1920" t="s">
        <v>5206</v>
      </c>
      <c r="O1920">
        <f t="shared" si="112"/>
        <v>-1</v>
      </c>
      <c r="P1920">
        <f t="shared" si="109"/>
        <v>101</v>
      </c>
      <c r="Q1920" t="s">
        <v>5227</v>
      </c>
      <c r="R1920" t="s">
        <v>5232</v>
      </c>
      <c r="S1920" s="10">
        <f t="shared" si="110"/>
        <v>41419.910898702547</v>
      </c>
      <c r="T1920" s="10">
        <f t="shared" si="111"/>
        <v>41464.83281697824</v>
      </c>
    </row>
    <row r="1921" spans="1:20" ht="43.5" x14ac:dyDescent="0.35">
      <c r="A1921">
        <v>1919</v>
      </c>
      <c r="B1921" s="3" t="s">
        <v>315</v>
      </c>
      <c r="C1921" s="3" t="s">
        <v>2893</v>
      </c>
      <c r="D1921">
        <v>-1423053.63479494</v>
      </c>
      <c r="E1921">
        <v>21167.8361304932</v>
      </c>
      <c r="F1921" t="s">
        <v>5156</v>
      </c>
      <c r="G1921" t="s">
        <v>5161</v>
      </c>
      <c r="H1921" t="s">
        <v>5183</v>
      </c>
      <c r="I1921">
        <v>1373400061.37392</v>
      </c>
      <c r="J1921">
        <v>1369518303.1594801</v>
      </c>
      <c r="K1921" t="b">
        <v>1</v>
      </c>
      <c r="L1921">
        <v>208.67931653295</v>
      </c>
      <c r="M1921" t="b">
        <v>1</v>
      </c>
      <c r="N1921" t="s">
        <v>5206</v>
      </c>
      <c r="O1921">
        <f t="shared" si="112"/>
        <v>-1</v>
      </c>
      <c r="P1921">
        <f t="shared" si="109"/>
        <v>101</v>
      </c>
      <c r="Q1921" t="s">
        <v>5227</v>
      </c>
      <c r="R1921" t="s">
        <v>5232</v>
      </c>
      <c r="S1921" s="10">
        <f t="shared" si="110"/>
        <v>41419.697953234725</v>
      </c>
      <c r="T1921" s="10">
        <f t="shared" si="111"/>
        <v>41464.625710346292</v>
      </c>
    </row>
    <row r="1922" spans="1:20" ht="43.5" x14ac:dyDescent="0.35">
      <c r="A1922">
        <v>1920</v>
      </c>
      <c r="B1922" s="3" t="s">
        <v>316</v>
      </c>
      <c r="C1922" s="3" t="s">
        <v>2894</v>
      </c>
      <c r="D1922">
        <v>-1424071.6110441899</v>
      </c>
      <c r="E1922">
        <v>21174.0952961941</v>
      </c>
      <c r="F1922" t="s">
        <v>5156</v>
      </c>
      <c r="G1922" t="s">
        <v>5161</v>
      </c>
      <c r="H1922" t="s">
        <v>5183</v>
      </c>
      <c r="I1922">
        <v>1373382167.36092</v>
      </c>
      <c r="J1922">
        <v>1369499904.6710501</v>
      </c>
      <c r="K1922" t="b">
        <v>1</v>
      </c>
      <c r="L1922">
        <v>208.73863113812399</v>
      </c>
      <c r="M1922" t="b">
        <v>1</v>
      </c>
      <c r="N1922" t="s">
        <v>5206</v>
      </c>
      <c r="O1922">
        <f t="shared" si="112"/>
        <v>-1</v>
      </c>
      <c r="P1922">
        <f t="shared" si="109"/>
        <v>101</v>
      </c>
      <c r="Q1922" t="s">
        <v>5227</v>
      </c>
      <c r="R1922" t="s">
        <v>5232</v>
      </c>
      <c r="S1922" s="10">
        <f t="shared" si="110"/>
        <v>41419.48500776678</v>
      </c>
      <c r="T1922" s="10">
        <f t="shared" si="111"/>
        <v>41464.418603714344</v>
      </c>
    </row>
    <row r="1923" spans="1:20" ht="29" x14ac:dyDescent="0.35">
      <c r="A1923">
        <v>1921</v>
      </c>
      <c r="B1923" s="3" t="s">
        <v>317</v>
      </c>
      <c r="C1923" s="3" t="s">
        <v>2895</v>
      </c>
      <c r="D1923">
        <v>-1425089.58729344</v>
      </c>
      <c r="E1923">
        <v>21180.354461895098</v>
      </c>
      <c r="F1923" t="s">
        <v>5156</v>
      </c>
      <c r="G1923" t="s">
        <v>5166</v>
      </c>
      <c r="H1923" t="s">
        <v>5188</v>
      </c>
      <c r="I1923">
        <v>1373364273.34793</v>
      </c>
      <c r="J1923">
        <v>1369481506.1826301</v>
      </c>
      <c r="K1923" t="b">
        <v>1</v>
      </c>
      <c r="L1923">
        <v>208.79794574329901</v>
      </c>
      <c r="M1923" t="b">
        <v>1</v>
      </c>
      <c r="N1923" t="s">
        <v>5206</v>
      </c>
      <c r="O1923">
        <f t="shared" si="112"/>
        <v>-1</v>
      </c>
      <c r="P1923">
        <f t="shared" ref="P1923:P1986" si="113">ROUND(E1923/L1923,0)</f>
        <v>101</v>
      </c>
      <c r="Q1923" t="s">
        <v>5227</v>
      </c>
      <c r="R1923" t="s">
        <v>5232</v>
      </c>
      <c r="S1923" s="10">
        <f t="shared" ref="S1923:S1986" si="114">(J1923/86400)+25569+(-5/24)</f>
        <v>41419.272062298958</v>
      </c>
      <c r="T1923" s="10">
        <f t="shared" ref="T1923:T1986" si="115">(I1923/86400)+25569+(-5/24)</f>
        <v>41464.211497082521</v>
      </c>
    </row>
    <row r="1924" spans="1:20" ht="43.5" x14ac:dyDescent="0.35">
      <c r="A1924">
        <v>1922</v>
      </c>
      <c r="B1924" s="3" t="s">
        <v>318</v>
      </c>
      <c r="C1924" s="3" t="s">
        <v>2896</v>
      </c>
      <c r="D1924">
        <v>-1426107.5635426999</v>
      </c>
      <c r="E1924">
        <v>21186.613627596002</v>
      </c>
      <c r="F1924" t="s">
        <v>5156</v>
      </c>
      <c r="G1924" t="s">
        <v>5161</v>
      </c>
      <c r="H1924" t="s">
        <v>5183</v>
      </c>
      <c r="I1924">
        <v>1373346379.3349299</v>
      </c>
      <c r="J1924">
        <v>1369463107.6942</v>
      </c>
      <c r="K1924" t="b">
        <v>1</v>
      </c>
      <c r="L1924">
        <v>208.85726034847301</v>
      </c>
      <c r="M1924" t="b">
        <v>1</v>
      </c>
      <c r="N1924" t="s">
        <v>5206</v>
      </c>
      <c r="O1924">
        <f t="shared" si="112"/>
        <v>-1</v>
      </c>
      <c r="P1924">
        <f t="shared" si="113"/>
        <v>101</v>
      </c>
      <c r="Q1924" t="s">
        <v>5227</v>
      </c>
      <c r="R1924" t="s">
        <v>5232</v>
      </c>
      <c r="S1924" s="10">
        <f t="shared" si="114"/>
        <v>41419.059116831013</v>
      </c>
      <c r="T1924" s="10">
        <f t="shared" si="115"/>
        <v>41464.00439045058</v>
      </c>
    </row>
    <row r="1925" spans="1:20" ht="43.5" x14ac:dyDescent="0.35">
      <c r="A1925">
        <v>1923</v>
      </c>
      <c r="B1925" s="3" t="s">
        <v>319</v>
      </c>
      <c r="C1925" s="3" t="s">
        <v>2897</v>
      </c>
      <c r="D1925">
        <v>-1427125.53979195</v>
      </c>
      <c r="E1925">
        <v>21192.872793297</v>
      </c>
      <c r="F1925" t="s">
        <v>5156</v>
      </c>
      <c r="G1925" t="s">
        <v>5161</v>
      </c>
      <c r="H1925" t="s">
        <v>5183</v>
      </c>
      <c r="I1925">
        <v>1373328485.3219299</v>
      </c>
      <c r="J1925">
        <v>1369444709.20578</v>
      </c>
      <c r="K1925" t="b">
        <v>1</v>
      </c>
      <c r="L1925">
        <v>208.916574953647</v>
      </c>
      <c r="M1925" t="b">
        <v>1</v>
      </c>
      <c r="N1925" t="s">
        <v>5206</v>
      </c>
      <c r="O1925">
        <f t="shared" si="112"/>
        <v>-1</v>
      </c>
      <c r="P1925">
        <f t="shared" si="113"/>
        <v>101</v>
      </c>
      <c r="Q1925" t="s">
        <v>5227</v>
      </c>
      <c r="R1925" t="s">
        <v>5232</v>
      </c>
      <c r="S1925" s="10">
        <f t="shared" si="114"/>
        <v>41418.846171363191</v>
      </c>
      <c r="T1925" s="10">
        <f t="shared" si="115"/>
        <v>41463.797283818632</v>
      </c>
    </row>
    <row r="1926" spans="1:20" ht="58" x14ac:dyDescent="0.35">
      <c r="A1926">
        <v>1924</v>
      </c>
      <c r="B1926" s="3" t="s">
        <v>320</v>
      </c>
      <c r="C1926" s="3" t="s">
        <v>2898</v>
      </c>
      <c r="D1926">
        <v>-1428143.5160412099</v>
      </c>
      <c r="E1926">
        <v>21199.131958997899</v>
      </c>
      <c r="F1926" t="s">
        <v>5156</v>
      </c>
      <c r="G1926" t="s">
        <v>5161</v>
      </c>
      <c r="H1926" t="s">
        <v>5183</v>
      </c>
      <c r="I1926">
        <v>1373310591.3089299</v>
      </c>
      <c r="J1926">
        <v>1369426310.71735</v>
      </c>
      <c r="K1926" t="b">
        <v>1</v>
      </c>
      <c r="L1926">
        <v>208.975889558821</v>
      </c>
      <c r="M1926" t="b">
        <v>1</v>
      </c>
      <c r="N1926" t="s">
        <v>5206</v>
      </c>
      <c r="O1926">
        <f t="shared" si="112"/>
        <v>-1</v>
      </c>
      <c r="P1926">
        <f t="shared" si="113"/>
        <v>101</v>
      </c>
      <c r="Q1926" t="s">
        <v>5227</v>
      </c>
      <c r="R1926" t="s">
        <v>5232</v>
      </c>
      <c r="S1926" s="10">
        <f t="shared" si="114"/>
        <v>41418.633225895253</v>
      </c>
      <c r="T1926" s="10">
        <f t="shared" si="115"/>
        <v>41463.590177186685</v>
      </c>
    </row>
    <row r="1927" spans="1:20" ht="43.5" x14ac:dyDescent="0.35">
      <c r="A1927">
        <v>1925</v>
      </c>
      <c r="B1927" s="3" t="s">
        <v>321</v>
      </c>
      <c r="C1927" s="3" t="s">
        <v>2899</v>
      </c>
      <c r="D1927">
        <v>-1429161.49229046</v>
      </c>
      <c r="E1927">
        <v>21205.391124698901</v>
      </c>
      <c r="F1927" t="s">
        <v>5156</v>
      </c>
      <c r="G1927" t="s">
        <v>5162</v>
      </c>
      <c r="H1927" t="s">
        <v>5184</v>
      </c>
      <c r="I1927">
        <v>1373292697.2959299</v>
      </c>
      <c r="J1927">
        <v>1369407912.22893</v>
      </c>
      <c r="K1927" t="b">
        <v>1</v>
      </c>
      <c r="L1927">
        <v>209.03520416399601</v>
      </c>
      <c r="M1927" t="b">
        <v>1</v>
      </c>
      <c r="N1927" t="s">
        <v>5206</v>
      </c>
      <c r="O1927">
        <f t="shared" ref="O1927:O1990" si="116">ROUND((E1927/D1927)*100,0)</f>
        <v>-1</v>
      </c>
      <c r="P1927">
        <f t="shared" si="113"/>
        <v>101</v>
      </c>
      <c r="Q1927" t="s">
        <v>5227</v>
      </c>
      <c r="R1927" t="s">
        <v>5232</v>
      </c>
      <c r="S1927" s="10">
        <f t="shared" si="114"/>
        <v>41418.420280427432</v>
      </c>
      <c r="T1927" s="10">
        <f t="shared" si="115"/>
        <v>41463.383070554744</v>
      </c>
    </row>
    <row r="1928" spans="1:20" ht="43.5" x14ac:dyDescent="0.35">
      <c r="A1928">
        <v>1926</v>
      </c>
      <c r="B1928" s="3" t="s">
        <v>322</v>
      </c>
      <c r="C1928" s="3" t="s">
        <v>2900</v>
      </c>
      <c r="D1928">
        <v>-1430179.4685397099</v>
      </c>
      <c r="E1928">
        <v>21211.650290399801</v>
      </c>
      <c r="F1928" t="s">
        <v>5156</v>
      </c>
      <c r="G1928" t="s">
        <v>5173</v>
      </c>
      <c r="H1928" t="s">
        <v>5186</v>
      </c>
      <c r="I1928">
        <v>1373274803.2829299</v>
      </c>
      <c r="J1928">
        <v>1369389513.7405</v>
      </c>
      <c r="K1928" t="b">
        <v>1</v>
      </c>
      <c r="L1928">
        <v>209.09451876917001</v>
      </c>
      <c r="M1928" t="b">
        <v>1</v>
      </c>
      <c r="N1928" t="s">
        <v>5206</v>
      </c>
      <c r="O1928">
        <f t="shared" si="116"/>
        <v>-1</v>
      </c>
      <c r="P1928">
        <f t="shared" si="113"/>
        <v>101</v>
      </c>
      <c r="Q1928" t="s">
        <v>5227</v>
      </c>
      <c r="R1928" t="s">
        <v>5232</v>
      </c>
      <c r="S1928" s="10">
        <f t="shared" si="114"/>
        <v>41418.207334959487</v>
      </c>
      <c r="T1928" s="10">
        <f t="shared" si="115"/>
        <v>41463.175963922797</v>
      </c>
    </row>
    <row r="1929" spans="1:20" ht="43.5" x14ac:dyDescent="0.35">
      <c r="A1929">
        <v>1927</v>
      </c>
      <c r="B1929" s="3" t="s">
        <v>323</v>
      </c>
      <c r="C1929" s="3" t="s">
        <v>2901</v>
      </c>
      <c r="D1929">
        <v>-1431197.4447889701</v>
      </c>
      <c r="E1929">
        <v>21217.909456100799</v>
      </c>
      <c r="F1929" t="s">
        <v>5156</v>
      </c>
      <c r="G1929" t="s">
        <v>5161</v>
      </c>
      <c r="H1929" t="s">
        <v>5183</v>
      </c>
      <c r="I1929">
        <v>1373256909.2699399</v>
      </c>
      <c r="J1929">
        <v>1369371115.25208</v>
      </c>
      <c r="K1929" t="b">
        <v>1</v>
      </c>
      <c r="L1929">
        <v>209.153833374344</v>
      </c>
      <c r="M1929" t="b">
        <v>1</v>
      </c>
      <c r="N1929" t="s">
        <v>5206</v>
      </c>
      <c r="O1929">
        <f t="shared" si="116"/>
        <v>-1</v>
      </c>
      <c r="P1929">
        <f t="shared" si="113"/>
        <v>101</v>
      </c>
      <c r="Q1929" t="s">
        <v>5227</v>
      </c>
      <c r="R1929" t="s">
        <v>5232</v>
      </c>
      <c r="S1929" s="10">
        <f t="shared" si="114"/>
        <v>41417.994389491665</v>
      </c>
      <c r="T1929" s="10">
        <f t="shared" si="115"/>
        <v>41462.968857290973</v>
      </c>
    </row>
    <row r="1930" spans="1:20" ht="43.5" x14ac:dyDescent="0.35">
      <c r="A1930">
        <v>1928</v>
      </c>
      <c r="B1930" s="3" t="s">
        <v>324</v>
      </c>
      <c r="C1930" s="3" t="s">
        <v>2902</v>
      </c>
      <c r="D1930">
        <v>-1432215.4210382199</v>
      </c>
      <c r="E1930">
        <v>21224.168621801698</v>
      </c>
      <c r="F1930" t="s">
        <v>5156</v>
      </c>
      <c r="G1930" t="s">
        <v>5161</v>
      </c>
      <c r="H1930" t="s">
        <v>5183</v>
      </c>
      <c r="I1930">
        <v>1373239015.2569399</v>
      </c>
      <c r="J1930">
        <v>1369352716.7636499</v>
      </c>
      <c r="K1930" t="b">
        <v>1</v>
      </c>
      <c r="L1930">
        <v>209.21314797951899</v>
      </c>
      <c r="M1930" t="b">
        <v>1</v>
      </c>
      <c r="N1930" t="s">
        <v>5206</v>
      </c>
      <c r="O1930">
        <f t="shared" si="116"/>
        <v>-1</v>
      </c>
      <c r="P1930">
        <f t="shared" si="113"/>
        <v>101</v>
      </c>
      <c r="Q1930" t="s">
        <v>5227</v>
      </c>
      <c r="R1930" t="s">
        <v>5232</v>
      </c>
      <c r="S1930" s="10">
        <f t="shared" si="114"/>
        <v>41417.78144402372</v>
      </c>
      <c r="T1930" s="10">
        <f t="shared" si="115"/>
        <v>41462.761750659025</v>
      </c>
    </row>
    <row r="1931" spans="1:20" ht="43.5" x14ac:dyDescent="0.35">
      <c r="A1931">
        <v>1929</v>
      </c>
      <c r="B1931" s="3" t="s">
        <v>325</v>
      </c>
      <c r="C1931" s="3" t="s">
        <v>2903</v>
      </c>
      <c r="D1931">
        <v>-1433233.3972874701</v>
      </c>
      <c r="E1931">
        <v>21230.4277875027</v>
      </c>
      <c r="F1931" t="s">
        <v>5156</v>
      </c>
      <c r="G1931" t="s">
        <v>5161</v>
      </c>
      <c r="H1931" t="s">
        <v>5183</v>
      </c>
      <c r="I1931">
        <v>1373221121.2439401</v>
      </c>
      <c r="J1931">
        <v>1369334318.2752299</v>
      </c>
      <c r="K1931" t="b">
        <v>1</v>
      </c>
      <c r="L1931">
        <v>209.27246258469299</v>
      </c>
      <c r="M1931" t="b">
        <v>1</v>
      </c>
      <c r="N1931" t="s">
        <v>5206</v>
      </c>
      <c r="O1931">
        <f t="shared" si="116"/>
        <v>-1</v>
      </c>
      <c r="P1931">
        <f t="shared" si="113"/>
        <v>101</v>
      </c>
      <c r="Q1931" t="s">
        <v>5227</v>
      </c>
      <c r="R1931" t="s">
        <v>5232</v>
      </c>
      <c r="S1931" s="10">
        <f t="shared" si="114"/>
        <v>41417.568498555898</v>
      </c>
      <c r="T1931" s="10">
        <f t="shared" si="115"/>
        <v>41462.554644027085</v>
      </c>
    </row>
    <row r="1932" spans="1:20" ht="43.5" x14ac:dyDescent="0.35">
      <c r="A1932">
        <v>1930</v>
      </c>
      <c r="B1932" s="3" t="s">
        <v>326</v>
      </c>
      <c r="C1932" s="3" t="s">
        <v>2904</v>
      </c>
      <c r="D1932">
        <v>-1434251.37353673</v>
      </c>
      <c r="E1932">
        <v>21236.6869532036</v>
      </c>
      <c r="F1932" t="s">
        <v>5156</v>
      </c>
      <c r="G1932" t="s">
        <v>5161</v>
      </c>
      <c r="H1932" t="s">
        <v>5183</v>
      </c>
      <c r="I1932">
        <v>1373203227.2309401</v>
      </c>
      <c r="J1932">
        <v>1369315919.7867999</v>
      </c>
      <c r="K1932" t="b">
        <v>1</v>
      </c>
      <c r="L1932">
        <v>209.33177718986701</v>
      </c>
      <c r="M1932" t="b">
        <v>1</v>
      </c>
      <c r="N1932" t="s">
        <v>5206</v>
      </c>
      <c r="O1932">
        <f t="shared" si="116"/>
        <v>-1</v>
      </c>
      <c r="P1932">
        <f t="shared" si="113"/>
        <v>101</v>
      </c>
      <c r="Q1932" t="s">
        <v>5227</v>
      </c>
      <c r="R1932" t="s">
        <v>5232</v>
      </c>
      <c r="S1932" s="10">
        <f t="shared" si="114"/>
        <v>41417.35555308796</v>
      </c>
      <c r="T1932" s="10">
        <f t="shared" si="115"/>
        <v>41462.347537395137</v>
      </c>
    </row>
    <row r="1933" spans="1:20" ht="43.5" x14ac:dyDescent="0.35">
      <c r="A1933">
        <v>1931</v>
      </c>
      <c r="B1933" s="3" t="s">
        <v>327</v>
      </c>
      <c r="C1933" s="3" t="s">
        <v>2905</v>
      </c>
      <c r="D1933">
        <v>-1435269.3497859801</v>
      </c>
      <c r="E1933">
        <v>21242.946118904601</v>
      </c>
      <c r="F1933" t="s">
        <v>5156</v>
      </c>
      <c r="G1933" t="s">
        <v>5161</v>
      </c>
      <c r="H1933" t="s">
        <v>5183</v>
      </c>
      <c r="I1933">
        <v>1373185333.2179401</v>
      </c>
      <c r="J1933">
        <v>1369297521.2983799</v>
      </c>
      <c r="K1933" t="b">
        <v>1</v>
      </c>
      <c r="L1933">
        <v>209.39109179504101</v>
      </c>
      <c r="M1933" t="b">
        <v>1</v>
      </c>
      <c r="N1933" t="s">
        <v>5206</v>
      </c>
      <c r="O1933">
        <f t="shared" si="116"/>
        <v>-1</v>
      </c>
      <c r="P1933">
        <f t="shared" si="113"/>
        <v>101</v>
      </c>
      <c r="Q1933" t="s">
        <v>5227</v>
      </c>
      <c r="R1933" t="s">
        <v>5232</v>
      </c>
      <c r="S1933" s="10">
        <f t="shared" si="114"/>
        <v>41417.142607620139</v>
      </c>
      <c r="T1933" s="10">
        <f t="shared" si="115"/>
        <v>41462.140430763196</v>
      </c>
    </row>
    <row r="1934" spans="1:20" ht="43.5" x14ac:dyDescent="0.35">
      <c r="A1934">
        <v>1932</v>
      </c>
      <c r="B1934" s="3" t="s">
        <v>328</v>
      </c>
      <c r="C1934" s="3" t="s">
        <v>2906</v>
      </c>
      <c r="D1934">
        <v>-1436287.32603523</v>
      </c>
      <c r="E1934">
        <v>21249.205284605501</v>
      </c>
      <c r="F1934" t="s">
        <v>5156</v>
      </c>
      <c r="G1934" t="s">
        <v>5161</v>
      </c>
      <c r="H1934" t="s">
        <v>5183</v>
      </c>
      <c r="I1934">
        <v>1373167439.2049501</v>
      </c>
      <c r="J1934">
        <v>1369279122.8099599</v>
      </c>
      <c r="K1934" t="b">
        <v>1</v>
      </c>
      <c r="L1934">
        <v>209.450406400216</v>
      </c>
      <c r="M1934" t="b">
        <v>1</v>
      </c>
      <c r="N1934" t="s">
        <v>5206</v>
      </c>
      <c r="O1934">
        <f t="shared" si="116"/>
        <v>-1</v>
      </c>
      <c r="P1934">
        <f t="shared" si="113"/>
        <v>101</v>
      </c>
      <c r="Q1934" t="s">
        <v>5227</v>
      </c>
      <c r="R1934" t="s">
        <v>5232</v>
      </c>
      <c r="S1934" s="10">
        <f t="shared" si="114"/>
        <v>41416.92966215231</v>
      </c>
      <c r="T1934" s="10">
        <f t="shared" si="115"/>
        <v>41461.933324131365</v>
      </c>
    </row>
    <row r="1935" spans="1:20" ht="43.5" x14ac:dyDescent="0.35">
      <c r="A1935">
        <v>1933</v>
      </c>
      <c r="B1935" s="3" t="s">
        <v>329</v>
      </c>
      <c r="C1935" s="3" t="s">
        <v>2907</v>
      </c>
      <c r="D1935">
        <v>-1437305.3022844901</v>
      </c>
      <c r="E1935">
        <v>21255.464450306499</v>
      </c>
      <c r="F1935" t="s">
        <v>5156</v>
      </c>
      <c r="G1935" t="s">
        <v>5161</v>
      </c>
      <c r="H1935" t="s">
        <v>5183</v>
      </c>
      <c r="I1935">
        <v>1373149545.1919501</v>
      </c>
      <c r="J1935">
        <v>1369260724.3215301</v>
      </c>
      <c r="K1935" t="b">
        <v>1</v>
      </c>
      <c r="L1935">
        <v>209.50972100538999</v>
      </c>
      <c r="M1935" t="b">
        <v>1</v>
      </c>
      <c r="N1935" t="s">
        <v>5206</v>
      </c>
      <c r="O1935">
        <f t="shared" si="116"/>
        <v>-1</v>
      </c>
      <c r="P1935">
        <f t="shared" si="113"/>
        <v>101</v>
      </c>
      <c r="Q1935" t="s">
        <v>5227</v>
      </c>
      <c r="R1935" t="s">
        <v>5232</v>
      </c>
      <c r="S1935" s="10">
        <f t="shared" si="114"/>
        <v>41416.716716684372</v>
      </c>
      <c r="T1935" s="10">
        <f t="shared" si="115"/>
        <v>41461.726217499418</v>
      </c>
    </row>
    <row r="1936" spans="1:20" ht="43.5" x14ac:dyDescent="0.35">
      <c r="A1936">
        <v>1934</v>
      </c>
      <c r="B1936" s="3" t="s">
        <v>330</v>
      </c>
      <c r="C1936" s="3" t="s">
        <v>2908</v>
      </c>
      <c r="D1936">
        <v>-1438323.27853374</v>
      </c>
      <c r="E1936">
        <v>21261.723616007399</v>
      </c>
      <c r="F1936" t="s">
        <v>5156</v>
      </c>
      <c r="G1936" t="s">
        <v>5161</v>
      </c>
      <c r="H1936" t="s">
        <v>5183</v>
      </c>
      <c r="I1936">
        <v>1373131651.1789501</v>
      </c>
      <c r="J1936">
        <v>1369242325.8331101</v>
      </c>
      <c r="K1936" t="b">
        <v>1</v>
      </c>
      <c r="L1936">
        <v>209.56903561056399</v>
      </c>
      <c r="M1936" t="b">
        <v>1</v>
      </c>
      <c r="N1936" t="s">
        <v>5206</v>
      </c>
      <c r="O1936">
        <f t="shared" si="116"/>
        <v>-1</v>
      </c>
      <c r="P1936">
        <f t="shared" si="113"/>
        <v>101</v>
      </c>
      <c r="Q1936" t="s">
        <v>5227</v>
      </c>
      <c r="R1936" t="s">
        <v>5232</v>
      </c>
      <c r="S1936" s="10">
        <f t="shared" si="114"/>
        <v>41416.50377121655</v>
      </c>
      <c r="T1936" s="10">
        <f t="shared" si="115"/>
        <v>41461.519110867477</v>
      </c>
    </row>
    <row r="1937" spans="1:20" ht="43.5" x14ac:dyDescent="0.35">
      <c r="A1937">
        <v>1935</v>
      </c>
      <c r="B1937" s="3" t="s">
        <v>331</v>
      </c>
      <c r="C1937" s="3" t="s">
        <v>2909</v>
      </c>
      <c r="D1937">
        <v>-1439341.2547829901</v>
      </c>
      <c r="E1937">
        <v>21267.982781708401</v>
      </c>
      <c r="F1937" t="s">
        <v>5156</v>
      </c>
      <c r="G1937" t="s">
        <v>5161</v>
      </c>
      <c r="H1937" t="s">
        <v>5183</v>
      </c>
      <c r="I1937">
        <v>1373113757.1659501</v>
      </c>
      <c r="J1937">
        <v>1369223927.3446801</v>
      </c>
      <c r="K1937" t="b">
        <v>1</v>
      </c>
      <c r="L1937">
        <v>209.62835021573801</v>
      </c>
      <c r="M1937" t="b">
        <v>1</v>
      </c>
      <c r="N1937" t="s">
        <v>5206</v>
      </c>
      <c r="O1937">
        <f t="shared" si="116"/>
        <v>-1</v>
      </c>
      <c r="P1937">
        <f t="shared" si="113"/>
        <v>101</v>
      </c>
      <c r="Q1937" t="s">
        <v>5227</v>
      </c>
      <c r="R1937" t="s">
        <v>5232</v>
      </c>
      <c r="S1937" s="10">
        <f t="shared" si="114"/>
        <v>41416.290825748605</v>
      </c>
      <c r="T1937" s="10">
        <f t="shared" si="115"/>
        <v>41461.312004235529</v>
      </c>
    </row>
    <row r="1938" spans="1:20" ht="43.5" x14ac:dyDescent="0.35">
      <c r="A1938">
        <v>1936</v>
      </c>
      <c r="B1938" s="3" t="s">
        <v>332</v>
      </c>
      <c r="C1938" s="3" t="s">
        <v>2910</v>
      </c>
      <c r="D1938">
        <v>-1440359.23103225</v>
      </c>
      <c r="E1938">
        <v>21274.2419474093</v>
      </c>
      <c r="F1938" t="s">
        <v>5156</v>
      </c>
      <c r="G1938" t="s">
        <v>5161</v>
      </c>
      <c r="H1938" t="s">
        <v>5183</v>
      </c>
      <c r="I1938">
        <v>1373095863.15295</v>
      </c>
      <c r="J1938">
        <v>1369205528.8562601</v>
      </c>
      <c r="K1938" t="b">
        <v>1</v>
      </c>
      <c r="L1938">
        <v>209.687664820913</v>
      </c>
      <c r="M1938" t="b">
        <v>1</v>
      </c>
      <c r="N1938" t="s">
        <v>5206</v>
      </c>
      <c r="O1938">
        <f t="shared" si="116"/>
        <v>-1</v>
      </c>
      <c r="P1938">
        <f t="shared" si="113"/>
        <v>101</v>
      </c>
      <c r="Q1938" t="s">
        <v>5227</v>
      </c>
      <c r="R1938" t="s">
        <v>5232</v>
      </c>
      <c r="S1938" s="10">
        <f t="shared" si="114"/>
        <v>41416.077880280784</v>
      </c>
      <c r="T1938" s="10">
        <f t="shared" si="115"/>
        <v>41461.104897603589</v>
      </c>
    </row>
    <row r="1939" spans="1:20" ht="43.5" x14ac:dyDescent="0.35">
      <c r="A1939">
        <v>1937</v>
      </c>
      <c r="B1939" s="3" t="s">
        <v>333</v>
      </c>
      <c r="C1939" s="3" t="s">
        <v>2911</v>
      </c>
      <c r="D1939">
        <v>-1441377.2072815001</v>
      </c>
      <c r="E1939">
        <v>21280.501113110298</v>
      </c>
      <c r="F1939" t="s">
        <v>5156</v>
      </c>
      <c r="G1939" t="s">
        <v>5161</v>
      </c>
      <c r="H1939" t="s">
        <v>5183</v>
      </c>
      <c r="I1939">
        <v>1373077969.1399601</v>
      </c>
      <c r="J1939">
        <v>1369187130.36783</v>
      </c>
      <c r="K1939" t="b">
        <v>1</v>
      </c>
      <c r="L1939">
        <v>209.74697942608699</v>
      </c>
      <c r="M1939" t="b">
        <v>1</v>
      </c>
      <c r="N1939" t="s">
        <v>5206</v>
      </c>
      <c r="O1939">
        <f t="shared" si="116"/>
        <v>-1</v>
      </c>
      <c r="P1939">
        <f t="shared" si="113"/>
        <v>101</v>
      </c>
      <c r="Q1939" t="s">
        <v>5227</v>
      </c>
      <c r="R1939" t="s">
        <v>5232</v>
      </c>
      <c r="S1939" s="10">
        <f t="shared" si="114"/>
        <v>41415.864934812846</v>
      </c>
      <c r="T1939" s="10">
        <f t="shared" si="115"/>
        <v>41460.897790971758</v>
      </c>
    </row>
    <row r="1940" spans="1:20" ht="43.5" x14ac:dyDescent="0.35">
      <c r="A1940">
        <v>1938</v>
      </c>
      <c r="B1940" s="3" t="s">
        <v>334</v>
      </c>
      <c r="C1940" s="3" t="s">
        <v>2912</v>
      </c>
      <c r="D1940">
        <v>-1442395.18353076</v>
      </c>
      <c r="E1940">
        <v>21286.760278811202</v>
      </c>
      <c r="F1940" t="s">
        <v>5156</v>
      </c>
      <c r="G1940" t="s">
        <v>5161</v>
      </c>
      <c r="H1940" t="s">
        <v>5183</v>
      </c>
      <c r="I1940">
        <v>1373060075.12696</v>
      </c>
      <c r="J1940">
        <v>1369168731.87941</v>
      </c>
      <c r="K1940" t="b">
        <v>1</v>
      </c>
      <c r="L1940">
        <v>209.80629403126099</v>
      </c>
      <c r="M1940" t="b">
        <v>1</v>
      </c>
      <c r="N1940" t="s">
        <v>5206</v>
      </c>
      <c r="O1940">
        <f t="shared" si="116"/>
        <v>-1</v>
      </c>
      <c r="P1940">
        <f t="shared" si="113"/>
        <v>101</v>
      </c>
      <c r="Q1940" t="s">
        <v>5227</v>
      </c>
      <c r="R1940" t="s">
        <v>5232</v>
      </c>
      <c r="S1940" s="10">
        <f t="shared" si="114"/>
        <v>41415.651989345024</v>
      </c>
      <c r="T1940" s="10">
        <f t="shared" si="115"/>
        <v>41460.69068433981</v>
      </c>
    </row>
    <row r="1941" spans="1:20" ht="58" x14ac:dyDescent="0.35">
      <c r="A1941">
        <v>1939</v>
      </c>
      <c r="B1941" s="3" t="s">
        <v>335</v>
      </c>
      <c r="C1941" s="3" t="s">
        <v>2913</v>
      </c>
      <c r="D1941">
        <v>-1443413.1597800101</v>
      </c>
      <c r="E1941">
        <v>21293.0194445122</v>
      </c>
      <c r="F1941" t="s">
        <v>5156</v>
      </c>
      <c r="G1941" t="s">
        <v>5161</v>
      </c>
      <c r="H1941" t="s">
        <v>5183</v>
      </c>
      <c r="I1941">
        <v>1373042181.11396</v>
      </c>
      <c r="J1941">
        <v>1369150333.39098</v>
      </c>
      <c r="K1941" t="b">
        <v>1</v>
      </c>
      <c r="L1941">
        <v>209.86560863643601</v>
      </c>
      <c r="M1941" t="b">
        <v>1</v>
      </c>
      <c r="N1941" t="s">
        <v>5206</v>
      </c>
      <c r="O1941">
        <f t="shared" si="116"/>
        <v>-1</v>
      </c>
      <c r="P1941">
        <f t="shared" si="113"/>
        <v>101</v>
      </c>
      <c r="Q1941" t="s">
        <v>5227</v>
      </c>
      <c r="R1941" t="s">
        <v>5232</v>
      </c>
      <c r="S1941" s="10">
        <f t="shared" si="114"/>
        <v>41415.439043877079</v>
      </c>
      <c r="T1941" s="10">
        <f t="shared" si="115"/>
        <v>41460.48357770787</v>
      </c>
    </row>
    <row r="1942" spans="1:20" ht="43.5" x14ac:dyDescent="0.35">
      <c r="A1942">
        <v>1940</v>
      </c>
      <c r="B1942" s="3" t="s">
        <v>336</v>
      </c>
      <c r="C1942" s="3" t="s">
        <v>2914</v>
      </c>
      <c r="D1942">
        <v>-1444431.13602926</v>
      </c>
      <c r="E1942">
        <v>21299.278610213099</v>
      </c>
      <c r="F1942" t="s">
        <v>5156</v>
      </c>
      <c r="G1942" t="s">
        <v>5161</v>
      </c>
      <c r="H1942" t="s">
        <v>5183</v>
      </c>
      <c r="I1942">
        <v>1373024287.10096</v>
      </c>
      <c r="J1942">
        <v>1369131934.90256</v>
      </c>
      <c r="K1942" t="b">
        <v>1</v>
      </c>
      <c r="L1942">
        <v>209.92492324161</v>
      </c>
      <c r="M1942" t="b">
        <v>1</v>
      </c>
      <c r="N1942" t="s">
        <v>5206</v>
      </c>
      <c r="O1942">
        <f t="shared" si="116"/>
        <v>-1</v>
      </c>
      <c r="P1942">
        <f t="shared" si="113"/>
        <v>101</v>
      </c>
      <c r="Q1942" t="s">
        <v>5227</v>
      </c>
      <c r="R1942" t="s">
        <v>5232</v>
      </c>
      <c r="S1942" s="10">
        <f t="shared" si="114"/>
        <v>41415.226098409257</v>
      </c>
      <c r="T1942" s="10">
        <f t="shared" si="115"/>
        <v>41460.276471075922</v>
      </c>
    </row>
    <row r="1943" spans="1:20" ht="43.5" x14ac:dyDescent="0.35">
      <c r="A1943">
        <v>1941</v>
      </c>
      <c r="B1943" s="3" t="s">
        <v>337</v>
      </c>
      <c r="C1943" s="3" t="s">
        <v>2915</v>
      </c>
      <c r="D1943">
        <v>-1445449.1122785199</v>
      </c>
      <c r="E1943">
        <v>21305.537775914101</v>
      </c>
      <c r="F1943" t="s">
        <v>5156</v>
      </c>
      <c r="G1943" t="s">
        <v>5161</v>
      </c>
      <c r="H1943" t="s">
        <v>5183</v>
      </c>
      <c r="I1943">
        <v>1373006393.08796</v>
      </c>
      <c r="J1943">
        <v>1369113536.41413</v>
      </c>
      <c r="K1943" t="b">
        <v>1</v>
      </c>
      <c r="L1943">
        <v>209.984237846784</v>
      </c>
      <c r="M1943" t="b">
        <v>1</v>
      </c>
      <c r="N1943" t="s">
        <v>5206</v>
      </c>
      <c r="O1943">
        <f t="shared" si="116"/>
        <v>-1</v>
      </c>
      <c r="P1943">
        <f t="shared" si="113"/>
        <v>101</v>
      </c>
      <c r="Q1943" t="s">
        <v>5227</v>
      </c>
      <c r="R1943" t="s">
        <v>5232</v>
      </c>
      <c r="S1943" s="10">
        <f t="shared" si="114"/>
        <v>41415.013152941319</v>
      </c>
      <c r="T1943" s="10">
        <f t="shared" si="115"/>
        <v>41460.069364443982</v>
      </c>
    </row>
    <row r="1944" spans="1:20" ht="43.5" x14ac:dyDescent="0.35">
      <c r="A1944">
        <v>1942</v>
      </c>
      <c r="B1944" s="3" t="s">
        <v>338</v>
      </c>
      <c r="C1944" s="3" t="s">
        <v>2916</v>
      </c>
      <c r="D1944">
        <v>-1446467.08852777</v>
      </c>
      <c r="E1944">
        <v>21311.796941615001</v>
      </c>
      <c r="F1944" t="s">
        <v>5156</v>
      </c>
      <c r="G1944" t="s">
        <v>5161</v>
      </c>
      <c r="H1944" t="s">
        <v>5183</v>
      </c>
      <c r="I1944">
        <v>1372988499.07497</v>
      </c>
      <c r="J1944">
        <v>1369095137.92571</v>
      </c>
      <c r="K1944" t="b">
        <v>1</v>
      </c>
      <c r="L1944">
        <v>210.04355245195799</v>
      </c>
      <c r="M1944" t="b">
        <v>1</v>
      </c>
      <c r="N1944" t="s">
        <v>5206</v>
      </c>
      <c r="O1944">
        <f t="shared" si="116"/>
        <v>-1</v>
      </c>
      <c r="P1944">
        <f t="shared" si="113"/>
        <v>101</v>
      </c>
      <c r="Q1944" t="s">
        <v>5227</v>
      </c>
      <c r="R1944" t="s">
        <v>5232</v>
      </c>
      <c r="S1944" s="10">
        <f t="shared" si="114"/>
        <v>41414.80020747349</v>
      </c>
      <c r="T1944" s="10">
        <f t="shared" si="115"/>
        <v>41459.86225781215</v>
      </c>
    </row>
    <row r="1945" spans="1:20" ht="43.5" x14ac:dyDescent="0.35">
      <c r="A1945">
        <v>1943</v>
      </c>
      <c r="B1945" s="3" t="s">
        <v>339</v>
      </c>
      <c r="C1945" s="3" t="s">
        <v>2917</v>
      </c>
      <c r="D1945">
        <v>-1447485.0647770199</v>
      </c>
      <c r="E1945">
        <v>21318.056107315999</v>
      </c>
      <c r="F1945" t="s">
        <v>5156</v>
      </c>
      <c r="G1945" t="s">
        <v>5161</v>
      </c>
      <c r="H1945" t="s">
        <v>5183</v>
      </c>
      <c r="I1945">
        <v>1372970605.06197</v>
      </c>
      <c r="J1945">
        <v>1369076739.4372799</v>
      </c>
      <c r="K1945" t="b">
        <v>1</v>
      </c>
      <c r="L1945">
        <v>210.10286705713301</v>
      </c>
      <c r="M1945" t="b">
        <v>1</v>
      </c>
      <c r="N1945" t="s">
        <v>5206</v>
      </c>
      <c r="O1945">
        <f t="shared" si="116"/>
        <v>-1</v>
      </c>
      <c r="P1945">
        <f t="shared" si="113"/>
        <v>101</v>
      </c>
      <c r="Q1945" t="s">
        <v>5227</v>
      </c>
      <c r="R1945" t="s">
        <v>5232</v>
      </c>
      <c r="S1945" s="10">
        <f t="shared" si="114"/>
        <v>41414.587262005552</v>
      </c>
      <c r="T1945" s="10">
        <f t="shared" si="115"/>
        <v>41459.655151180203</v>
      </c>
    </row>
    <row r="1946" spans="1:20" ht="43.5" x14ac:dyDescent="0.35">
      <c r="A1946">
        <v>1944</v>
      </c>
      <c r="B1946" s="3" t="s">
        <v>340</v>
      </c>
      <c r="C1946" s="3" t="s">
        <v>2918</v>
      </c>
      <c r="D1946">
        <v>-1448503.04102628</v>
      </c>
      <c r="E1946">
        <v>21324.315273016899</v>
      </c>
      <c r="F1946" t="s">
        <v>5156</v>
      </c>
      <c r="G1946" t="s">
        <v>5161</v>
      </c>
      <c r="H1946" t="s">
        <v>5183</v>
      </c>
      <c r="I1946">
        <v>1372952711.04897</v>
      </c>
      <c r="J1946">
        <v>1369058340.9488599</v>
      </c>
      <c r="K1946" t="b">
        <v>1</v>
      </c>
      <c r="L1946">
        <v>210.16218166230701</v>
      </c>
      <c r="M1946" t="b">
        <v>1</v>
      </c>
      <c r="N1946" t="s">
        <v>5206</v>
      </c>
      <c r="O1946">
        <f t="shared" si="116"/>
        <v>-1</v>
      </c>
      <c r="P1946">
        <f t="shared" si="113"/>
        <v>101</v>
      </c>
      <c r="Q1946" t="s">
        <v>5227</v>
      </c>
      <c r="R1946" t="s">
        <v>5232</v>
      </c>
      <c r="S1946" s="10">
        <f t="shared" si="114"/>
        <v>41414.374316537731</v>
      </c>
      <c r="T1946" s="10">
        <f t="shared" si="115"/>
        <v>41459.448044548262</v>
      </c>
    </row>
    <row r="1947" spans="1:20" ht="43.5" x14ac:dyDescent="0.35">
      <c r="A1947">
        <v>1945</v>
      </c>
      <c r="B1947" s="3" t="s">
        <v>341</v>
      </c>
      <c r="C1947" s="3" t="s">
        <v>2919</v>
      </c>
      <c r="D1947">
        <v>-1449521.0172755299</v>
      </c>
      <c r="E1947">
        <v>21330.5744387179</v>
      </c>
      <c r="F1947" t="s">
        <v>5156</v>
      </c>
      <c r="G1947" t="s">
        <v>5161</v>
      </c>
      <c r="H1947" t="s">
        <v>5183</v>
      </c>
      <c r="I1947">
        <v>1372934817.03597</v>
      </c>
      <c r="J1947">
        <v>1369039942.4604299</v>
      </c>
      <c r="K1947" t="b">
        <v>1</v>
      </c>
      <c r="L1947">
        <v>210.221496267481</v>
      </c>
      <c r="M1947" t="b">
        <v>1</v>
      </c>
      <c r="N1947" t="s">
        <v>5206</v>
      </c>
      <c r="O1947">
        <f t="shared" si="116"/>
        <v>-1</v>
      </c>
      <c r="P1947">
        <f t="shared" si="113"/>
        <v>101</v>
      </c>
      <c r="Q1947" t="s">
        <v>5227</v>
      </c>
      <c r="R1947" t="s">
        <v>5232</v>
      </c>
      <c r="S1947" s="10">
        <f t="shared" si="114"/>
        <v>41414.161371069786</v>
      </c>
      <c r="T1947" s="10">
        <f t="shared" si="115"/>
        <v>41459.240937916315</v>
      </c>
    </row>
    <row r="1948" spans="1:20" ht="43.5" x14ac:dyDescent="0.35">
      <c r="A1948">
        <v>1946</v>
      </c>
      <c r="B1948" s="3" t="s">
        <v>342</v>
      </c>
      <c r="C1948" s="3" t="s">
        <v>2920</v>
      </c>
      <c r="D1948">
        <v>-1450538.99352478</v>
      </c>
      <c r="E1948">
        <v>21336.8336044188</v>
      </c>
      <c r="F1948" t="s">
        <v>5156</v>
      </c>
      <c r="G1948" t="s">
        <v>5161</v>
      </c>
      <c r="H1948" t="s">
        <v>5183</v>
      </c>
      <c r="I1948">
        <v>1372916923.02297</v>
      </c>
      <c r="J1948">
        <v>1369021543.9720099</v>
      </c>
      <c r="K1948" t="b">
        <v>1</v>
      </c>
      <c r="L1948">
        <v>210.28081087265599</v>
      </c>
      <c r="M1948" t="b">
        <v>1</v>
      </c>
      <c r="N1948" t="s">
        <v>5206</v>
      </c>
      <c r="O1948">
        <f t="shared" si="116"/>
        <v>-1</v>
      </c>
      <c r="P1948">
        <f t="shared" si="113"/>
        <v>101</v>
      </c>
      <c r="Q1948" t="s">
        <v>5227</v>
      </c>
      <c r="R1948" t="s">
        <v>5232</v>
      </c>
      <c r="S1948" s="10">
        <f t="shared" si="114"/>
        <v>41413.948425601964</v>
      </c>
      <c r="T1948" s="10">
        <f t="shared" si="115"/>
        <v>41459.033831284374</v>
      </c>
    </row>
    <row r="1949" spans="1:20" ht="29" x14ac:dyDescent="0.35">
      <c r="A1949">
        <v>1947</v>
      </c>
      <c r="B1949" s="3" t="s">
        <v>343</v>
      </c>
      <c r="C1949" s="3" t="s">
        <v>2921</v>
      </c>
      <c r="D1949">
        <v>-1451556.9697740399</v>
      </c>
      <c r="E1949">
        <v>21343.092770119802</v>
      </c>
      <c r="F1949" t="s">
        <v>5156</v>
      </c>
      <c r="G1949" t="s">
        <v>5161</v>
      </c>
      <c r="H1949" t="s">
        <v>5183</v>
      </c>
      <c r="I1949">
        <v>1372899029.00998</v>
      </c>
      <c r="J1949">
        <v>1369003145.4835801</v>
      </c>
      <c r="K1949" t="b">
        <v>1</v>
      </c>
      <c r="L1949">
        <v>210.34012547782999</v>
      </c>
      <c r="M1949" t="b">
        <v>1</v>
      </c>
      <c r="N1949" t="s">
        <v>5206</v>
      </c>
      <c r="O1949">
        <f t="shared" si="116"/>
        <v>-1</v>
      </c>
      <c r="P1949">
        <f t="shared" si="113"/>
        <v>101</v>
      </c>
      <c r="Q1949" t="s">
        <v>5227</v>
      </c>
      <c r="R1949" t="s">
        <v>5232</v>
      </c>
      <c r="S1949" s="10">
        <f t="shared" si="114"/>
        <v>41413.735480134026</v>
      </c>
      <c r="T1949" s="10">
        <f t="shared" si="115"/>
        <v>41458.826724652543</v>
      </c>
    </row>
    <row r="1950" spans="1:20" ht="58" x14ac:dyDescent="0.35">
      <c r="A1950">
        <v>1948</v>
      </c>
      <c r="B1950" s="3" t="s">
        <v>344</v>
      </c>
      <c r="C1950" s="3" t="s">
        <v>2922</v>
      </c>
      <c r="D1950">
        <v>-1452574.94602329</v>
      </c>
      <c r="E1950">
        <v>21349.351935820701</v>
      </c>
      <c r="F1950" t="s">
        <v>5156</v>
      </c>
      <c r="G1950" t="s">
        <v>5161</v>
      </c>
      <c r="H1950" t="s">
        <v>5183</v>
      </c>
      <c r="I1950">
        <v>1372881134.99698</v>
      </c>
      <c r="J1950">
        <v>1368984746.9951601</v>
      </c>
      <c r="K1950" t="b">
        <v>1</v>
      </c>
      <c r="L1950">
        <v>210.39944008300401</v>
      </c>
      <c r="M1950" t="b">
        <v>1</v>
      </c>
      <c r="N1950" t="s">
        <v>5206</v>
      </c>
      <c r="O1950">
        <f t="shared" si="116"/>
        <v>-1</v>
      </c>
      <c r="P1950">
        <f t="shared" si="113"/>
        <v>101</v>
      </c>
      <c r="Q1950" t="s">
        <v>5227</v>
      </c>
      <c r="R1950" t="s">
        <v>5232</v>
      </c>
      <c r="S1950" s="10">
        <f t="shared" si="114"/>
        <v>41413.522534666205</v>
      </c>
      <c r="T1950" s="10">
        <f t="shared" si="115"/>
        <v>41458.619618020595</v>
      </c>
    </row>
    <row r="1951" spans="1:20" ht="58" x14ac:dyDescent="0.35">
      <c r="A1951">
        <v>1949</v>
      </c>
      <c r="B1951" s="3" t="s">
        <v>345</v>
      </c>
      <c r="C1951" s="3" t="s">
        <v>2923</v>
      </c>
      <c r="D1951">
        <v>-1453592.9222725399</v>
      </c>
      <c r="E1951">
        <v>21355.611101521699</v>
      </c>
      <c r="F1951" t="s">
        <v>5156</v>
      </c>
      <c r="G1951" t="s">
        <v>5161</v>
      </c>
      <c r="H1951" t="s">
        <v>5183</v>
      </c>
      <c r="I1951">
        <v>1372863240.9839799</v>
      </c>
      <c r="J1951">
        <v>1368966348.5067301</v>
      </c>
      <c r="K1951" t="b">
        <v>1</v>
      </c>
      <c r="L1951">
        <v>210.458754688178</v>
      </c>
      <c r="M1951" t="b">
        <v>1</v>
      </c>
      <c r="N1951" t="s">
        <v>5206</v>
      </c>
      <c r="O1951">
        <f t="shared" si="116"/>
        <v>-1</v>
      </c>
      <c r="P1951">
        <f t="shared" si="113"/>
        <v>101</v>
      </c>
      <c r="Q1951" t="s">
        <v>5227</v>
      </c>
      <c r="R1951" t="s">
        <v>5232</v>
      </c>
      <c r="S1951" s="10">
        <f t="shared" si="114"/>
        <v>41413.309589198259</v>
      </c>
      <c r="T1951" s="10">
        <f t="shared" si="115"/>
        <v>41458.412511388655</v>
      </c>
    </row>
    <row r="1952" spans="1:20" ht="43.5" x14ac:dyDescent="0.35">
      <c r="A1952">
        <v>1950</v>
      </c>
      <c r="B1952" s="3" t="s">
        <v>346</v>
      </c>
      <c r="C1952" s="3" t="s">
        <v>2924</v>
      </c>
      <c r="D1952">
        <v>-1454610.8985218001</v>
      </c>
      <c r="E1952">
        <v>21361.870267222599</v>
      </c>
      <c r="F1952" t="s">
        <v>5156</v>
      </c>
      <c r="G1952" t="s">
        <v>5161</v>
      </c>
      <c r="H1952" t="s">
        <v>5183</v>
      </c>
      <c r="I1952">
        <v>1372845346.9709799</v>
      </c>
      <c r="J1952">
        <v>1368947950.0183101</v>
      </c>
      <c r="K1952" t="b">
        <v>1</v>
      </c>
      <c r="L1952">
        <v>210.51806929335299</v>
      </c>
      <c r="M1952" t="b">
        <v>1</v>
      </c>
      <c r="N1952" t="s">
        <v>5206</v>
      </c>
      <c r="O1952">
        <f t="shared" si="116"/>
        <v>-1</v>
      </c>
      <c r="P1952">
        <f t="shared" si="113"/>
        <v>101</v>
      </c>
      <c r="Q1952" t="s">
        <v>5227</v>
      </c>
      <c r="R1952" t="s">
        <v>5232</v>
      </c>
      <c r="S1952" s="10">
        <f t="shared" si="114"/>
        <v>41413.096643730438</v>
      </c>
      <c r="T1952" s="10">
        <f t="shared" si="115"/>
        <v>41458.205404756707</v>
      </c>
    </row>
    <row r="1953" spans="1:20" ht="43.5" x14ac:dyDescent="0.35">
      <c r="A1953">
        <v>1951</v>
      </c>
      <c r="B1953" s="3" t="s">
        <v>347</v>
      </c>
      <c r="C1953" s="3" t="s">
        <v>2925</v>
      </c>
      <c r="D1953">
        <v>-1455628.8747710499</v>
      </c>
      <c r="E1953">
        <v>21368.129432923601</v>
      </c>
      <c r="F1953" t="s">
        <v>5156</v>
      </c>
      <c r="G1953" t="s">
        <v>5161</v>
      </c>
      <c r="H1953" t="s">
        <v>5183</v>
      </c>
      <c r="I1953">
        <v>1372827452.9579799</v>
      </c>
      <c r="J1953">
        <v>1368929551.52988</v>
      </c>
      <c r="K1953" t="b">
        <v>1</v>
      </c>
      <c r="L1953">
        <v>210.57738389852699</v>
      </c>
      <c r="M1953" t="b">
        <v>1</v>
      </c>
      <c r="N1953" t="s">
        <v>5206</v>
      </c>
      <c r="O1953">
        <f t="shared" si="116"/>
        <v>-1</v>
      </c>
      <c r="P1953">
        <f t="shared" si="113"/>
        <v>101</v>
      </c>
      <c r="Q1953" t="s">
        <v>5227</v>
      </c>
      <c r="R1953" t="s">
        <v>5232</v>
      </c>
      <c r="S1953" s="10">
        <f t="shared" si="114"/>
        <v>41412.8836982625</v>
      </c>
      <c r="T1953" s="10">
        <f t="shared" si="115"/>
        <v>41457.998298124767</v>
      </c>
    </row>
    <row r="1954" spans="1:20" ht="43.5" x14ac:dyDescent="0.35">
      <c r="A1954">
        <v>1952</v>
      </c>
      <c r="B1954" s="3" t="s">
        <v>348</v>
      </c>
      <c r="C1954" s="3" t="s">
        <v>2926</v>
      </c>
      <c r="D1954">
        <v>-1456646.8510203101</v>
      </c>
      <c r="E1954">
        <v>21374.3885986245</v>
      </c>
      <c r="F1954" t="s">
        <v>5156</v>
      </c>
      <c r="G1954" t="s">
        <v>5161</v>
      </c>
      <c r="H1954" t="s">
        <v>5183</v>
      </c>
      <c r="I1954">
        <v>1372809558.9449899</v>
      </c>
      <c r="J1954">
        <v>1368911153.04146</v>
      </c>
      <c r="K1954" t="b">
        <v>1</v>
      </c>
      <c r="L1954">
        <v>210.63669850370101</v>
      </c>
      <c r="M1954" t="b">
        <v>1</v>
      </c>
      <c r="N1954" t="s">
        <v>5206</v>
      </c>
      <c r="O1954">
        <f t="shared" si="116"/>
        <v>-1</v>
      </c>
      <c r="P1954">
        <f t="shared" si="113"/>
        <v>101</v>
      </c>
      <c r="Q1954" t="s">
        <v>5227</v>
      </c>
      <c r="R1954" t="s">
        <v>5232</v>
      </c>
      <c r="S1954" s="10">
        <f t="shared" si="114"/>
        <v>41412.670752794678</v>
      </c>
      <c r="T1954" s="10">
        <f t="shared" si="115"/>
        <v>41457.791191492935</v>
      </c>
    </row>
    <row r="1955" spans="1:20" ht="43.5" x14ac:dyDescent="0.35">
      <c r="A1955">
        <v>1953</v>
      </c>
      <c r="B1955" s="3" t="s">
        <v>349</v>
      </c>
      <c r="C1955" s="3" t="s">
        <v>2927</v>
      </c>
      <c r="D1955">
        <v>-1457664.82726956</v>
      </c>
      <c r="E1955">
        <v>21380.647764325498</v>
      </c>
      <c r="F1955" t="s">
        <v>5156</v>
      </c>
      <c r="G1955" t="s">
        <v>5161</v>
      </c>
      <c r="H1955" t="s">
        <v>5183</v>
      </c>
      <c r="I1955">
        <v>1372791664.9319899</v>
      </c>
      <c r="J1955">
        <v>1368892754.55303</v>
      </c>
      <c r="K1955" t="b">
        <v>1</v>
      </c>
      <c r="L1955">
        <v>210.69601310887501</v>
      </c>
      <c r="M1955" t="b">
        <v>1</v>
      </c>
      <c r="N1955" t="s">
        <v>5206</v>
      </c>
      <c r="O1955">
        <f t="shared" si="116"/>
        <v>-1</v>
      </c>
      <c r="P1955">
        <f t="shared" si="113"/>
        <v>101</v>
      </c>
      <c r="Q1955" t="s">
        <v>5227</v>
      </c>
      <c r="R1955" t="s">
        <v>5232</v>
      </c>
      <c r="S1955" s="10">
        <f t="shared" si="114"/>
        <v>41412.457807326733</v>
      </c>
      <c r="T1955" s="10">
        <f t="shared" si="115"/>
        <v>41457.584084860988</v>
      </c>
    </row>
    <row r="1956" spans="1:20" ht="43.5" x14ac:dyDescent="0.35">
      <c r="A1956">
        <v>1954</v>
      </c>
      <c r="B1956" s="3" t="s">
        <v>350</v>
      </c>
      <c r="C1956" s="3" t="s">
        <v>2928</v>
      </c>
      <c r="D1956">
        <v>-1458682.8035188101</v>
      </c>
      <c r="E1956">
        <v>21386.906930026398</v>
      </c>
      <c r="F1956" t="s">
        <v>5156</v>
      </c>
      <c r="G1956" t="s">
        <v>5161</v>
      </c>
      <c r="H1956" t="s">
        <v>5183</v>
      </c>
      <c r="I1956">
        <v>1372773770.9189899</v>
      </c>
      <c r="J1956">
        <v>1368874356.06461</v>
      </c>
      <c r="K1956" t="b">
        <v>1</v>
      </c>
      <c r="L1956">
        <v>210.75532771405</v>
      </c>
      <c r="M1956" t="b">
        <v>1</v>
      </c>
      <c r="N1956" t="s">
        <v>5206</v>
      </c>
      <c r="O1956">
        <f t="shared" si="116"/>
        <v>-1</v>
      </c>
      <c r="P1956">
        <f t="shared" si="113"/>
        <v>101</v>
      </c>
      <c r="Q1956" t="s">
        <v>5227</v>
      </c>
      <c r="R1956" t="s">
        <v>5232</v>
      </c>
      <c r="S1956" s="10">
        <f t="shared" si="114"/>
        <v>41412.244861858911</v>
      </c>
      <c r="T1956" s="10">
        <f t="shared" si="115"/>
        <v>41457.376978229047</v>
      </c>
    </row>
    <row r="1957" spans="1:20" ht="43.5" x14ac:dyDescent="0.35">
      <c r="A1957">
        <v>1955</v>
      </c>
      <c r="B1957" s="3" t="s">
        <v>351</v>
      </c>
      <c r="C1957" s="3" t="s">
        <v>2929</v>
      </c>
      <c r="D1957">
        <v>-1459700.77976807</v>
      </c>
      <c r="E1957">
        <v>21393.1660957274</v>
      </c>
      <c r="F1957" t="s">
        <v>5156</v>
      </c>
      <c r="G1957" t="s">
        <v>5161</v>
      </c>
      <c r="H1957" t="s">
        <v>5183</v>
      </c>
      <c r="I1957">
        <v>1372755876.9059899</v>
      </c>
      <c r="J1957">
        <v>1368855957.57618</v>
      </c>
      <c r="K1957" t="b">
        <v>1</v>
      </c>
      <c r="L1957">
        <v>210.81464231922399</v>
      </c>
      <c r="M1957" t="b">
        <v>1</v>
      </c>
      <c r="N1957" t="s">
        <v>5206</v>
      </c>
      <c r="O1957">
        <f t="shared" si="116"/>
        <v>-1</v>
      </c>
      <c r="P1957">
        <f t="shared" si="113"/>
        <v>101</v>
      </c>
      <c r="Q1957" t="s">
        <v>5227</v>
      </c>
      <c r="R1957" t="s">
        <v>5232</v>
      </c>
      <c r="S1957" s="10">
        <f t="shared" si="114"/>
        <v>41412.031916390966</v>
      </c>
      <c r="T1957" s="10">
        <f t="shared" si="115"/>
        <v>41457.169871597107</v>
      </c>
    </row>
    <row r="1958" spans="1:20" ht="58" x14ac:dyDescent="0.35">
      <c r="A1958">
        <v>1956</v>
      </c>
      <c r="B1958" s="3" t="s">
        <v>352</v>
      </c>
      <c r="C1958" s="3" t="s">
        <v>2930</v>
      </c>
      <c r="D1958">
        <v>-1460718.7560173201</v>
      </c>
      <c r="E1958">
        <v>21399.425261428401</v>
      </c>
      <c r="F1958" t="s">
        <v>5156</v>
      </c>
      <c r="G1958" t="s">
        <v>5164</v>
      </c>
      <c r="H1958" t="s">
        <v>5186</v>
      </c>
      <c r="I1958">
        <v>1372737982.8929901</v>
      </c>
      <c r="J1958">
        <v>1368837559.08776</v>
      </c>
      <c r="K1958" t="b">
        <v>1</v>
      </c>
      <c r="L1958">
        <v>210.87395692439799</v>
      </c>
      <c r="M1958" t="b">
        <v>1</v>
      </c>
      <c r="N1958" t="s">
        <v>5206</v>
      </c>
      <c r="O1958">
        <f t="shared" si="116"/>
        <v>-1</v>
      </c>
      <c r="P1958">
        <f t="shared" si="113"/>
        <v>101</v>
      </c>
      <c r="Q1958" t="s">
        <v>5227</v>
      </c>
      <c r="R1958" t="s">
        <v>5232</v>
      </c>
      <c r="S1958" s="10">
        <f t="shared" si="114"/>
        <v>41411.818970923145</v>
      </c>
      <c r="T1958" s="10">
        <f t="shared" si="115"/>
        <v>41456.962764965159</v>
      </c>
    </row>
    <row r="1959" spans="1:20" ht="43.5" x14ac:dyDescent="0.35">
      <c r="A1959">
        <v>1957</v>
      </c>
      <c r="B1959" s="3" t="s">
        <v>353</v>
      </c>
      <c r="C1959" s="3" t="s">
        <v>2931</v>
      </c>
      <c r="D1959">
        <v>-1461736.73226657</v>
      </c>
      <c r="E1959">
        <v>21405.684427129301</v>
      </c>
      <c r="F1959" t="s">
        <v>5156</v>
      </c>
      <c r="G1959" t="s">
        <v>5161</v>
      </c>
      <c r="H1959" t="s">
        <v>5183</v>
      </c>
      <c r="I1959">
        <v>1372720088.8799901</v>
      </c>
      <c r="J1959">
        <v>1368819160.5993299</v>
      </c>
      <c r="K1959" t="b">
        <v>1</v>
      </c>
      <c r="L1959">
        <v>210.93327152957301</v>
      </c>
      <c r="M1959" t="b">
        <v>1</v>
      </c>
      <c r="N1959" t="s">
        <v>5206</v>
      </c>
      <c r="O1959">
        <f t="shared" si="116"/>
        <v>-1</v>
      </c>
      <c r="P1959">
        <f t="shared" si="113"/>
        <v>101</v>
      </c>
      <c r="Q1959" t="s">
        <v>5227</v>
      </c>
      <c r="R1959" t="s">
        <v>5232</v>
      </c>
      <c r="S1959" s="10">
        <f t="shared" si="114"/>
        <v>41411.606025455207</v>
      </c>
      <c r="T1959" s="10">
        <f t="shared" si="115"/>
        <v>41456.755658333219</v>
      </c>
    </row>
    <row r="1960" spans="1:20" ht="58" x14ac:dyDescent="0.35">
      <c r="A1960">
        <v>1958</v>
      </c>
      <c r="B1960" s="3" t="s">
        <v>354</v>
      </c>
      <c r="C1960" s="3" t="s">
        <v>2932</v>
      </c>
      <c r="D1960">
        <v>-1462754.7085158301</v>
      </c>
      <c r="E1960">
        <v>21411.943592830299</v>
      </c>
      <c r="F1960" t="s">
        <v>5156</v>
      </c>
      <c r="G1960" t="s">
        <v>5161</v>
      </c>
      <c r="H1960" t="s">
        <v>5183</v>
      </c>
      <c r="I1960">
        <v>1372702194.8670001</v>
      </c>
      <c r="J1960">
        <v>1368800762.1109099</v>
      </c>
      <c r="K1960" t="b">
        <v>1</v>
      </c>
      <c r="L1960">
        <v>210.992586134747</v>
      </c>
      <c r="M1960" t="b">
        <v>1</v>
      </c>
      <c r="N1960" t="s">
        <v>5206</v>
      </c>
      <c r="O1960">
        <f t="shared" si="116"/>
        <v>-1</v>
      </c>
      <c r="P1960">
        <f t="shared" si="113"/>
        <v>101</v>
      </c>
      <c r="Q1960" t="s">
        <v>5227</v>
      </c>
      <c r="R1960" t="s">
        <v>5232</v>
      </c>
      <c r="S1960" s="10">
        <f t="shared" si="114"/>
        <v>41411.393079987385</v>
      </c>
      <c r="T1960" s="10">
        <f t="shared" si="115"/>
        <v>41456.548551701388</v>
      </c>
    </row>
    <row r="1961" spans="1:20" ht="43.5" x14ac:dyDescent="0.35">
      <c r="A1961">
        <v>1959</v>
      </c>
      <c r="B1961" s="3" t="s">
        <v>355</v>
      </c>
      <c r="C1961" s="3" t="s">
        <v>2933</v>
      </c>
      <c r="D1961">
        <v>-1463772.68476508</v>
      </c>
      <c r="E1961">
        <v>21418.202758531199</v>
      </c>
      <c r="F1961" t="s">
        <v>5156</v>
      </c>
      <c r="G1961" t="s">
        <v>5161</v>
      </c>
      <c r="H1961" t="s">
        <v>5183</v>
      </c>
      <c r="I1961">
        <v>1372684300.8540001</v>
      </c>
      <c r="J1961">
        <v>1368782363.6224799</v>
      </c>
      <c r="K1961" t="b">
        <v>1</v>
      </c>
      <c r="L1961">
        <v>211.051900739921</v>
      </c>
      <c r="M1961" t="b">
        <v>1</v>
      </c>
      <c r="N1961" t="s">
        <v>5206</v>
      </c>
      <c r="O1961">
        <f t="shared" si="116"/>
        <v>-1</v>
      </c>
      <c r="P1961">
        <f t="shared" si="113"/>
        <v>101</v>
      </c>
      <c r="Q1961" t="s">
        <v>5227</v>
      </c>
      <c r="R1961" t="s">
        <v>5232</v>
      </c>
      <c r="S1961" s="10">
        <f t="shared" si="114"/>
        <v>41411.18013451944</v>
      </c>
      <c r="T1961" s="10">
        <f t="shared" si="115"/>
        <v>41456.341445069447</v>
      </c>
    </row>
    <row r="1962" spans="1:20" ht="43.5" x14ac:dyDescent="0.35">
      <c r="A1962">
        <v>1960</v>
      </c>
      <c r="B1962" s="3" t="s">
        <v>356</v>
      </c>
      <c r="C1962" s="3" t="s">
        <v>2934</v>
      </c>
      <c r="D1962">
        <v>-1464790.6610143301</v>
      </c>
      <c r="E1962">
        <v>21424.461924232201</v>
      </c>
      <c r="F1962" t="s">
        <v>5156</v>
      </c>
      <c r="G1962" t="s">
        <v>5161</v>
      </c>
      <c r="H1962" t="s">
        <v>5183</v>
      </c>
      <c r="I1962">
        <v>1372666406.8410001</v>
      </c>
      <c r="J1962">
        <v>1368763965.1340599</v>
      </c>
      <c r="K1962" t="b">
        <v>1</v>
      </c>
      <c r="L1962">
        <v>211.11121534509499</v>
      </c>
      <c r="M1962" t="b">
        <v>1</v>
      </c>
      <c r="N1962" t="s">
        <v>5206</v>
      </c>
      <c r="O1962">
        <f t="shared" si="116"/>
        <v>-1</v>
      </c>
      <c r="P1962">
        <f t="shared" si="113"/>
        <v>101</v>
      </c>
      <c r="Q1962" t="s">
        <v>5227</v>
      </c>
      <c r="R1962" t="s">
        <v>5232</v>
      </c>
      <c r="S1962" s="10">
        <f t="shared" si="114"/>
        <v>41410.967189051618</v>
      </c>
      <c r="T1962" s="10">
        <f t="shared" si="115"/>
        <v>41456.1343384375</v>
      </c>
    </row>
    <row r="1963" spans="1:20" ht="43.5" x14ac:dyDescent="0.35">
      <c r="A1963">
        <v>1961</v>
      </c>
      <c r="B1963" s="3" t="s">
        <v>5355</v>
      </c>
      <c r="C1963" s="3" t="s">
        <v>2935</v>
      </c>
      <c r="D1963">
        <v>-1465808.63726359</v>
      </c>
      <c r="E1963">
        <v>21430.7210899331</v>
      </c>
      <c r="F1963" t="s">
        <v>5156</v>
      </c>
      <c r="G1963" t="s">
        <v>5161</v>
      </c>
      <c r="H1963" t="s">
        <v>5183</v>
      </c>
      <c r="I1963">
        <v>1372648512.8280001</v>
      </c>
      <c r="J1963">
        <v>1368745566.6456299</v>
      </c>
      <c r="K1963" t="b">
        <v>1</v>
      </c>
      <c r="L1963">
        <v>211.17052995027001</v>
      </c>
      <c r="M1963" t="b">
        <v>1</v>
      </c>
      <c r="N1963" t="s">
        <v>5206</v>
      </c>
      <c r="O1963">
        <f t="shared" si="116"/>
        <v>-1</v>
      </c>
      <c r="P1963">
        <f t="shared" si="113"/>
        <v>101</v>
      </c>
      <c r="Q1963" t="s">
        <v>5227</v>
      </c>
      <c r="R1963" t="s">
        <v>5232</v>
      </c>
      <c r="S1963" s="10">
        <f t="shared" si="114"/>
        <v>41410.754243583673</v>
      </c>
      <c r="T1963" s="10">
        <f t="shared" si="115"/>
        <v>41455.927231805552</v>
      </c>
    </row>
    <row r="1964" spans="1:20" ht="58" x14ac:dyDescent="0.35">
      <c r="A1964">
        <v>1962</v>
      </c>
      <c r="B1964" s="3" t="s">
        <v>358</v>
      </c>
      <c r="C1964" s="3" t="s">
        <v>2936</v>
      </c>
      <c r="D1964">
        <v>-1466826.6135128399</v>
      </c>
      <c r="E1964">
        <v>21436.980255634098</v>
      </c>
      <c r="F1964" t="s">
        <v>5156</v>
      </c>
      <c r="G1964" t="s">
        <v>5161</v>
      </c>
      <c r="H1964" t="s">
        <v>5183</v>
      </c>
      <c r="I1964">
        <v>1372630618.8150001</v>
      </c>
      <c r="J1964">
        <v>1368727168.1572101</v>
      </c>
      <c r="K1964" t="b">
        <v>1</v>
      </c>
      <c r="L1964">
        <v>211.229844555444</v>
      </c>
      <c r="M1964" t="b">
        <v>1</v>
      </c>
      <c r="N1964" t="s">
        <v>5206</v>
      </c>
      <c r="O1964">
        <f t="shared" si="116"/>
        <v>-1</v>
      </c>
      <c r="P1964">
        <f t="shared" si="113"/>
        <v>101</v>
      </c>
      <c r="Q1964" t="s">
        <v>5227</v>
      </c>
      <c r="R1964" t="s">
        <v>5232</v>
      </c>
      <c r="S1964" s="10">
        <f t="shared" si="114"/>
        <v>41410.541298115852</v>
      </c>
      <c r="T1964" s="10">
        <f t="shared" si="115"/>
        <v>41455.720125173611</v>
      </c>
    </row>
    <row r="1965" spans="1:20" ht="43.5" x14ac:dyDescent="0.35">
      <c r="A1965">
        <v>1963</v>
      </c>
      <c r="B1965" s="3" t="s">
        <v>359</v>
      </c>
      <c r="C1965" s="3" t="s">
        <v>2937</v>
      </c>
      <c r="D1965">
        <v>-1467844.58976209</v>
      </c>
      <c r="E1965">
        <v>21443.239421335002</v>
      </c>
      <c r="F1965" t="s">
        <v>5156</v>
      </c>
      <c r="G1965" t="s">
        <v>5161</v>
      </c>
      <c r="H1965" t="s">
        <v>5183</v>
      </c>
      <c r="I1965">
        <v>1372612724.8020101</v>
      </c>
      <c r="J1965">
        <v>1368708769.6687801</v>
      </c>
      <c r="K1965" t="b">
        <v>1</v>
      </c>
      <c r="L1965">
        <v>211.289159160618</v>
      </c>
      <c r="M1965" t="b">
        <v>1</v>
      </c>
      <c r="N1965" t="s">
        <v>5206</v>
      </c>
      <c r="O1965">
        <f t="shared" si="116"/>
        <v>-1</v>
      </c>
      <c r="P1965">
        <f t="shared" si="113"/>
        <v>101</v>
      </c>
      <c r="Q1965" t="s">
        <v>5227</v>
      </c>
      <c r="R1965" t="s">
        <v>5232</v>
      </c>
      <c r="S1965" s="10">
        <f t="shared" si="114"/>
        <v>41410.328352647914</v>
      </c>
      <c r="T1965" s="10">
        <f t="shared" si="115"/>
        <v>41455.51301854178</v>
      </c>
    </row>
    <row r="1966" spans="1:20" ht="43.5" x14ac:dyDescent="0.35">
      <c r="A1966">
        <v>1964</v>
      </c>
      <c r="B1966" s="3" t="s">
        <v>360</v>
      </c>
      <c r="C1966" s="3" t="s">
        <v>2938</v>
      </c>
      <c r="D1966">
        <v>-1468862.5660113499</v>
      </c>
      <c r="E1966">
        <v>21449.498587036</v>
      </c>
      <c r="F1966" t="s">
        <v>5156</v>
      </c>
      <c r="G1966" t="s">
        <v>5161</v>
      </c>
      <c r="H1966" t="s">
        <v>5183</v>
      </c>
      <c r="I1966">
        <v>1372594830.78901</v>
      </c>
      <c r="J1966">
        <v>1368690371.1803601</v>
      </c>
      <c r="K1966" t="b">
        <v>1</v>
      </c>
      <c r="L1966">
        <v>211.34847376579199</v>
      </c>
      <c r="M1966" t="b">
        <v>1</v>
      </c>
      <c r="N1966" t="s">
        <v>5206</v>
      </c>
      <c r="O1966">
        <f t="shared" si="116"/>
        <v>-1</v>
      </c>
      <c r="P1966">
        <f t="shared" si="113"/>
        <v>101</v>
      </c>
      <c r="Q1966" t="s">
        <v>5227</v>
      </c>
      <c r="R1966" t="s">
        <v>5232</v>
      </c>
      <c r="S1966" s="10">
        <f t="shared" si="114"/>
        <v>41410.115407180092</v>
      </c>
      <c r="T1966" s="10">
        <f t="shared" si="115"/>
        <v>41455.30591190984</v>
      </c>
    </row>
    <row r="1967" spans="1:20" ht="43.5" x14ac:dyDescent="0.35">
      <c r="A1967">
        <v>1965</v>
      </c>
      <c r="B1967" s="3" t="s">
        <v>361</v>
      </c>
      <c r="C1967" s="3" t="s">
        <v>2939</v>
      </c>
      <c r="D1967">
        <v>-1469880.5422606</v>
      </c>
      <c r="E1967">
        <v>21455.757752736899</v>
      </c>
      <c r="F1967" t="s">
        <v>5156</v>
      </c>
      <c r="G1967" t="s">
        <v>5161</v>
      </c>
      <c r="H1967" t="s">
        <v>5183</v>
      </c>
      <c r="I1967">
        <v>1372576936.77601</v>
      </c>
      <c r="J1967">
        <v>1368671972.6919301</v>
      </c>
      <c r="K1967" t="b">
        <v>0</v>
      </c>
      <c r="L1967">
        <v>211.40778837096701</v>
      </c>
      <c r="M1967" t="b">
        <v>1</v>
      </c>
      <c r="N1967" t="s">
        <v>5206</v>
      </c>
      <c r="O1967">
        <f t="shared" si="116"/>
        <v>-1</v>
      </c>
      <c r="P1967">
        <f t="shared" si="113"/>
        <v>101</v>
      </c>
      <c r="Q1967" t="s">
        <v>5227</v>
      </c>
      <c r="R1967" t="s">
        <v>5232</v>
      </c>
      <c r="S1967" s="10">
        <f t="shared" si="114"/>
        <v>41409.902461712154</v>
      </c>
      <c r="T1967" s="10">
        <f t="shared" si="115"/>
        <v>41455.098805277892</v>
      </c>
    </row>
    <row r="1968" spans="1:20" ht="43.5" x14ac:dyDescent="0.35">
      <c r="A1968">
        <v>1966</v>
      </c>
      <c r="B1968" s="3" t="s">
        <v>362</v>
      </c>
      <c r="C1968" s="3" t="s">
        <v>2940</v>
      </c>
      <c r="D1968">
        <v>-1470898.5185098599</v>
      </c>
      <c r="E1968">
        <v>21462.016918437901</v>
      </c>
      <c r="F1968" t="s">
        <v>5156</v>
      </c>
      <c r="G1968" t="s">
        <v>5161</v>
      </c>
      <c r="H1968" t="s">
        <v>5183</v>
      </c>
      <c r="I1968">
        <v>1372559042.76301</v>
      </c>
      <c r="J1968">
        <v>1368653574.20351</v>
      </c>
      <c r="K1968" t="b">
        <v>0</v>
      </c>
      <c r="L1968">
        <v>211.46710297614101</v>
      </c>
      <c r="M1968" t="b">
        <v>1</v>
      </c>
      <c r="N1968" t="s">
        <v>5206</v>
      </c>
      <c r="O1968">
        <f t="shared" si="116"/>
        <v>-1</v>
      </c>
      <c r="P1968">
        <f t="shared" si="113"/>
        <v>101</v>
      </c>
      <c r="Q1968" t="s">
        <v>5227</v>
      </c>
      <c r="R1968" t="s">
        <v>5232</v>
      </c>
      <c r="S1968" s="10">
        <f t="shared" si="114"/>
        <v>41409.689516244325</v>
      </c>
      <c r="T1968" s="10">
        <f t="shared" si="115"/>
        <v>41454.891698645944</v>
      </c>
    </row>
    <row r="1969" spans="1:20" ht="58" x14ac:dyDescent="0.35">
      <c r="A1969">
        <v>1967</v>
      </c>
      <c r="B1969" s="3" t="s">
        <v>363</v>
      </c>
      <c r="C1969" s="3" t="s">
        <v>2941</v>
      </c>
      <c r="D1969">
        <v>-1471916.49475911</v>
      </c>
      <c r="E1969">
        <v>21468.276084138801</v>
      </c>
      <c r="F1969" t="s">
        <v>5156</v>
      </c>
      <c r="G1969" t="s">
        <v>5161</v>
      </c>
      <c r="H1969" t="s">
        <v>5183</v>
      </c>
      <c r="I1969">
        <v>1372541148.75001</v>
      </c>
      <c r="J1969">
        <v>1368635175.71508</v>
      </c>
      <c r="K1969" t="b">
        <v>0</v>
      </c>
      <c r="L1969">
        <v>211.526417581315</v>
      </c>
      <c r="M1969" t="b">
        <v>1</v>
      </c>
      <c r="N1969" t="s">
        <v>5206</v>
      </c>
      <c r="O1969">
        <f t="shared" si="116"/>
        <v>-1</v>
      </c>
      <c r="P1969">
        <f t="shared" si="113"/>
        <v>101</v>
      </c>
      <c r="Q1969" t="s">
        <v>5227</v>
      </c>
      <c r="R1969" t="s">
        <v>5232</v>
      </c>
      <c r="S1969" s="10">
        <f t="shared" si="114"/>
        <v>41409.476570776387</v>
      </c>
      <c r="T1969" s="10">
        <f t="shared" si="115"/>
        <v>41454.684592014004</v>
      </c>
    </row>
    <row r="1970" spans="1:20" ht="58" x14ac:dyDescent="0.35">
      <c r="A1970">
        <v>1968</v>
      </c>
      <c r="B1970" s="3" t="s">
        <v>364</v>
      </c>
      <c r="C1970" s="3" t="s">
        <v>2942</v>
      </c>
      <c r="D1970">
        <v>-1472934.4710083599</v>
      </c>
      <c r="E1970">
        <v>21474.535249839799</v>
      </c>
      <c r="F1970" t="s">
        <v>5156</v>
      </c>
      <c r="G1970" t="s">
        <v>5161</v>
      </c>
      <c r="H1970" t="s">
        <v>5183</v>
      </c>
      <c r="I1970">
        <v>1372523254.73702</v>
      </c>
      <c r="J1970">
        <v>1368616777.22666</v>
      </c>
      <c r="K1970" t="b">
        <v>0</v>
      </c>
      <c r="L1970">
        <v>211.58573218648999</v>
      </c>
      <c r="M1970" t="b">
        <v>1</v>
      </c>
      <c r="N1970" t="s">
        <v>5206</v>
      </c>
      <c r="O1970">
        <f t="shared" si="116"/>
        <v>-1</v>
      </c>
      <c r="P1970">
        <f t="shared" si="113"/>
        <v>101</v>
      </c>
      <c r="Q1970" t="s">
        <v>5227</v>
      </c>
      <c r="R1970" t="s">
        <v>5232</v>
      </c>
      <c r="S1970" s="10">
        <f t="shared" si="114"/>
        <v>41409.263625308558</v>
      </c>
      <c r="T1970" s="10">
        <f t="shared" si="115"/>
        <v>41454.477485382173</v>
      </c>
    </row>
    <row r="1971" spans="1:20" ht="43.5" x14ac:dyDescent="0.35">
      <c r="A1971">
        <v>1969</v>
      </c>
      <c r="B1971" s="3" t="s">
        <v>365</v>
      </c>
      <c r="C1971" s="3" t="s">
        <v>2943</v>
      </c>
      <c r="D1971">
        <v>-1473952.44725762</v>
      </c>
      <c r="E1971">
        <v>21480.794415540699</v>
      </c>
      <c r="F1971" t="s">
        <v>5156</v>
      </c>
      <c r="G1971" t="s">
        <v>5161</v>
      </c>
      <c r="H1971" t="s">
        <v>5183</v>
      </c>
      <c r="I1971">
        <v>1372505360.72402</v>
      </c>
      <c r="J1971">
        <v>1368598378.73823</v>
      </c>
      <c r="K1971" t="b">
        <v>0</v>
      </c>
      <c r="L1971">
        <v>211.64504679166399</v>
      </c>
      <c r="M1971" t="b">
        <v>1</v>
      </c>
      <c r="N1971" t="s">
        <v>5206</v>
      </c>
      <c r="O1971">
        <f t="shared" si="116"/>
        <v>-1</v>
      </c>
      <c r="P1971">
        <f t="shared" si="113"/>
        <v>101</v>
      </c>
      <c r="Q1971" t="s">
        <v>5227</v>
      </c>
      <c r="R1971" t="s">
        <v>5232</v>
      </c>
      <c r="S1971" s="10">
        <f t="shared" si="114"/>
        <v>41409.05067984062</v>
      </c>
      <c r="T1971" s="10">
        <f t="shared" si="115"/>
        <v>41454.270378750232</v>
      </c>
    </row>
    <row r="1972" spans="1:20" ht="43.5" x14ac:dyDescent="0.35">
      <c r="A1972">
        <v>1970</v>
      </c>
      <c r="B1972" s="3" t="s">
        <v>366</v>
      </c>
      <c r="C1972" s="3" t="s">
        <v>2944</v>
      </c>
      <c r="D1972">
        <v>-1474970.4235068699</v>
      </c>
      <c r="E1972">
        <v>21487.0535812417</v>
      </c>
      <c r="F1972" t="s">
        <v>5156</v>
      </c>
      <c r="G1972" t="s">
        <v>5162</v>
      </c>
      <c r="H1972" t="s">
        <v>5184</v>
      </c>
      <c r="I1972">
        <v>1372487466.71102</v>
      </c>
      <c r="J1972">
        <v>1368579980.24981</v>
      </c>
      <c r="K1972" t="b">
        <v>0</v>
      </c>
      <c r="L1972">
        <v>211.70436139683801</v>
      </c>
      <c r="M1972" t="b">
        <v>1</v>
      </c>
      <c r="N1972" t="s">
        <v>5206</v>
      </c>
      <c r="O1972">
        <f t="shared" si="116"/>
        <v>-1</v>
      </c>
      <c r="P1972">
        <f t="shared" si="113"/>
        <v>101</v>
      </c>
      <c r="Q1972" t="s">
        <v>5227</v>
      </c>
      <c r="R1972" t="s">
        <v>5232</v>
      </c>
      <c r="S1972" s="10">
        <f t="shared" si="114"/>
        <v>41408.837734372799</v>
      </c>
      <c r="T1972" s="10">
        <f t="shared" si="115"/>
        <v>41454.063272118285</v>
      </c>
    </row>
    <row r="1973" spans="1:20" ht="43.5" x14ac:dyDescent="0.35">
      <c r="A1973">
        <v>1971</v>
      </c>
      <c r="B1973" s="3" t="s">
        <v>367</v>
      </c>
      <c r="C1973" s="3" t="s">
        <v>2945</v>
      </c>
      <c r="D1973">
        <v>-1475988.3997561201</v>
      </c>
      <c r="E1973">
        <v>21493.3127469426</v>
      </c>
      <c r="F1973" t="s">
        <v>5156</v>
      </c>
      <c r="G1973" t="s">
        <v>5161</v>
      </c>
      <c r="H1973" t="s">
        <v>5183</v>
      </c>
      <c r="I1973">
        <v>1372469572.69802</v>
      </c>
      <c r="J1973">
        <v>1368561581.76138</v>
      </c>
      <c r="K1973" t="b">
        <v>0</v>
      </c>
      <c r="L1973">
        <v>211.76367600201201</v>
      </c>
      <c r="M1973" t="b">
        <v>1</v>
      </c>
      <c r="N1973" t="s">
        <v>5206</v>
      </c>
      <c r="O1973">
        <f t="shared" si="116"/>
        <v>-1</v>
      </c>
      <c r="P1973">
        <f t="shared" si="113"/>
        <v>101</v>
      </c>
      <c r="Q1973" t="s">
        <v>5227</v>
      </c>
      <c r="R1973" t="s">
        <v>5232</v>
      </c>
      <c r="S1973" s="10">
        <f t="shared" si="114"/>
        <v>41408.624788904861</v>
      </c>
      <c r="T1973" s="10">
        <f t="shared" si="115"/>
        <v>41453.856165486337</v>
      </c>
    </row>
    <row r="1974" spans="1:20" ht="43.5" x14ac:dyDescent="0.35">
      <c r="A1974">
        <v>1972</v>
      </c>
      <c r="B1974" s="3" t="s">
        <v>368</v>
      </c>
      <c r="C1974" s="3" t="s">
        <v>2946</v>
      </c>
      <c r="D1974">
        <v>-1477006.3760053799</v>
      </c>
      <c r="E1974">
        <v>21499.571912643602</v>
      </c>
      <c r="F1974" t="s">
        <v>5156</v>
      </c>
      <c r="G1974" t="s">
        <v>5161</v>
      </c>
      <c r="H1974" t="s">
        <v>5183</v>
      </c>
      <c r="I1974">
        <v>1372451678.68502</v>
      </c>
      <c r="J1974">
        <v>1368543183.2729599</v>
      </c>
      <c r="K1974" t="b">
        <v>0</v>
      </c>
      <c r="L1974">
        <v>211.82299060718699</v>
      </c>
      <c r="M1974" t="b">
        <v>1</v>
      </c>
      <c r="N1974" t="s">
        <v>5206</v>
      </c>
      <c r="O1974">
        <f t="shared" si="116"/>
        <v>-1</v>
      </c>
      <c r="P1974">
        <f t="shared" si="113"/>
        <v>101</v>
      </c>
      <c r="Q1974" t="s">
        <v>5227</v>
      </c>
      <c r="R1974" t="s">
        <v>5232</v>
      </c>
      <c r="S1974" s="10">
        <f t="shared" si="114"/>
        <v>41408.411843437032</v>
      </c>
      <c r="T1974" s="10">
        <f t="shared" si="115"/>
        <v>41453.649058854397</v>
      </c>
    </row>
    <row r="1975" spans="1:20" ht="43.5" x14ac:dyDescent="0.35">
      <c r="A1975">
        <v>1973</v>
      </c>
      <c r="B1975" s="3" t="s">
        <v>369</v>
      </c>
      <c r="C1975" s="3" t="s">
        <v>2947</v>
      </c>
      <c r="D1975">
        <v>-1478024.3522546301</v>
      </c>
      <c r="E1975">
        <v>21505.831078344501</v>
      </c>
      <c r="F1975" t="s">
        <v>5156</v>
      </c>
      <c r="G1975" t="s">
        <v>5161</v>
      </c>
      <c r="H1975" t="s">
        <v>5183</v>
      </c>
      <c r="I1975">
        <v>1372433784.67203</v>
      </c>
      <c r="J1975">
        <v>1368524784.7845299</v>
      </c>
      <c r="K1975" t="b">
        <v>0</v>
      </c>
      <c r="L1975">
        <v>211.88230521236099</v>
      </c>
      <c r="M1975" t="b">
        <v>1</v>
      </c>
      <c r="N1975" t="s">
        <v>5206</v>
      </c>
      <c r="O1975">
        <f t="shared" si="116"/>
        <v>-1</v>
      </c>
      <c r="P1975">
        <f t="shared" si="113"/>
        <v>101</v>
      </c>
      <c r="Q1975" t="s">
        <v>5227</v>
      </c>
      <c r="R1975" t="s">
        <v>5232</v>
      </c>
      <c r="S1975" s="10">
        <f t="shared" si="114"/>
        <v>41408.198897969094</v>
      </c>
      <c r="T1975" s="10">
        <f t="shared" si="115"/>
        <v>41453.441952222565</v>
      </c>
    </row>
    <row r="1976" spans="1:20" ht="43.5" x14ac:dyDescent="0.35">
      <c r="A1976">
        <v>1974</v>
      </c>
      <c r="B1976" s="3" t="s">
        <v>370</v>
      </c>
      <c r="C1976" s="3" t="s">
        <v>2948</v>
      </c>
      <c r="D1976">
        <v>-1479042.32850388</v>
      </c>
      <c r="E1976">
        <v>21512.090244045499</v>
      </c>
      <c r="F1976" t="s">
        <v>5156</v>
      </c>
      <c r="G1976" t="s">
        <v>5161</v>
      </c>
      <c r="H1976" t="s">
        <v>5183</v>
      </c>
      <c r="I1976">
        <v>1372415890.65903</v>
      </c>
      <c r="J1976">
        <v>1368506386.2961099</v>
      </c>
      <c r="K1976" t="b">
        <v>0</v>
      </c>
      <c r="L1976">
        <v>211.94161981753501</v>
      </c>
      <c r="M1976" t="b">
        <v>1</v>
      </c>
      <c r="N1976" t="s">
        <v>5206</v>
      </c>
      <c r="O1976">
        <f t="shared" si="116"/>
        <v>-1</v>
      </c>
      <c r="P1976">
        <f t="shared" si="113"/>
        <v>102</v>
      </c>
      <c r="Q1976" t="s">
        <v>5227</v>
      </c>
      <c r="R1976" t="s">
        <v>5232</v>
      </c>
      <c r="S1976" s="10">
        <f t="shared" si="114"/>
        <v>41407.985952501265</v>
      </c>
      <c r="T1976" s="10">
        <f t="shared" si="115"/>
        <v>41453.234845590625</v>
      </c>
    </row>
    <row r="1977" spans="1:20" ht="43.5" x14ac:dyDescent="0.35">
      <c r="A1977">
        <v>1975</v>
      </c>
      <c r="B1977" s="3" t="s">
        <v>371</v>
      </c>
      <c r="C1977" s="3" t="s">
        <v>2949</v>
      </c>
      <c r="D1977">
        <v>-1480060.3047531401</v>
      </c>
      <c r="E1977">
        <v>21518.349409746399</v>
      </c>
      <c r="F1977" t="s">
        <v>5156</v>
      </c>
      <c r="G1977" t="s">
        <v>5161</v>
      </c>
      <c r="H1977" t="s">
        <v>5183</v>
      </c>
      <c r="I1977">
        <v>1372397996.6460299</v>
      </c>
      <c r="J1977">
        <v>1368487987.8076899</v>
      </c>
      <c r="K1977" t="b">
        <v>0</v>
      </c>
      <c r="L1977">
        <v>212.00093442271</v>
      </c>
      <c r="M1977" t="b">
        <v>1</v>
      </c>
      <c r="N1977" t="s">
        <v>5206</v>
      </c>
      <c r="O1977">
        <f t="shared" si="116"/>
        <v>-1</v>
      </c>
      <c r="P1977">
        <f t="shared" si="113"/>
        <v>102</v>
      </c>
      <c r="Q1977" t="s">
        <v>5227</v>
      </c>
      <c r="R1977" t="s">
        <v>5232</v>
      </c>
      <c r="S1977" s="10">
        <f t="shared" si="114"/>
        <v>41407.773007033444</v>
      </c>
      <c r="T1977" s="10">
        <f t="shared" si="115"/>
        <v>41453.027738958677</v>
      </c>
    </row>
    <row r="1978" spans="1:20" ht="58" x14ac:dyDescent="0.35">
      <c r="A1978">
        <v>1976</v>
      </c>
      <c r="B1978" s="3" t="s">
        <v>372</v>
      </c>
      <c r="C1978" s="3" t="s">
        <v>2950</v>
      </c>
      <c r="D1978">
        <v>-1481078.28100239</v>
      </c>
      <c r="E1978">
        <v>21524.608575447401</v>
      </c>
      <c r="F1978" t="s">
        <v>5156</v>
      </c>
      <c r="G1978" t="s">
        <v>5161</v>
      </c>
      <c r="H1978" t="s">
        <v>5183</v>
      </c>
      <c r="I1978">
        <v>1372380102.6330299</v>
      </c>
      <c r="J1978">
        <v>1368469589.3192599</v>
      </c>
      <c r="K1978" t="b">
        <v>0</v>
      </c>
      <c r="L1978">
        <v>212.060249027884</v>
      </c>
      <c r="M1978" t="b">
        <v>1</v>
      </c>
      <c r="N1978" t="s">
        <v>5206</v>
      </c>
      <c r="O1978">
        <f t="shared" si="116"/>
        <v>-1</v>
      </c>
      <c r="P1978">
        <f t="shared" si="113"/>
        <v>102</v>
      </c>
      <c r="Q1978" t="s">
        <v>5227</v>
      </c>
      <c r="R1978" t="s">
        <v>5232</v>
      </c>
      <c r="S1978" s="10">
        <f t="shared" si="114"/>
        <v>41407.560061565506</v>
      </c>
      <c r="T1978" s="10">
        <f t="shared" si="115"/>
        <v>41452.82063232673</v>
      </c>
    </row>
    <row r="1979" spans="1:20" ht="29" x14ac:dyDescent="0.35">
      <c r="A1979">
        <v>1977</v>
      </c>
      <c r="B1979" s="3" t="s">
        <v>373</v>
      </c>
      <c r="C1979" s="3" t="s">
        <v>2951</v>
      </c>
      <c r="D1979">
        <v>-1482096.2572516401</v>
      </c>
      <c r="E1979">
        <v>21530.8677411483</v>
      </c>
      <c r="F1979" t="s">
        <v>5156</v>
      </c>
      <c r="G1979" t="s">
        <v>5162</v>
      </c>
      <c r="H1979" t="s">
        <v>5184</v>
      </c>
      <c r="I1979">
        <v>1372362208.6200299</v>
      </c>
      <c r="J1979">
        <v>1368451190.8308401</v>
      </c>
      <c r="K1979" t="b">
        <v>0</v>
      </c>
      <c r="L1979">
        <v>212.11956363305799</v>
      </c>
      <c r="M1979" t="b">
        <v>1</v>
      </c>
      <c r="N1979" t="s">
        <v>5206</v>
      </c>
      <c r="O1979">
        <f t="shared" si="116"/>
        <v>-1</v>
      </c>
      <c r="P1979">
        <f t="shared" si="113"/>
        <v>102</v>
      </c>
      <c r="Q1979" t="s">
        <v>5227</v>
      </c>
      <c r="R1979" t="s">
        <v>5232</v>
      </c>
      <c r="S1979" s="10">
        <f t="shared" si="114"/>
        <v>41407.347116097684</v>
      </c>
      <c r="T1979" s="10">
        <f t="shared" si="115"/>
        <v>41452.613525694789</v>
      </c>
    </row>
    <row r="1980" spans="1:20" ht="43.5" x14ac:dyDescent="0.35">
      <c r="A1980">
        <v>1978</v>
      </c>
      <c r="B1980" s="3" t="s">
        <v>374</v>
      </c>
      <c r="C1980" s="3" t="s">
        <v>2952</v>
      </c>
      <c r="D1980">
        <v>-1483114.2335009</v>
      </c>
      <c r="E1980">
        <v>21537.126906849298</v>
      </c>
      <c r="F1980" t="s">
        <v>5156</v>
      </c>
      <c r="G1980" t="s">
        <v>5161</v>
      </c>
      <c r="H1980" t="s">
        <v>5183</v>
      </c>
      <c r="I1980">
        <v>1372344314.6070399</v>
      </c>
      <c r="J1980">
        <v>1368432792.3424101</v>
      </c>
      <c r="K1980" t="b">
        <v>0</v>
      </c>
      <c r="L1980">
        <v>212.17887823823199</v>
      </c>
      <c r="M1980" t="b">
        <v>1</v>
      </c>
      <c r="N1980" t="s">
        <v>5206</v>
      </c>
      <c r="O1980">
        <f t="shared" si="116"/>
        <v>-1</v>
      </c>
      <c r="P1980">
        <f t="shared" si="113"/>
        <v>102</v>
      </c>
      <c r="Q1980" t="s">
        <v>5227</v>
      </c>
      <c r="R1980" t="s">
        <v>5232</v>
      </c>
      <c r="S1980" s="10">
        <f t="shared" si="114"/>
        <v>41407.134170629746</v>
      </c>
      <c r="T1980" s="10">
        <f t="shared" si="115"/>
        <v>41452.406419062958</v>
      </c>
    </row>
    <row r="1981" spans="1:20" ht="43.5" x14ac:dyDescent="0.35">
      <c r="A1981">
        <v>1979</v>
      </c>
      <c r="B1981" s="3" t="s">
        <v>375</v>
      </c>
      <c r="C1981" s="3" t="s">
        <v>2953</v>
      </c>
      <c r="D1981">
        <v>-1484132.2097501501</v>
      </c>
      <c r="E1981">
        <v>21543.386072550202</v>
      </c>
      <c r="F1981" t="s">
        <v>5156</v>
      </c>
      <c r="G1981" t="s">
        <v>5161</v>
      </c>
      <c r="H1981" t="s">
        <v>5183</v>
      </c>
      <c r="I1981">
        <v>1372326420.5940399</v>
      </c>
      <c r="J1981">
        <v>1368414393.8539901</v>
      </c>
      <c r="K1981" t="b">
        <v>0</v>
      </c>
      <c r="L1981">
        <v>212.23819284340701</v>
      </c>
      <c r="M1981" t="b">
        <v>1</v>
      </c>
      <c r="N1981" t="s">
        <v>5206</v>
      </c>
      <c r="O1981">
        <f t="shared" si="116"/>
        <v>-1</v>
      </c>
      <c r="P1981">
        <f t="shared" si="113"/>
        <v>102</v>
      </c>
      <c r="Q1981" t="s">
        <v>5227</v>
      </c>
      <c r="R1981" t="s">
        <v>5232</v>
      </c>
      <c r="S1981" s="10">
        <f t="shared" si="114"/>
        <v>41406.921225161917</v>
      </c>
      <c r="T1981" s="10">
        <f t="shared" si="115"/>
        <v>41452.199312431017</v>
      </c>
    </row>
    <row r="1982" spans="1:20" ht="43.5" x14ac:dyDescent="0.35">
      <c r="A1982">
        <v>1980</v>
      </c>
      <c r="B1982" s="3" t="s">
        <v>376</v>
      </c>
      <c r="C1982" s="3" t="s">
        <v>2954</v>
      </c>
      <c r="D1982">
        <v>-1485150.18599941</v>
      </c>
      <c r="E1982">
        <v>21549.6452382512</v>
      </c>
      <c r="F1982" t="s">
        <v>5156</v>
      </c>
      <c r="G1982" t="s">
        <v>5161</v>
      </c>
      <c r="H1982" t="s">
        <v>5183</v>
      </c>
      <c r="I1982">
        <v>1372308526.5810399</v>
      </c>
      <c r="J1982">
        <v>1368395995.3655601</v>
      </c>
      <c r="K1982" t="b">
        <v>0</v>
      </c>
      <c r="L1982">
        <v>212.297507448581</v>
      </c>
      <c r="M1982" t="b">
        <v>1</v>
      </c>
      <c r="N1982" t="s">
        <v>5206</v>
      </c>
      <c r="O1982">
        <f t="shared" si="116"/>
        <v>-1</v>
      </c>
      <c r="P1982">
        <f t="shared" si="113"/>
        <v>102</v>
      </c>
      <c r="Q1982" t="s">
        <v>5227</v>
      </c>
      <c r="R1982" t="s">
        <v>5232</v>
      </c>
      <c r="S1982" s="10">
        <f t="shared" si="114"/>
        <v>41406.708279693979</v>
      </c>
      <c r="T1982" s="10">
        <f t="shared" si="115"/>
        <v>41451.99220579907</v>
      </c>
    </row>
    <row r="1983" spans="1:20" ht="58" x14ac:dyDescent="0.35">
      <c r="A1983">
        <v>1981</v>
      </c>
      <c r="B1983" s="3" t="s">
        <v>377</v>
      </c>
      <c r="C1983" s="3" t="s">
        <v>2955</v>
      </c>
      <c r="D1983">
        <v>-1486168.1622486601</v>
      </c>
      <c r="E1983">
        <v>21555.9044039521</v>
      </c>
      <c r="F1983" t="s">
        <v>5156</v>
      </c>
      <c r="G1983" t="s">
        <v>5162</v>
      </c>
      <c r="H1983" t="s">
        <v>5184</v>
      </c>
      <c r="I1983">
        <v>1372290632.5680399</v>
      </c>
      <c r="J1983">
        <v>1368377596.87714</v>
      </c>
      <c r="K1983" t="b">
        <v>0</v>
      </c>
      <c r="L1983">
        <v>212.356822053755</v>
      </c>
      <c r="M1983" t="b">
        <v>1</v>
      </c>
      <c r="N1983" t="s">
        <v>5206</v>
      </c>
      <c r="O1983">
        <f t="shared" si="116"/>
        <v>-1</v>
      </c>
      <c r="P1983">
        <f t="shared" si="113"/>
        <v>102</v>
      </c>
      <c r="Q1983" t="s">
        <v>5227</v>
      </c>
      <c r="R1983" t="s">
        <v>5232</v>
      </c>
      <c r="S1983" s="10">
        <f t="shared" si="114"/>
        <v>41406.495334226158</v>
      </c>
      <c r="T1983" s="10">
        <f t="shared" si="115"/>
        <v>41451.785099167122</v>
      </c>
    </row>
    <row r="1984" spans="1:20" ht="43.5" x14ac:dyDescent="0.35">
      <c r="A1984">
        <v>1982</v>
      </c>
      <c r="B1984" s="3" t="s">
        <v>378</v>
      </c>
      <c r="C1984" s="3" t="s">
        <v>2956</v>
      </c>
      <c r="D1984">
        <v>-1487186.13849791</v>
      </c>
      <c r="E1984">
        <v>21562.163569653101</v>
      </c>
      <c r="F1984" t="s">
        <v>5156</v>
      </c>
      <c r="G1984" t="s">
        <v>5161</v>
      </c>
      <c r="H1984" t="s">
        <v>5183</v>
      </c>
      <c r="I1984">
        <v>1372272738.5550399</v>
      </c>
      <c r="J1984">
        <v>1368359198.38871</v>
      </c>
      <c r="K1984" t="b">
        <v>0</v>
      </c>
      <c r="L1984">
        <v>212.41613665892899</v>
      </c>
      <c r="M1984" t="b">
        <v>1</v>
      </c>
      <c r="N1984" t="s">
        <v>5206</v>
      </c>
      <c r="P1984">
        <f t="shared" si="113"/>
        <v>102</v>
      </c>
      <c r="Q1984" t="s">
        <v>5227</v>
      </c>
      <c r="R1984" t="s">
        <v>5232</v>
      </c>
      <c r="S1984" s="10">
        <f t="shared" si="114"/>
        <v>41406.282388758213</v>
      </c>
      <c r="T1984" s="10">
        <f t="shared" si="115"/>
        <v>41451.577992535182</v>
      </c>
    </row>
    <row r="1985" spans="1:20" ht="58" x14ac:dyDescent="0.35">
      <c r="A1985">
        <v>1983</v>
      </c>
      <c r="B1985" s="3" t="s">
        <v>379</v>
      </c>
      <c r="C1985" s="3" t="s">
        <v>2957</v>
      </c>
      <c r="D1985">
        <v>-1488204.1147471699</v>
      </c>
      <c r="E1985">
        <v>21568.422735354001</v>
      </c>
      <c r="F1985" t="s">
        <v>5156</v>
      </c>
      <c r="G1985" t="s">
        <v>5166</v>
      </c>
      <c r="H1985" t="s">
        <v>5188</v>
      </c>
      <c r="I1985">
        <v>1372254844.5420499</v>
      </c>
      <c r="J1985">
        <v>1368340799.90029</v>
      </c>
      <c r="K1985" t="b">
        <v>0</v>
      </c>
      <c r="L1985">
        <v>212.47545126410401</v>
      </c>
      <c r="M1985" t="b">
        <v>1</v>
      </c>
      <c r="N1985" t="s">
        <v>5206</v>
      </c>
      <c r="P1985">
        <f t="shared" si="113"/>
        <v>102</v>
      </c>
      <c r="Q1985" t="s">
        <v>5227</v>
      </c>
      <c r="R1985" t="s">
        <v>5232</v>
      </c>
      <c r="S1985" s="10">
        <f t="shared" si="114"/>
        <v>41406.069443290391</v>
      </c>
      <c r="T1985" s="10">
        <f t="shared" si="115"/>
        <v>41451.37088590335</v>
      </c>
    </row>
    <row r="1986" spans="1:20" ht="43.5" x14ac:dyDescent="0.35">
      <c r="A1986">
        <v>1984</v>
      </c>
      <c r="B1986" s="3" t="s">
        <v>380</v>
      </c>
      <c r="C1986" s="3" t="s">
        <v>2958</v>
      </c>
      <c r="D1986">
        <v>-1489222.09099642</v>
      </c>
      <c r="E1986">
        <v>21574.681901054999</v>
      </c>
      <c r="F1986" t="s">
        <v>5156</v>
      </c>
      <c r="G1986" t="s">
        <v>5161</v>
      </c>
      <c r="H1986" t="s">
        <v>5183</v>
      </c>
      <c r="I1986">
        <v>1372236950.5290501</v>
      </c>
      <c r="J1986">
        <v>1368322401.41186</v>
      </c>
      <c r="K1986" t="b">
        <v>0</v>
      </c>
      <c r="L1986">
        <v>212.534765869278</v>
      </c>
      <c r="M1986" t="b">
        <v>1</v>
      </c>
      <c r="N1986" t="s">
        <v>5206</v>
      </c>
      <c r="P1986">
        <f t="shared" si="113"/>
        <v>102</v>
      </c>
      <c r="Q1986" t="s">
        <v>5227</v>
      </c>
      <c r="R1986" t="s">
        <v>5232</v>
      </c>
      <c r="S1986" s="10">
        <f t="shared" si="114"/>
        <v>41405.856497822453</v>
      </c>
      <c r="T1986" s="10">
        <f t="shared" si="115"/>
        <v>41451.16377927141</v>
      </c>
    </row>
    <row r="1987" spans="1:20" ht="58" x14ac:dyDescent="0.35">
      <c r="A1987">
        <v>1985</v>
      </c>
      <c r="B1987" s="3" t="s">
        <v>381</v>
      </c>
      <c r="C1987" s="3" t="s">
        <v>2959</v>
      </c>
      <c r="D1987">
        <v>-1490240.0672456699</v>
      </c>
      <c r="E1987">
        <v>21580.941066755899</v>
      </c>
      <c r="F1987" t="s">
        <v>5156</v>
      </c>
      <c r="G1987" t="s">
        <v>5161</v>
      </c>
      <c r="H1987" t="s">
        <v>5183</v>
      </c>
      <c r="I1987">
        <v>1372219056.5160501</v>
      </c>
      <c r="J1987">
        <v>1368304002.92344</v>
      </c>
      <c r="K1987" t="b">
        <v>0</v>
      </c>
      <c r="L1987">
        <v>212.594080474452</v>
      </c>
      <c r="M1987" t="b">
        <v>1</v>
      </c>
      <c r="N1987" t="s">
        <v>5206</v>
      </c>
      <c r="P1987">
        <f t="shared" ref="P1987:P2050" si="117">ROUND(E1987/L1987,0)</f>
        <v>102</v>
      </c>
      <c r="Q1987" t="s">
        <v>5227</v>
      </c>
      <c r="R1987" t="s">
        <v>5232</v>
      </c>
      <c r="S1987" s="10">
        <f t="shared" ref="S1987:S2050" si="118">(J1987/86400)+25569+(-5/24)</f>
        <v>41405.643552354624</v>
      </c>
      <c r="T1987" s="10">
        <f t="shared" ref="T1987:T2050" si="119">(I1987/86400)+25569+(-5/24)</f>
        <v>41450.956672639462</v>
      </c>
    </row>
    <row r="1988" spans="1:20" ht="43.5" x14ac:dyDescent="0.35">
      <c r="A1988">
        <v>1986</v>
      </c>
      <c r="B1988" s="3" t="s">
        <v>382</v>
      </c>
      <c r="C1988" s="3" t="s">
        <v>2960</v>
      </c>
      <c r="D1988">
        <v>-1491258.04349493</v>
      </c>
      <c r="E1988">
        <v>21587.2002324569</v>
      </c>
      <c r="F1988" t="s">
        <v>5156</v>
      </c>
      <c r="G1988" t="s">
        <v>5161</v>
      </c>
      <c r="H1988" t="s">
        <v>5183</v>
      </c>
      <c r="I1988">
        <v>1372201162.5030501</v>
      </c>
      <c r="J1988">
        <v>1368285604.43501</v>
      </c>
      <c r="K1988" t="b">
        <v>0</v>
      </c>
      <c r="L1988">
        <v>212.65339507962699</v>
      </c>
      <c r="M1988" t="b">
        <v>1</v>
      </c>
      <c r="N1988" t="s">
        <v>5206</v>
      </c>
      <c r="P1988">
        <f t="shared" si="117"/>
        <v>102</v>
      </c>
      <c r="Q1988" t="s">
        <v>5227</v>
      </c>
      <c r="R1988" t="s">
        <v>5232</v>
      </c>
      <c r="S1988" s="10">
        <f t="shared" si="118"/>
        <v>41405.430606886686</v>
      </c>
      <c r="T1988" s="10">
        <f t="shared" si="119"/>
        <v>41450.749566007522</v>
      </c>
    </row>
    <row r="1989" spans="1:20" ht="58" x14ac:dyDescent="0.35">
      <c r="A1989">
        <v>1987</v>
      </c>
      <c r="B1989" s="3" t="s">
        <v>383</v>
      </c>
      <c r="C1989" s="3" t="s">
        <v>2961</v>
      </c>
      <c r="D1989">
        <v>-1492276.0197441799</v>
      </c>
      <c r="E1989">
        <v>21593.4593981578</v>
      </c>
      <c r="F1989" t="s">
        <v>5156</v>
      </c>
      <c r="G1989" t="s">
        <v>5161</v>
      </c>
      <c r="H1989" t="s">
        <v>5183</v>
      </c>
      <c r="I1989">
        <v>1372183268.4900501</v>
      </c>
      <c r="J1989">
        <v>1368267205.9465899</v>
      </c>
      <c r="K1989" t="b">
        <v>0</v>
      </c>
      <c r="L1989">
        <v>212.71270968480101</v>
      </c>
      <c r="M1989" t="b">
        <v>1</v>
      </c>
      <c r="N1989" t="s">
        <v>5206</v>
      </c>
      <c r="P1989">
        <f t="shared" si="117"/>
        <v>102</v>
      </c>
      <c r="Q1989" t="s">
        <v>5227</v>
      </c>
      <c r="R1989" t="s">
        <v>5232</v>
      </c>
      <c r="S1989" s="10">
        <f t="shared" si="118"/>
        <v>41405.217661418865</v>
      </c>
      <c r="T1989" s="10">
        <f t="shared" si="119"/>
        <v>41450.542459375582</v>
      </c>
    </row>
    <row r="1990" spans="1:20" ht="43.5" x14ac:dyDescent="0.35">
      <c r="A1990">
        <v>1988</v>
      </c>
      <c r="B1990" s="3" t="s">
        <v>384</v>
      </c>
      <c r="C1990" s="3" t="s">
        <v>2962</v>
      </c>
      <c r="D1990">
        <v>-1493293.99599343</v>
      </c>
      <c r="E1990">
        <v>21599.718563858802</v>
      </c>
      <c r="F1990" t="s">
        <v>5156</v>
      </c>
      <c r="G1990" t="s">
        <v>5161</v>
      </c>
      <c r="H1990" t="s">
        <v>5183</v>
      </c>
      <c r="I1990">
        <v>1372165374.4770501</v>
      </c>
      <c r="J1990">
        <v>1368248807.4581599</v>
      </c>
      <c r="K1990" t="b">
        <v>0</v>
      </c>
      <c r="L1990">
        <v>212.77202428997501</v>
      </c>
      <c r="M1990" t="b">
        <v>1</v>
      </c>
      <c r="N1990" t="s">
        <v>5206</v>
      </c>
      <c r="P1990">
        <f t="shared" si="117"/>
        <v>102</v>
      </c>
      <c r="Q1990" t="s">
        <v>5227</v>
      </c>
      <c r="R1990" t="s">
        <v>5232</v>
      </c>
      <c r="S1990" s="10">
        <f t="shared" si="118"/>
        <v>41405.004715950919</v>
      </c>
      <c r="T1990" s="10">
        <f t="shared" si="119"/>
        <v>41450.335352743634</v>
      </c>
    </row>
    <row r="1991" spans="1:20" ht="43.5" x14ac:dyDescent="0.35">
      <c r="A1991">
        <v>1989</v>
      </c>
      <c r="B1991" s="3" t="s">
        <v>385</v>
      </c>
      <c r="C1991" s="3" t="s">
        <v>2963</v>
      </c>
      <c r="D1991">
        <v>-1494311.9722426899</v>
      </c>
      <c r="E1991">
        <v>21605.977729559701</v>
      </c>
      <c r="F1991" t="s">
        <v>5156</v>
      </c>
      <c r="G1991" t="s">
        <v>5161</v>
      </c>
      <c r="H1991" t="s">
        <v>5183</v>
      </c>
      <c r="I1991">
        <v>1372147480.4640601</v>
      </c>
      <c r="J1991">
        <v>1368230408.9697399</v>
      </c>
      <c r="K1991" t="b">
        <v>0</v>
      </c>
      <c r="L1991">
        <v>212.831338895149</v>
      </c>
      <c r="M1991" t="b">
        <v>1</v>
      </c>
      <c r="N1991" t="s">
        <v>5206</v>
      </c>
      <c r="P1991">
        <f t="shared" si="117"/>
        <v>102</v>
      </c>
      <c r="Q1991" t="s">
        <v>5227</v>
      </c>
      <c r="R1991" t="s">
        <v>5232</v>
      </c>
      <c r="S1991" s="10">
        <f t="shared" si="118"/>
        <v>41404.791770483098</v>
      </c>
      <c r="T1991" s="10">
        <f t="shared" si="119"/>
        <v>41450.128246111803</v>
      </c>
    </row>
    <row r="1992" spans="1:20" ht="43.5" x14ac:dyDescent="0.35">
      <c r="A1992">
        <v>1990</v>
      </c>
      <c r="B1992" s="3" t="s">
        <v>386</v>
      </c>
      <c r="C1992" s="3" t="s">
        <v>2964</v>
      </c>
      <c r="D1992">
        <v>-1495329.94849194</v>
      </c>
      <c r="E1992">
        <v>21612.236895260699</v>
      </c>
      <c r="F1992" t="s">
        <v>5156</v>
      </c>
      <c r="G1992" t="s">
        <v>5161</v>
      </c>
      <c r="H1992" t="s">
        <v>5183</v>
      </c>
      <c r="I1992">
        <v>1372129586.4510601</v>
      </c>
      <c r="J1992">
        <v>1368212010.4813099</v>
      </c>
      <c r="K1992" t="b">
        <v>0</v>
      </c>
      <c r="L1992">
        <v>212.89065350032399</v>
      </c>
      <c r="M1992" t="b">
        <v>1</v>
      </c>
      <c r="N1992" t="s">
        <v>5206</v>
      </c>
      <c r="P1992">
        <f t="shared" si="117"/>
        <v>102</v>
      </c>
      <c r="Q1992" t="s">
        <v>5227</v>
      </c>
      <c r="R1992" t="s">
        <v>5232</v>
      </c>
      <c r="S1992" s="10">
        <f t="shared" si="118"/>
        <v>41404.57882501516</v>
      </c>
      <c r="T1992" s="10">
        <f t="shared" si="119"/>
        <v>41449.921139479855</v>
      </c>
    </row>
    <row r="1993" spans="1:20" ht="43.5" x14ac:dyDescent="0.35">
      <c r="A1993">
        <v>1991</v>
      </c>
      <c r="B1993" s="3" t="s">
        <v>387</v>
      </c>
      <c r="C1993" s="3" t="s">
        <v>2965</v>
      </c>
      <c r="D1993">
        <v>-1496347.9247411899</v>
      </c>
      <c r="E1993">
        <v>21618.496060961599</v>
      </c>
      <c r="F1993" t="s">
        <v>5156</v>
      </c>
      <c r="G1993" t="s">
        <v>5161</v>
      </c>
      <c r="H1993" t="s">
        <v>5183</v>
      </c>
      <c r="I1993">
        <v>1372111692.43806</v>
      </c>
      <c r="J1993">
        <v>1368193611.9928899</v>
      </c>
      <c r="K1993" t="b">
        <v>0</v>
      </c>
      <c r="L1993">
        <v>212.94996810549799</v>
      </c>
      <c r="M1993" t="b">
        <v>1</v>
      </c>
      <c r="N1993" t="s">
        <v>5206</v>
      </c>
      <c r="P1993">
        <f t="shared" si="117"/>
        <v>102</v>
      </c>
      <c r="Q1993" t="s">
        <v>5227</v>
      </c>
      <c r="R1993" t="s">
        <v>5232</v>
      </c>
      <c r="S1993" s="10">
        <f t="shared" si="118"/>
        <v>41404.365879547338</v>
      </c>
      <c r="T1993" s="10">
        <f t="shared" si="119"/>
        <v>41449.714032847914</v>
      </c>
    </row>
    <row r="1994" spans="1:20" ht="58" x14ac:dyDescent="0.35">
      <c r="A1994">
        <v>1992</v>
      </c>
      <c r="B1994" s="3" t="s">
        <v>388</v>
      </c>
      <c r="C1994" s="3" t="s">
        <v>2966</v>
      </c>
      <c r="D1994">
        <v>-1497365.9009904501</v>
      </c>
      <c r="E1994">
        <v>21624.755226662601</v>
      </c>
      <c r="F1994" t="s">
        <v>5156</v>
      </c>
      <c r="G1994" t="s">
        <v>5161</v>
      </c>
      <c r="H1994" t="s">
        <v>5183</v>
      </c>
      <c r="I1994">
        <v>1372093798.42506</v>
      </c>
      <c r="J1994">
        <v>1368175213.5044601</v>
      </c>
      <c r="K1994" t="b">
        <v>0</v>
      </c>
      <c r="L1994">
        <v>213.00928271067201</v>
      </c>
      <c r="M1994" t="b">
        <v>1</v>
      </c>
      <c r="N1994" t="s">
        <v>5206</v>
      </c>
      <c r="P1994">
        <f t="shared" si="117"/>
        <v>102</v>
      </c>
      <c r="Q1994" t="s">
        <v>5227</v>
      </c>
      <c r="R1994" t="s">
        <v>5232</v>
      </c>
      <c r="S1994" s="10">
        <f t="shared" si="118"/>
        <v>41404.1529340794</v>
      </c>
      <c r="T1994" s="10">
        <f t="shared" si="119"/>
        <v>41449.506926215974</v>
      </c>
    </row>
    <row r="1995" spans="1:20" ht="43.5" x14ac:dyDescent="0.35">
      <c r="A1995">
        <v>1993</v>
      </c>
      <c r="B1995" s="3" t="s">
        <v>389</v>
      </c>
      <c r="C1995" s="3" t="s">
        <v>2967</v>
      </c>
      <c r="D1995">
        <v>-1498383.8772396999</v>
      </c>
      <c r="E1995">
        <v>21631.014392363501</v>
      </c>
      <c r="F1995" t="s">
        <v>5156</v>
      </c>
      <c r="G1995" t="s">
        <v>5161</v>
      </c>
      <c r="H1995" t="s">
        <v>5183</v>
      </c>
      <c r="I1995">
        <v>1372075904.41206</v>
      </c>
      <c r="J1995">
        <v>1368156815.0160401</v>
      </c>
      <c r="K1995" t="b">
        <v>0</v>
      </c>
      <c r="L1995">
        <v>213.06859731584601</v>
      </c>
      <c r="M1995" t="b">
        <v>1</v>
      </c>
      <c r="N1995" t="s">
        <v>5206</v>
      </c>
      <c r="P1995">
        <f t="shared" si="117"/>
        <v>102</v>
      </c>
      <c r="Q1995" t="s">
        <v>5227</v>
      </c>
      <c r="R1995" t="s">
        <v>5232</v>
      </c>
      <c r="S1995" s="10">
        <f t="shared" si="118"/>
        <v>41403.939988611572</v>
      </c>
      <c r="T1995" s="10">
        <f t="shared" si="119"/>
        <v>41449.299819584026</v>
      </c>
    </row>
    <row r="1996" spans="1:20" ht="58" x14ac:dyDescent="0.35">
      <c r="A1996">
        <v>1994</v>
      </c>
      <c r="B1996" s="3" t="s">
        <v>390</v>
      </c>
      <c r="C1996" s="3" t="s">
        <v>2968</v>
      </c>
      <c r="D1996">
        <v>-1499401.8534889601</v>
      </c>
      <c r="E1996">
        <v>21637.273558064499</v>
      </c>
      <c r="F1996" t="s">
        <v>5156</v>
      </c>
      <c r="G1996" t="s">
        <v>5161</v>
      </c>
      <c r="H1996" t="s">
        <v>5183</v>
      </c>
      <c r="I1996">
        <v>1372058010.39907</v>
      </c>
      <c r="J1996">
        <v>1368138416.5276101</v>
      </c>
      <c r="K1996" t="b">
        <v>0</v>
      </c>
      <c r="L1996">
        <v>213.127911921021</v>
      </c>
      <c r="M1996" t="b">
        <v>1</v>
      </c>
      <c r="N1996" t="s">
        <v>5206</v>
      </c>
      <c r="P1996">
        <f t="shared" si="117"/>
        <v>102</v>
      </c>
      <c r="Q1996" t="s">
        <v>5227</v>
      </c>
      <c r="R1996" t="s">
        <v>5232</v>
      </c>
      <c r="S1996" s="10">
        <f t="shared" si="118"/>
        <v>41403.727043143634</v>
      </c>
      <c r="T1996" s="10">
        <f t="shared" si="119"/>
        <v>41449.092712952195</v>
      </c>
    </row>
    <row r="1997" spans="1:20" ht="43.5" x14ac:dyDescent="0.35">
      <c r="A1997">
        <v>1995</v>
      </c>
      <c r="B1997" s="3" t="s">
        <v>391</v>
      </c>
      <c r="C1997" s="3" t="s">
        <v>2969</v>
      </c>
      <c r="D1997">
        <v>-1500419.82973821</v>
      </c>
      <c r="E1997">
        <v>21643.532723765398</v>
      </c>
      <c r="F1997" t="s">
        <v>5156</v>
      </c>
      <c r="G1997" t="s">
        <v>5161</v>
      </c>
      <c r="H1997" t="s">
        <v>5183</v>
      </c>
      <c r="I1997">
        <v>1372040116.38607</v>
      </c>
      <c r="J1997">
        <v>1368120018.0391901</v>
      </c>
      <c r="K1997" t="b">
        <v>0</v>
      </c>
      <c r="L1997">
        <v>213.18722652619499</v>
      </c>
      <c r="M1997" t="b">
        <v>1</v>
      </c>
      <c r="N1997" t="s">
        <v>5206</v>
      </c>
      <c r="P1997">
        <f t="shared" si="117"/>
        <v>102</v>
      </c>
      <c r="Q1997" t="s">
        <v>5227</v>
      </c>
      <c r="R1997" t="s">
        <v>5232</v>
      </c>
      <c r="S1997" s="10">
        <f t="shared" si="118"/>
        <v>41403.514097675805</v>
      </c>
      <c r="T1997" s="10">
        <f t="shared" si="119"/>
        <v>41448.885606320255</v>
      </c>
    </row>
    <row r="1998" spans="1:20" ht="43.5" x14ac:dyDescent="0.35">
      <c r="A1998">
        <v>1996</v>
      </c>
      <c r="B1998" s="3" t="s">
        <v>392</v>
      </c>
      <c r="C1998" s="3" t="s">
        <v>2970</v>
      </c>
      <c r="D1998">
        <v>-1501437.8059874601</v>
      </c>
      <c r="E1998">
        <v>21649.7918894664</v>
      </c>
      <c r="F1998" t="s">
        <v>5156</v>
      </c>
      <c r="G1998" t="s">
        <v>5161</v>
      </c>
      <c r="H1998" t="s">
        <v>5183</v>
      </c>
      <c r="I1998">
        <v>1372022222.37307</v>
      </c>
      <c r="J1998">
        <v>1368101619.55076</v>
      </c>
      <c r="K1998" t="b">
        <v>0</v>
      </c>
      <c r="L1998">
        <v>213.24654113136901</v>
      </c>
      <c r="M1998" t="b">
        <v>1</v>
      </c>
      <c r="N1998" t="s">
        <v>5206</v>
      </c>
      <c r="P1998">
        <f t="shared" si="117"/>
        <v>102</v>
      </c>
      <c r="Q1998" t="s">
        <v>5227</v>
      </c>
      <c r="R1998" t="s">
        <v>5232</v>
      </c>
      <c r="S1998" s="10">
        <f t="shared" si="118"/>
        <v>41403.301152207867</v>
      </c>
      <c r="T1998" s="10">
        <f t="shared" si="119"/>
        <v>41448.678499688307</v>
      </c>
    </row>
    <row r="1999" spans="1:20" ht="43.5" x14ac:dyDescent="0.35">
      <c r="A1999">
        <v>1997</v>
      </c>
      <c r="B1999" s="3" t="s">
        <v>393</v>
      </c>
      <c r="C1999" s="3" t="s">
        <v>2971</v>
      </c>
      <c r="D1999">
        <v>-1502455.78223672</v>
      </c>
      <c r="E1999">
        <v>21656.0510551673</v>
      </c>
      <c r="F1999" t="s">
        <v>5156</v>
      </c>
      <c r="G1999" t="s">
        <v>5161</v>
      </c>
      <c r="H1999" t="s">
        <v>5183</v>
      </c>
      <c r="I1999">
        <v>1372004328.36007</v>
      </c>
      <c r="J1999">
        <v>1368083221.06234</v>
      </c>
      <c r="K1999" t="b">
        <v>0</v>
      </c>
      <c r="L1999">
        <v>213.305855736544</v>
      </c>
      <c r="M1999" t="b">
        <v>1</v>
      </c>
      <c r="N1999" t="s">
        <v>5206</v>
      </c>
      <c r="P1999">
        <f t="shared" si="117"/>
        <v>102</v>
      </c>
      <c r="Q1999" t="s">
        <v>5227</v>
      </c>
      <c r="R1999" t="s">
        <v>5232</v>
      </c>
      <c r="S1999" s="10">
        <f t="shared" si="118"/>
        <v>41403.088206740045</v>
      </c>
      <c r="T1999" s="10">
        <f t="shared" si="119"/>
        <v>41448.471393056367</v>
      </c>
    </row>
    <row r="2000" spans="1:20" ht="43.5" x14ac:dyDescent="0.35">
      <c r="A2000">
        <v>1998</v>
      </c>
      <c r="B2000" s="3" t="s">
        <v>394</v>
      </c>
      <c r="C2000" s="3" t="s">
        <v>2972</v>
      </c>
      <c r="D2000">
        <v>-1503473.7584859701</v>
      </c>
      <c r="E2000">
        <v>21662.310220868301</v>
      </c>
      <c r="F2000" t="s">
        <v>5156</v>
      </c>
      <c r="G2000" t="s">
        <v>5161</v>
      </c>
      <c r="H2000" t="s">
        <v>5183</v>
      </c>
      <c r="I2000">
        <v>1371986434.34707</v>
      </c>
      <c r="J2000">
        <v>1368064822.57391</v>
      </c>
      <c r="K2000" t="b">
        <v>0</v>
      </c>
      <c r="L2000">
        <v>213.365170341718</v>
      </c>
      <c r="M2000" t="b">
        <v>1</v>
      </c>
      <c r="N2000" t="s">
        <v>5206</v>
      </c>
      <c r="P2000">
        <f t="shared" si="117"/>
        <v>102</v>
      </c>
      <c r="Q2000" t="s">
        <v>5227</v>
      </c>
      <c r="R2000" t="s">
        <v>5232</v>
      </c>
      <c r="S2000" s="10">
        <f t="shared" si="118"/>
        <v>41402.875261272107</v>
      </c>
      <c r="T2000" s="10">
        <f t="shared" si="119"/>
        <v>41448.264286424419</v>
      </c>
    </row>
    <row r="2001" spans="1:20" ht="43.5" x14ac:dyDescent="0.35">
      <c r="A2001">
        <v>1999</v>
      </c>
      <c r="B2001" s="3" t="s">
        <v>395</v>
      </c>
      <c r="C2001" s="3" t="s">
        <v>2973</v>
      </c>
      <c r="D2001">
        <v>-1504491.73473522</v>
      </c>
      <c r="E2001">
        <v>21668.569386569201</v>
      </c>
      <c r="F2001" t="s">
        <v>5156</v>
      </c>
      <c r="G2001" t="s">
        <v>5164</v>
      </c>
      <c r="H2001" t="s">
        <v>5186</v>
      </c>
      <c r="I2001">
        <v>1371968540.33408</v>
      </c>
      <c r="J2001">
        <v>1368046424.08549</v>
      </c>
      <c r="K2001" t="b">
        <v>0</v>
      </c>
      <c r="L2001">
        <v>213.42448494689199</v>
      </c>
      <c r="M2001" t="b">
        <v>1</v>
      </c>
      <c r="N2001" t="s">
        <v>5206</v>
      </c>
      <c r="P2001">
        <f t="shared" si="117"/>
        <v>102</v>
      </c>
      <c r="Q2001" t="s">
        <v>5227</v>
      </c>
      <c r="R2001" t="s">
        <v>5232</v>
      </c>
      <c r="S2001" s="10">
        <f t="shared" si="118"/>
        <v>41402.662315804278</v>
      </c>
      <c r="T2001" s="10">
        <f t="shared" si="119"/>
        <v>41448.057179792588</v>
      </c>
    </row>
    <row r="2002" spans="1:20" ht="43.5" x14ac:dyDescent="0.35">
      <c r="A2002">
        <v>2000</v>
      </c>
      <c r="B2002" s="3" t="s">
        <v>396</v>
      </c>
      <c r="C2002" s="3" t="s">
        <v>2974</v>
      </c>
      <c r="D2002">
        <v>-1505509.7109844801</v>
      </c>
      <c r="E2002">
        <v>21674.828552270199</v>
      </c>
      <c r="F2002" t="s">
        <v>5156</v>
      </c>
      <c r="G2002" t="s">
        <v>5161</v>
      </c>
      <c r="H2002" t="s">
        <v>5183</v>
      </c>
      <c r="I2002">
        <v>1371950646.32108</v>
      </c>
      <c r="J2002">
        <v>1368028025.59706</v>
      </c>
      <c r="K2002" t="b">
        <v>0</v>
      </c>
      <c r="L2002">
        <v>213.48379955206599</v>
      </c>
      <c r="M2002" t="b">
        <v>1</v>
      </c>
      <c r="N2002" t="s">
        <v>5206</v>
      </c>
      <c r="P2002">
        <f t="shared" si="117"/>
        <v>102</v>
      </c>
      <c r="Q2002" t="s">
        <v>5227</v>
      </c>
      <c r="R2002" t="s">
        <v>5232</v>
      </c>
      <c r="S2002" s="10">
        <f t="shared" si="118"/>
        <v>41402.449370336341</v>
      </c>
      <c r="T2002" s="10">
        <f t="shared" si="119"/>
        <v>41447.850073160647</v>
      </c>
    </row>
    <row r="2003" spans="1:20" ht="43.5" x14ac:dyDescent="0.35">
      <c r="A2003">
        <v>2001</v>
      </c>
      <c r="B2003" s="3" t="s">
        <v>397</v>
      </c>
      <c r="C2003" s="3" t="s">
        <v>2975</v>
      </c>
      <c r="D2003">
        <v>-1506527.68723373</v>
      </c>
      <c r="E2003">
        <v>21681.087717971099</v>
      </c>
      <c r="F2003" t="s">
        <v>5156</v>
      </c>
      <c r="G2003" t="s">
        <v>5161</v>
      </c>
      <c r="H2003" t="s">
        <v>5183</v>
      </c>
      <c r="I2003">
        <v>1371932752.30808</v>
      </c>
      <c r="J2003">
        <v>1368009627.10864</v>
      </c>
      <c r="K2003" t="b">
        <v>0</v>
      </c>
      <c r="L2003">
        <v>213.54311415724101</v>
      </c>
      <c r="M2003" t="b">
        <v>1</v>
      </c>
      <c r="N2003" t="s">
        <v>5206</v>
      </c>
      <c r="P2003">
        <f t="shared" si="117"/>
        <v>102</v>
      </c>
      <c r="Q2003" t="s">
        <v>5227</v>
      </c>
      <c r="R2003" t="s">
        <v>5232</v>
      </c>
      <c r="S2003" s="10">
        <f t="shared" si="118"/>
        <v>41402.236424868512</v>
      </c>
      <c r="T2003" s="10">
        <f t="shared" si="119"/>
        <v>41447.6429665287</v>
      </c>
    </row>
    <row r="2004" spans="1:20" ht="58" x14ac:dyDescent="0.35">
      <c r="A2004">
        <v>2002</v>
      </c>
      <c r="B2004" s="3" t="s">
        <v>398</v>
      </c>
      <c r="C2004" s="3" t="s">
        <v>2976</v>
      </c>
      <c r="D2004">
        <v>-1507545.6634829801</v>
      </c>
      <c r="E2004">
        <v>21687.3468836721</v>
      </c>
      <c r="F2004" t="s">
        <v>5156</v>
      </c>
      <c r="G2004" t="s">
        <v>5161</v>
      </c>
      <c r="H2004" t="s">
        <v>5183</v>
      </c>
      <c r="I2004">
        <v>1371914858.2950799</v>
      </c>
      <c r="J2004">
        <v>1367991228.6202099</v>
      </c>
      <c r="K2004" t="b">
        <v>0</v>
      </c>
      <c r="L2004">
        <v>213.602428762415</v>
      </c>
      <c r="M2004" t="b">
        <v>1</v>
      </c>
      <c r="N2004" t="s">
        <v>5206</v>
      </c>
      <c r="P2004">
        <f t="shared" si="117"/>
        <v>102</v>
      </c>
      <c r="Q2004" t="s">
        <v>5227</v>
      </c>
      <c r="R2004" t="s">
        <v>5232</v>
      </c>
      <c r="S2004" s="10">
        <f t="shared" si="118"/>
        <v>41402.023479400574</v>
      </c>
      <c r="T2004" s="10">
        <f t="shared" si="119"/>
        <v>41447.435859896759</v>
      </c>
    </row>
    <row r="2005" spans="1:20" ht="43.5" x14ac:dyDescent="0.35">
      <c r="A2005">
        <v>2003</v>
      </c>
      <c r="B2005" s="3" t="s">
        <v>399</v>
      </c>
      <c r="C2005" s="3" t="s">
        <v>2977</v>
      </c>
      <c r="D2005">
        <v>-1508563.63973224</v>
      </c>
      <c r="E2005">
        <v>21693.606049373</v>
      </c>
      <c r="F2005" t="s">
        <v>5156</v>
      </c>
      <c r="G2005" t="s">
        <v>5161</v>
      </c>
      <c r="H2005" t="s">
        <v>5183</v>
      </c>
      <c r="I2005">
        <v>1371896964.2820799</v>
      </c>
      <c r="J2005">
        <v>1367972830.1317899</v>
      </c>
      <c r="K2005" t="b">
        <v>0</v>
      </c>
      <c r="L2005">
        <v>213.661743367589</v>
      </c>
      <c r="M2005" t="b">
        <v>1</v>
      </c>
      <c r="N2005" t="s">
        <v>5206</v>
      </c>
      <c r="P2005">
        <f t="shared" si="117"/>
        <v>102</v>
      </c>
      <c r="Q2005" t="s">
        <v>5227</v>
      </c>
      <c r="R2005" t="s">
        <v>5232</v>
      </c>
      <c r="S2005" s="10">
        <f t="shared" si="118"/>
        <v>41401.810533932752</v>
      </c>
      <c r="T2005" s="10">
        <f t="shared" si="119"/>
        <v>41447.228753264812</v>
      </c>
    </row>
    <row r="2006" spans="1:20" ht="58" x14ac:dyDescent="0.35">
      <c r="A2006">
        <v>2004</v>
      </c>
      <c r="B2006" s="3" t="s">
        <v>400</v>
      </c>
      <c r="C2006" s="3" t="s">
        <v>2978</v>
      </c>
      <c r="D2006">
        <v>-1509581.6159814899</v>
      </c>
      <c r="E2006">
        <v>21699.865215074002</v>
      </c>
      <c r="F2006" t="s">
        <v>5156</v>
      </c>
      <c r="G2006" t="s">
        <v>5162</v>
      </c>
      <c r="H2006" t="s">
        <v>5184</v>
      </c>
      <c r="I2006">
        <v>1371879070.2690899</v>
      </c>
      <c r="J2006">
        <v>1367954431.6433599</v>
      </c>
      <c r="K2006" t="b">
        <v>0</v>
      </c>
      <c r="L2006">
        <v>213.72105797276299</v>
      </c>
      <c r="M2006" t="b">
        <v>1</v>
      </c>
      <c r="N2006" t="s">
        <v>5206</v>
      </c>
      <c r="P2006">
        <f t="shared" si="117"/>
        <v>102</v>
      </c>
      <c r="Q2006" t="s">
        <v>5227</v>
      </c>
      <c r="R2006" t="s">
        <v>5232</v>
      </c>
      <c r="S2006" s="10">
        <f t="shared" si="118"/>
        <v>41401.597588464814</v>
      </c>
      <c r="T2006" s="10">
        <f t="shared" si="119"/>
        <v>41447.02164663298</v>
      </c>
    </row>
    <row r="2007" spans="1:20" ht="43.5" x14ac:dyDescent="0.35">
      <c r="A2007">
        <v>2005</v>
      </c>
      <c r="B2007" s="3" t="s">
        <v>401</v>
      </c>
      <c r="C2007" s="3" t="s">
        <v>2979</v>
      </c>
      <c r="D2007">
        <v>-1510599.59223075</v>
      </c>
      <c r="E2007">
        <v>21706.124380774902</v>
      </c>
      <c r="F2007" t="s">
        <v>5156</v>
      </c>
      <c r="G2007" t="s">
        <v>5161</v>
      </c>
      <c r="H2007" t="s">
        <v>5183</v>
      </c>
      <c r="I2007">
        <v>1371861176.2560899</v>
      </c>
      <c r="J2007">
        <v>1367936033.1549399</v>
      </c>
      <c r="K2007" t="b">
        <v>0</v>
      </c>
      <c r="L2007">
        <v>213.78037257793801</v>
      </c>
      <c r="M2007" t="b">
        <v>1</v>
      </c>
      <c r="N2007" t="s">
        <v>5206</v>
      </c>
      <c r="P2007">
        <f t="shared" si="117"/>
        <v>102</v>
      </c>
      <c r="Q2007" t="s">
        <v>5227</v>
      </c>
      <c r="R2007" t="s">
        <v>5232</v>
      </c>
      <c r="S2007" s="10">
        <f t="shared" si="118"/>
        <v>41401.384642996985</v>
      </c>
      <c r="T2007" s="10">
        <f t="shared" si="119"/>
        <v>41446.81454000104</v>
      </c>
    </row>
    <row r="2008" spans="1:20" ht="43.5" x14ac:dyDescent="0.35">
      <c r="A2008">
        <v>2006</v>
      </c>
      <c r="B2008" s="3" t="s">
        <v>402</v>
      </c>
      <c r="C2008" s="3" t="s">
        <v>2980</v>
      </c>
      <c r="D2008">
        <v>-1511617.5684799999</v>
      </c>
      <c r="E2008">
        <v>21712.383546475899</v>
      </c>
      <c r="F2008" t="s">
        <v>5156</v>
      </c>
      <c r="G2008" t="s">
        <v>5161</v>
      </c>
      <c r="H2008" t="s">
        <v>5183</v>
      </c>
      <c r="I2008">
        <v>1371843282.2430899</v>
      </c>
      <c r="J2008">
        <v>1367917634.6665101</v>
      </c>
      <c r="K2008" t="b">
        <v>0</v>
      </c>
      <c r="L2008">
        <v>213.83968718311201</v>
      </c>
      <c r="M2008" t="b">
        <v>1</v>
      </c>
      <c r="N2008" t="s">
        <v>5206</v>
      </c>
      <c r="P2008">
        <f t="shared" si="117"/>
        <v>102</v>
      </c>
      <c r="Q2008" t="s">
        <v>5227</v>
      </c>
      <c r="R2008" t="s">
        <v>5232</v>
      </c>
      <c r="S2008" s="10">
        <f t="shared" si="118"/>
        <v>41401.171697529047</v>
      </c>
      <c r="T2008" s="10">
        <f t="shared" si="119"/>
        <v>41446.607433369092</v>
      </c>
    </row>
    <row r="2009" spans="1:20" ht="58" x14ac:dyDescent="0.35">
      <c r="A2009">
        <v>2007</v>
      </c>
      <c r="B2009" s="3" t="s">
        <v>403</v>
      </c>
      <c r="C2009" s="3" t="s">
        <v>2981</v>
      </c>
      <c r="D2009">
        <v>-1512635.54472925</v>
      </c>
      <c r="E2009">
        <v>21718.642712176799</v>
      </c>
      <c r="F2009" t="s">
        <v>5156</v>
      </c>
      <c r="G2009" t="s">
        <v>5161</v>
      </c>
      <c r="H2009" t="s">
        <v>5183</v>
      </c>
      <c r="I2009">
        <v>1371825388.2300899</v>
      </c>
      <c r="J2009">
        <v>1367899236.1780901</v>
      </c>
      <c r="K2009" t="b">
        <v>0</v>
      </c>
      <c r="L2009">
        <v>213.899001788286</v>
      </c>
      <c r="M2009" t="b">
        <v>1</v>
      </c>
      <c r="N2009" t="s">
        <v>5206</v>
      </c>
      <c r="P2009">
        <f t="shared" si="117"/>
        <v>102</v>
      </c>
      <c r="Q2009" t="s">
        <v>5227</v>
      </c>
      <c r="R2009" t="s">
        <v>5232</v>
      </c>
      <c r="S2009" s="10">
        <f t="shared" si="118"/>
        <v>41400.958752061226</v>
      </c>
      <c r="T2009" s="10">
        <f t="shared" si="119"/>
        <v>41446.400326737152</v>
      </c>
    </row>
    <row r="2010" spans="1:20" ht="43.5" x14ac:dyDescent="0.35">
      <c r="A2010">
        <v>2008</v>
      </c>
      <c r="B2010" s="3" t="s">
        <v>404</v>
      </c>
      <c r="C2010" s="3" t="s">
        <v>2982</v>
      </c>
      <c r="D2010">
        <v>-1513653.5209785099</v>
      </c>
      <c r="E2010">
        <v>21724.901877877801</v>
      </c>
      <c r="F2010" t="s">
        <v>5156</v>
      </c>
      <c r="G2010" t="s">
        <v>5161</v>
      </c>
      <c r="H2010" t="s">
        <v>5183</v>
      </c>
      <c r="I2010">
        <v>1371807494.2170899</v>
      </c>
      <c r="J2010">
        <v>1367880837.6896601</v>
      </c>
      <c r="K2010" t="b">
        <v>0</v>
      </c>
      <c r="L2010">
        <v>213.95831639346099</v>
      </c>
      <c r="M2010" t="b">
        <v>1</v>
      </c>
      <c r="N2010" t="s">
        <v>5206</v>
      </c>
      <c r="P2010">
        <f t="shared" si="117"/>
        <v>102</v>
      </c>
      <c r="Q2010" t="s">
        <v>5227</v>
      </c>
      <c r="R2010" t="s">
        <v>5232</v>
      </c>
      <c r="S2010" s="10">
        <f t="shared" si="118"/>
        <v>41400.745806593288</v>
      </c>
      <c r="T2010" s="10">
        <f t="shared" si="119"/>
        <v>41446.193220105204</v>
      </c>
    </row>
    <row r="2011" spans="1:20" ht="43.5" x14ac:dyDescent="0.35">
      <c r="A2011">
        <v>2009</v>
      </c>
      <c r="B2011" s="3" t="s">
        <v>405</v>
      </c>
      <c r="C2011" s="3" t="s">
        <v>2983</v>
      </c>
      <c r="D2011">
        <v>-1514671.49722776</v>
      </c>
      <c r="E2011">
        <v>21731.161043578701</v>
      </c>
      <c r="F2011" t="s">
        <v>5156</v>
      </c>
      <c r="G2011" t="s">
        <v>5161</v>
      </c>
      <c r="H2011" t="s">
        <v>5183</v>
      </c>
      <c r="I2011">
        <v>1371789600.2040999</v>
      </c>
      <c r="J2011">
        <v>1367862439.2012401</v>
      </c>
      <c r="K2011" t="b">
        <v>0</v>
      </c>
      <c r="L2011">
        <v>214.01763099863501</v>
      </c>
      <c r="M2011" t="b">
        <v>1</v>
      </c>
      <c r="N2011" t="s">
        <v>5206</v>
      </c>
      <c r="P2011">
        <f t="shared" si="117"/>
        <v>102</v>
      </c>
      <c r="Q2011" t="s">
        <v>5227</v>
      </c>
      <c r="R2011" t="s">
        <v>5232</v>
      </c>
      <c r="S2011" s="10">
        <f t="shared" si="118"/>
        <v>41400.532861125459</v>
      </c>
      <c r="T2011" s="10">
        <f t="shared" si="119"/>
        <v>41445.986113473373</v>
      </c>
    </row>
    <row r="2012" spans="1:20" ht="43.5" x14ac:dyDescent="0.35">
      <c r="A2012">
        <v>2010</v>
      </c>
      <c r="B2012" s="3" t="s">
        <v>406</v>
      </c>
      <c r="C2012" s="3" t="s">
        <v>2984</v>
      </c>
      <c r="D2012">
        <v>-1515689.4734770099</v>
      </c>
      <c r="E2012">
        <v>21737.420209279699</v>
      </c>
      <c r="F2012" t="s">
        <v>5156</v>
      </c>
      <c r="G2012" t="s">
        <v>5161</v>
      </c>
      <c r="H2012" t="s">
        <v>5183</v>
      </c>
      <c r="I2012">
        <v>1371771706.1910999</v>
      </c>
      <c r="J2012">
        <v>1367844040.71281</v>
      </c>
      <c r="K2012" t="b">
        <v>0</v>
      </c>
      <c r="L2012">
        <v>214.07694560380901</v>
      </c>
      <c r="M2012" t="b">
        <v>1</v>
      </c>
      <c r="N2012" t="s">
        <v>5206</v>
      </c>
      <c r="P2012">
        <f t="shared" si="117"/>
        <v>102</v>
      </c>
      <c r="Q2012" t="s">
        <v>5227</v>
      </c>
      <c r="R2012" t="s">
        <v>5232</v>
      </c>
      <c r="S2012" s="10">
        <f t="shared" si="118"/>
        <v>41400.319915657521</v>
      </c>
      <c r="T2012" s="10">
        <f t="shared" si="119"/>
        <v>41445.779006841432</v>
      </c>
    </row>
    <row r="2013" spans="1:20" ht="43.5" x14ac:dyDescent="0.35">
      <c r="A2013">
        <v>2011</v>
      </c>
      <c r="B2013" s="3" t="s">
        <v>407</v>
      </c>
      <c r="C2013" s="3" t="s">
        <v>2985</v>
      </c>
      <c r="D2013">
        <v>-1516707.44972627</v>
      </c>
      <c r="E2013">
        <v>21743.679374980598</v>
      </c>
      <c r="F2013" t="s">
        <v>5156</v>
      </c>
      <c r="G2013" t="s">
        <v>5161</v>
      </c>
      <c r="H2013" t="s">
        <v>5183</v>
      </c>
      <c r="I2013">
        <v>1371753812.1781001</v>
      </c>
      <c r="J2013">
        <v>1367825642.22439</v>
      </c>
      <c r="K2013" t="b">
        <v>0</v>
      </c>
      <c r="L2013">
        <v>214.136260208983</v>
      </c>
      <c r="M2013" t="b">
        <v>1</v>
      </c>
      <c r="N2013" t="s">
        <v>5206</v>
      </c>
      <c r="P2013">
        <f t="shared" si="117"/>
        <v>102</v>
      </c>
      <c r="Q2013" t="s">
        <v>5227</v>
      </c>
      <c r="R2013" t="s">
        <v>5232</v>
      </c>
      <c r="S2013" s="10">
        <f t="shared" si="118"/>
        <v>41400.106970189699</v>
      </c>
      <c r="T2013" s="10">
        <f t="shared" si="119"/>
        <v>41445.571900209492</v>
      </c>
    </row>
    <row r="2014" spans="1:20" ht="43.5" x14ac:dyDescent="0.35">
      <c r="A2014">
        <v>2012</v>
      </c>
      <c r="B2014" s="3" t="s">
        <v>408</v>
      </c>
      <c r="C2014" s="3" t="s">
        <v>2986</v>
      </c>
      <c r="D2014">
        <v>-1517725.4259755199</v>
      </c>
      <c r="E2014">
        <v>21749.9385406816</v>
      </c>
      <c r="F2014" t="s">
        <v>5156</v>
      </c>
      <c r="G2014" t="s">
        <v>5161</v>
      </c>
      <c r="H2014" t="s">
        <v>5183</v>
      </c>
      <c r="I2014">
        <v>1371735918.1651001</v>
      </c>
      <c r="J2014">
        <v>1367807243.73596</v>
      </c>
      <c r="K2014" t="b">
        <v>0</v>
      </c>
      <c r="L2014">
        <v>214.19557481415799</v>
      </c>
      <c r="M2014" t="b">
        <v>1</v>
      </c>
      <c r="N2014" t="s">
        <v>5206</v>
      </c>
      <c r="P2014">
        <f t="shared" si="117"/>
        <v>102</v>
      </c>
      <c r="Q2014" t="s">
        <v>5227</v>
      </c>
      <c r="R2014" t="s">
        <v>5232</v>
      </c>
      <c r="S2014" s="10">
        <f t="shared" si="118"/>
        <v>41399.894024721754</v>
      </c>
      <c r="T2014" s="10">
        <f t="shared" si="119"/>
        <v>41445.364793577544</v>
      </c>
    </row>
    <row r="2015" spans="1:20" ht="43.5" x14ac:dyDescent="0.35">
      <c r="A2015">
        <v>2013</v>
      </c>
      <c r="B2015" s="3" t="s">
        <v>409</v>
      </c>
      <c r="C2015" s="3" t="s">
        <v>2987</v>
      </c>
      <c r="D2015">
        <v>-1518743.40222477</v>
      </c>
      <c r="E2015">
        <v>21756.1977063825</v>
      </c>
      <c r="F2015" t="s">
        <v>5156</v>
      </c>
      <c r="G2015" t="s">
        <v>5161</v>
      </c>
      <c r="H2015" t="s">
        <v>5183</v>
      </c>
      <c r="I2015">
        <v>1371718024.1521001</v>
      </c>
      <c r="J2015">
        <v>1367788845.24754</v>
      </c>
      <c r="K2015" t="b">
        <v>0</v>
      </c>
      <c r="L2015">
        <v>214.25488941933199</v>
      </c>
      <c r="M2015" t="b">
        <v>1</v>
      </c>
      <c r="N2015" t="s">
        <v>5206</v>
      </c>
      <c r="P2015">
        <f t="shared" si="117"/>
        <v>102</v>
      </c>
      <c r="Q2015" t="s">
        <v>5227</v>
      </c>
      <c r="R2015" t="s">
        <v>5232</v>
      </c>
      <c r="S2015" s="10">
        <f t="shared" si="118"/>
        <v>41399.681079253933</v>
      </c>
      <c r="T2015" s="10">
        <f t="shared" si="119"/>
        <v>41445.157686945597</v>
      </c>
    </row>
    <row r="2016" spans="1:20" ht="43.5" x14ac:dyDescent="0.35">
      <c r="A2016">
        <v>2014</v>
      </c>
      <c r="B2016" s="3" t="s">
        <v>410</v>
      </c>
      <c r="C2016" s="3" t="s">
        <v>2988</v>
      </c>
      <c r="D2016">
        <v>-1519761.3784740299</v>
      </c>
      <c r="E2016">
        <v>21762.456872083501</v>
      </c>
      <c r="F2016" t="s">
        <v>5156</v>
      </c>
      <c r="G2016" t="s">
        <v>5162</v>
      </c>
      <c r="H2016" t="s">
        <v>5184</v>
      </c>
      <c r="I2016">
        <v>1371700130.1391001</v>
      </c>
      <c r="J2016">
        <v>1367770446.75911</v>
      </c>
      <c r="K2016" t="b">
        <v>0</v>
      </c>
      <c r="L2016">
        <v>214.31420402450601</v>
      </c>
      <c r="M2016" t="b">
        <v>1</v>
      </c>
      <c r="N2016" t="s">
        <v>5206</v>
      </c>
      <c r="P2016">
        <f t="shared" si="117"/>
        <v>102</v>
      </c>
      <c r="Q2016" t="s">
        <v>5227</v>
      </c>
      <c r="R2016" t="s">
        <v>5232</v>
      </c>
      <c r="S2016" s="10">
        <f t="shared" si="118"/>
        <v>41399.468133785995</v>
      </c>
      <c r="T2016" s="10">
        <f t="shared" si="119"/>
        <v>41444.950580313656</v>
      </c>
    </row>
    <row r="2017" spans="1:20" ht="43.5" x14ac:dyDescent="0.35">
      <c r="A2017">
        <v>2015</v>
      </c>
      <c r="B2017" s="3" t="s">
        <v>411</v>
      </c>
      <c r="C2017" s="3" t="s">
        <v>2989</v>
      </c>
      <c r="D2017">
        <v>-1520779.3547232801</v>
      </c>
      <c r="E2017">
        <v>21768.716037784401</v>
      </c>
      <c r="F2017" t="s">
        <v>5156</v>
      </c>
      <c r="G2017" t="s">
        <v>5166</v>
      </c>
      <c r="H2017" t="s">
        <v>5188</v>
      </c>
      <c r="I2017">
        <v>1371682236.1261101</v>
      </c>
      <c r="J2017">
        <v>1367752048.27069</v>
      </c>
      <c r="K2017" t="b">
        <v>0</v>
      </c>
      <c r="L2017">
        <v>214.373518629681</v>
      </c>
      <c r="M2017" t="b">
        <v>1</v>
      </c>
      <c r="N2017" t="s">
        <v>5206</v>
      </c>
      <c r="P2017">
        <f t="shared" si="117"/>
        <v>102</v>
      </c>
      <c r="Q2017" t="s">
        <v>5227</v>
      </c>
      <c r="R2017" t="s">
        <v>5232</v>
      </c>
      <c r="S2017" s="10">
        <f t="shared" si="118"/>
        <v>41399.255188318166</v>
      </c>
      <c r="T2017" s="10">
        <f t="shared" si="119"/>
        <v>41444.743473681825</v>
      </c>
    </row>
    <row r="2018" spans="1:20" ht="43.5" x14ac:dyDescent="0.35">
      <c r="A2018">
        <v>2016</v>
      </c>
      <c r="B2018" s="3" t="s">
        <v>412</v>
      </c>
      <c r="C2018" s="3" t="s">
        <v>2990</v>
      </c>
      <c r="D2018">
        <v>-1521797.3309725299</v>
      </c>
      <c r="E2018">
        <v>21774.975203485399</v>
      </c>
      <c r="F2018" t="s">
        <v>5156</v>
      </c>
      <c r="G2018" t="s">
        <v>5161</v>
      </c>
      <c r="H2018" t="s">
        <v>5183</v>
      </c>
      <c r="I2018">
        <v>1371664342.1131101</v>
      </c>
      <c r="J2018">
        <v>1367733649.78227</v>
      </c>
      <c r="K2018" t="b">
        <v>0</v>
      </c>
      <c r="L2018">
        <v>214.432833234855</v>
      </c>
      <c r="M2018" t="b">
        <v>1</v>
      </c>
      <c r="N2018" t="s">
        <v>5206</v>
      </c>
      <c r="P2018">
        <f t="shared" si="117"/>
        <v>102</v>
      </c>
      <c r="Q2018" t="s">
        <v>5227</v>
      </c>
      <c r="R2018" t="s">
        <v>5232</v>
      </c>
      <c r="S2018" s="10">
        <f t="shared" si="118"/>
        <v>41399.042242850344</v>
      </c>
      <c r="T2018" s="10">
        <f t="shared" si="119"/>
        <v>41444.536367049885</v>
      </c>
    </row>
    <row r="2019" spans="1:20" ht="58" x14ac:dyDescent="0.35">
      <c r="A2019">
        <v>2017</v>
      </c>
      <c r="B2019" s="3" t="s">
        <v>413</v>
      </c>
      <c r="C2019" s="3" t="s">
        <v>2991</v>
      </c>
      <c r="D2019">
        <v>-1522815.3072217901</v>
      </c>
      <c r="E2019">
        <v>21781.234369186299</v>
      </c>
      <c r="F2019" t="s">
        <v>5156</v>
      </c>
      <c r="G2019" t="s">
        <v>5161</v>
      </c>
      <c r="H2019" t="s">
        <v>5183</v>
      </c>
      <c r="I2019">
        <v>1371646448.1001101</v>
      </c>
      <c r="J2019">
        <v>1367715251.2938399</v>
      </c>
      <c r="K2019" t="b">
        <v>0</v>
      </c>
      <c r="L2019">
        <v>214.49214784002899</v>
      </c>
      <c r="M2019" t="b">
        <v>1</v>
      </c>
      <c r="N2019" t="s">
        <v>5206</v>
      </c>
      <c r="P2019">
        <f t="shared" si="117"/>
        <v>102</v>
      </c>
      <c r="Q2019" t="s">
        <v>5227</v>
      </c>
      <c r="R2019" t="s">
        <v>5232</v>
      </c>
      <c r="S2019" s="10">
        <f t="shared" si="118"/>
        <v>41398.829297382406</v>
      </c>
      <c r="T2019" s="10">
        <f t="shared" si="119"/>
        <v>41444.329260417937</v>
      </c>
    </row>
    <row r="2020" spans="1:20" ht="43.5" x14ac:dyDescent="0.35">
      <c r="A2020">
        <v>2018</v>
      </c>
      <c r="B2020" s="3" t="s">
        <v>414</v>
      </c>
      <c r="C2020" s="3" t="s">
        <v>2992</v>
      </c>
      <c r="D2020">
        <v>-1523833.28347104</v>
      </c>
      <c r="E2020">
        <v>21787.4935348873</v>
      </c>
      <c r="F2020" t="s">
        <v>5156</v>
      </c>
      <c r="G2020" t="s">
        <v>5161</v>
      </c>
      <c r="H2020" t="s">
        <v>5183</v>
      </c>
      <c r="I2020">
        <v>1371628554.08711</v>
      </c>
      <c r="J2020">
        <v>1367696852.8054199</v>
      </c>
      <c r="K2020" t="b">
        <v>0</v>
      </c>
      <c r="L2020">
        <v>214.55146244520299</v>
      </c>
      <c r="M2020" t="b">
        <v>1</v>
      </c>
      <c r="N2020" t="s">
        <v>5206</v>
      </c>
      <c r="P2020">
        <f t="shared" si="117"/>
        <v>102</v>
      </c>
      <c r="Q2020" t="s">
        <v>5227</v>
      </c>
      <c r="R2020" t="s">
        <v>5232</v>
      </c>
      <c r="S2020" s="10">
        <f t="shared" si="118"/>
        <v>41398.616351914578</v>
      </c>
      <c r="T2020" s="10">
        <f t="shared" si="119"/>
        <v>41444.122153785989</v>
      </c>
    </row>
    <row r="2021" spans="1:20" ht="43.5" x14ac:dyDescent="0.35">
      <c r="A2021">
        <v>2019</v>
      </c>
      <c r="B2021" s="3" t="s">
        <v>415</v>
      </c>
      <c r="C2021" s="3" t="s">
        <v>2993</v>
      </c>
      <c r="D2021">
        <v>-1524851.2597203001</v>
      </c>
      <c r="E2021">
        <v>21793.7527005882</v>
      </c>
      <c r="F2021" t="s">
        <v>5156</v>
      </c>
      <c r="G2021" t="s">
        <v>5161</v>
      </c>
      <c r="H2021" t="s">
        <v>5183</v>
      </c>
      <c r="I2021">
        <v>1371610660.07411</v>
      </c>
      <c r="J2021">
        <v>1367678454.3169899</v>
      </c>
      <c r="K2021" t="b">
        <v>0</v>
      </c>
      <c r="L2021">
        <v>214.610777050378</v>
      </c>
      <c r="M2021" t="b">
        <v>1</v>
      </c>
      <c r="N2021" t="s">
        <v>5206</v>
      </c>
      <c r="P2021">
        <f t="shared" si="117"/>
        <v>102</v>
      </c>
      <c r="Q2021" t="s">
        <v>5227</v>
      </c>
      <c r="R2021" t="s">
        <v>5232</v>
      </c>
      <c r="S2021" s="10">
        <f t="shared" si="118"/>
        <v>41398.40340644664</v>
      </c>
      <c r="T2021" s="10">
        <f t="shared" si="119"/>
        <v>41443.915047154049</v>
      </c>
    </row>
    <row r="2022" spans="1:20" ht="58" x14ac:dyDescent="0.35">
      <c r="A2022">
        <v>2020</v>
      </c>
      <c r="B2022" s="3" t="s">
        <v>416</v>
      </c>
      <c r="C2022" s="3" t="s">
        <v>2994</v>
      </c>
      <c r="D2022">
        <v>-1525869.23596955</v>
      </c>
      <c r="E2022">
        <v>21800.011866289198</v>
      </c>
      <c r="F2022" t="s">
        <v>5156</v>
      </c>
      <c r="G2022" t="s">
        <v>5166</v>
      </c>
      <c r="H2022" t="s">
        <v>5188</v>
      </c>
      <c r="I2022">
        <v>1371592766.06112</v>
      </c>
      <c r="J2022">
        <v>1367660055.8285699</v>
      </c>
      <c r="K2022" t="b">
        <v>0</v>
      </c>
      <c r="L2022">
        <v>214.670091655552</v>
      </c>
      <c r="M2022" t="b">
        <v>1</v>
      </c>
      <c r="N2022" t="s">
        <v>5206</v>
      </c>
      <c r="P2022">
        <f t="shared" si="117"/>
        <v>102</v>
      </c>
      <c r="Q2022" t="s">
        <v>5227</v>
      </c>
      <c r="R2022" t="s">
        <v>5232</v>
      </c>
      <c r="S2022" s="10">
        <f t="shared" si="118"/>
        <v>41398.190460978818</v>
      </c>
      <c r="T2022" s="10">
        <f t="shared" si="119"/>
        <v>41443.707940522218</v>
      </c>
    </row>
    <row r="2023" spans="1:20" ht="43.5" x14ac:dyDescent="0.35">
      <c r="A2023">
        <v>2021</v>
      </c>
      <c r="B2023" s="3" t="s">
        <v>417</v>
      </c>
      <c r="C2023" s="3" t="s">
        <v>2995</v>
      </c>
      <c r="D2023">
        <v>-1526887.2122188001</v>
      </c>
      <c r="E2023">
        <v>21806.271031990102</v>
      </c>
      <c r="F2023" t="s">
        <v>5156</v>
      </c>
      <c r="G2023" t="s">
        <v>5161</v>
      </c>
      <c r="H2023" t="s">
        <v>5183</v>
      </c>
      <c r="I2023">
        <v>1371574872.04812</v>
      </c>
      <c r="J2023">
        <v>1367641657.3401401</v>
      </c>
      <c r="K2023" t="b">
        <v>0</v>
      </c>
      <c r="L2023">
        <v>214.72940626072599</v>
      </c>
      <c r="M2023" t="b">
        <v>1</v>
      </c>
      <c r="N2023" t="s">
        <v>5206</v>
      </c>
      <c r="P2023">
        <f t="shared" si="117"/>
        <v>102</v>
      </c>
      <c r="Q2023" t="s">
        <v>5227</v>
      </c>
      <c r="R2023" t="s">
        <v>5232</v>
      </c>
      <c r="S2023" s="10">
        <f t="shared" si="118"/>
        <v>41397.97751551088</v>
      </c>
      <c r="T2023" s="10">
        <f t="shared" si="119"/>
        <v>41443.500833890277</v>
      </c>
    </row>
    <row r="2024" spans="1:20" ht="43.5" x14ac:dyDescent="0.35">
      <c r="A2024">
        <v>2022</v>
      </c>
      <c r="B2024" s="3" t="s">
        <v>418</v>
      </c>
      <c r="C2024" s="3" t="s">
        <v>2996</v>
      </c>
      <c r="D2024">
        <v>-1527905.18846806</v>
      </c>
      <c r="E2024">
        <v>21812.5301976911</v>
      </c>
      <c r="F2024" t="s">
        <v>5156</v>
      </c>
      <c r="G2024" t="s">
        <v>5161</v>
      </c>
      <c r="H2024" t="s">
        <v>5183</v>
      </c>
      <c r="I2024">
        <v>1371556978.03512</v>
      </c>
      <c r="J2024">
        <v>1367623258.8517201</v>
      </c>
      <c r="K2024" t="b">
        <v>0</v>
      </c>
      <c r="L2024">
        <v>214.78872086589999</v>
      </c>
      <c r="M2024" t="b">
        <v>1</v>
      </c>
      <c r="N2024" t="s">
        <v>5206</v>
      </c>
      <c r="P2024">
        <f t="shared" si="117"/>
        <v>102</v>
      </c>
      <c r="Q2024" t="s">
        <v>5227</v>
      </c>
      <c r="R2024" t="s">
        <v>5232</v>
      </c>
      <c r="S2024" s="10">
        <f t="shared" si="118"/>
        <v>41397.764570043051</v>
      </c>
      <c r="T2024" s="10">
        <f t="shared" si="119"/>
        <v>41443.293727258329</v>
      </c>
    </row>
    <row r="2025" spans="1:20" ht="43.5" x14ac:dyDescent="0.35">
      <c r="A2025">
        <v>2023</v>
      </c>
      <c r="B2025" s="3" t="s">
        <v>419</v>
      </c>
      <c r="C2025" s="3" t="s">
        <v>2997</v>
      </c>
      <c r="D2025">
        <v>-1528923.1647173101</v>
      </c>
      <c r="E2025">
        <v>21818.789363391999</v>
      </c>
      <c r="F2025" t="s">
        <v>5156</v>
      </c>
      <c r="G2025" t="s">
        <v>5161</v>
      </c>
      <c r="H2025" t="s">
        <v>5183</v>
      </c>
      <c r="I2025">
        <v>1371539084.02212</v>
      </c>
      <c r="J2025">
        <v>1367604860.3632901</v>
      </c>
      <c r="K2025" t="b">
        <v>0</v>
      </c>
      <c r="L2025">
        <v>214.84803547107501</v>
      </c>
      <c r="M2025" t="b">
        <v>1</v>
      </c>
      <c r="N2025" t="s">
        <v>5206</v>
      </c>
      <c r="P2025">
        <f t="shared" si="117"/>
        <v>102</v>
      </c>
      <c r="Q2025" t="s">
        <v>5227</v>
      </c>
      <c r="R2025" t="s">
        <v>5232</v>
      </c>
      <c r="S2025" s="10">
        <f t="shared" si="118"/>
        <v>41397.551624575113</v>
      </c>
      <c r="T2025" s="10">
        <f t="shared" si="119"/>
        <v>41443.086620626389</v>
      </c>
    </row>
    <row r="2026" spans="1:20" ht="43.5" x14ac:dyDescent="0.35">
      <c r="A2026">
        <v>2024</v>
      </c>
      <c r="B2026" s="3" t="s">
        <v>420</v>
      </c>
      <c r="C2026" s="3" t="s">
        <v>2998</v>
      </c>
      <c r="D2026">
        <v>-1529941.14096656</v>
      </c>
      <c r="E2026">
        <v>21825.048529093001</v>
      </c>
      <c r="F2026" t="s">
        <v>5156</v>
      </c>
      <c r="G2026" t="s">
        <v>5161</v>
      </c>
      <c r="H2026" t="s">
        <v>5183</v>
      </c>
      <c r="I2026">
        <v>1371521190.00912</v>
      </c>
      <c r="J2026">
        <v>1367586461.8748701</v>
      </c>
      <c r="K2026" t="b">
        <v>0</v>
      </c>
      <c r="L2026">
        <v>214.907350076249</v>
      </c>
      <c r="M2026" t="b">
        <v>1</v>
      </c>
      <c r="N2026" t="s">
        <v>5206</v>
      </c>
      <c r="P2026">
        <f t="shared" si="117"/>
        <v>102</v>
      </c>
      <c r="Q2026" t="s">
        <v>5227</v>
      </c>
      <c r="R2026" t="s">
        <v>5232</v>
      </c>
      <c r="S2026" s="10">
        <f t="shared" si="118"/>
        <v>41397.338679107292</v>
      </c>
      <c r="T2026" s="10">
        <f t="shared" si="119"/>
        <v>41442.879513994441</v>
      </c>
    </row>
    <row r="2027" spans="1:20" ht="43.5" x14ac:dyDescent="0.35">
      <c r="A2027">
        <v>2025</v>
      </c>
      <c r="B2027" s="3" t="s">
        <v>421</v>
      </c>
      <c r="C2027" s="3" t="s">
        <v>2999</v>
      </c>
      <c r="D2027">
        <v>-1530959.1172158199</v>
      </c>
      <c r="E2027">
        <v>21831.307694793901</v>
      </c>
      <c r="F2027" t="s">
        <v>5158</v>
      </c>
      <c r="G2027" t="s">
        <v>5161</v>
      </c>
      <c r="H2027" t="s">
        <v>5183</v>
      </c>
      <c r="I2027">
        <v>1371503295.99613</v>
      </c>
      <c r="J2027">
        <v>1367568063.38644</v>
      </c>
      <c r="K2027" t="b">
        <v>0</v>
      </c>
      <c r="L2027">
        <v>214.966664681423</v>
      </c>
      <c r="M2027" t="b">
        <v>0</v>
      </c>
      <c r="N2027" t="s">
        <v>5207</v>
      </c>
      <c r="P2027">
        <f t="shared" si="117"/>
        <v>102</v>
      </c>
      <c r="Q2027" t="s">
        <v>5227</v>
      </c>
      <c r="R2027" t="s">
        <v>5233</v>
      </c>
      <c r="S2027" s="10">
        <f t="shared" si="118"/>
        <v>41397.125733639354</v>
      </c>
      <c r="T2027" s="10">
        <f t="shared" si="119"/>
        <v>41442.672407362617</v>
      </c>
    </row>
    <row r="2028" spans="1:20" ht="58" x14ac:dyDescent="0.35">
      <c r="A2028">
        <v>2026</v>
      </c>
      <c r="B2028" s="3" t="s">
        <v>422</v>
      </c>
      <c r="C2028" s="3" t="s">
        <v>3000</v>
      </c>
      <c r="D2028">
        <v>-1531977.09346507</v>
      </c>
      <c r="E2028">
        <v>21837.566860494899</v>
      </c>
      <c r="F2028" t="s">
        <v>5158</v>
      </c>
      <c r="G2028" t="s">
        <v>5161</v>
      </c>
      <c r="H2028" t="s">
        <v>5183</v>
      </c>
      <c r="I2028">
        <v>1371485401.98313</v>
      </c>
      <c r="J2028">
        <v>1367549664.89802</v>
      </c>
      <c r="K2028" t="b">
        <v>0</v>
      </c>
      <c r="L2028">
        <v>215.02597928659799</v>
      </c>
      <c r="M2028" t="b">
        <v>0</v>
      </c>
      <c r="N2028" t="s">
        <v>5207</v>
      </c>
      <c r="P2028">
        <f t="shared" si="117"/>
        <v>102</v>
      </c>
      <c r="Q2028" t="s">
        <v>5227</v>
      </c>
      <c r="R2028" t="s">
        <v>5233</v>
      </c>
      <c r="S2028" s="10">
        <f t="shared" si="118"/>
        <v>41396.912788171525</v>
      </c>
      <c r="T2028" s="10">
        <f t="shared" si="119"/>
        <v>41442.46530073067</v>
      </c>
    </row>
    <row r="2029" spans="1:20" ht="43.5" x14ac:dyDescent="0.35">
      <c r="A2029">
        <v>2027</v>
      </c>
      <c r="B2029" s="3" t="s">
        <v>423</v>
      </c>
      <c r="C2029" s="3" t="s">
        <v>3001</v>
      </c>
      <c r="D2029">
        <v>-1532995.0697143199</v>
      </c>
      <c r="E2029">
        <v>21843.826026195798</v>
      </c>
      <c r="F2029" t="s">
        <v>5158</v>
      </c>
      <c r="G2029" t="s">
        <v>5161</v>
      </c>
      <c r="H2029" t="s">
        <v>5183</v>
      </c>
      <c r="I2029">
        <v>1371467507.97013</v>
      </c>
      <c r="J2029">
        <v>1367531266.40959</v>
      </c>
      <c r="K2029" t="b">
        <v>0</v>
      </c>
      <c r="L2029">
        <v>215.08529389177201</v>
      </c>
      <c r="M2029" t="b">
        <v>0</v>
      </c>
      <c r="N2029" t="s">
        <v>5207</v>
      </c>
      <c r="P2029">
        <f t="shared" si="117"/>
        <v>102</v>
      </c>
      <c r="Q2029" t="s">
        <v>5227</v>
      </c>
      <c r="R2029" t="s">
        <v>5233</v>
      </c>
      <c r="S2029" s="10">
        <f t="shared" si="118"/>
        <v>41396.699842703587</v>
      </c>
      <c r="T2029" s="10">
        <f t="shared" si="119"/>
        <v>41442.258194098722</v>
      </c>
    </row>
    <row r="2030" spans="1:20" ht="43.5" x14ac:dyDescent="0.35">
      <c r="A2030">
        <v>2028</v>
      </c>
      <c r="B2030" s="3" t="s">
        <v>424</v>
      </c>
      <c r="C2030" s="3" t="s">
        <v>3002</v>
      </c>
      <c r="D2030">
        <v>-1534013.04596358</v>
      </c>
      <c r="E2030">
        <v>21850.0851918968</v>
      </c>
      <c r="F2030" t="s">
        <v>5158</v>
      </c>
      <c r="G2030" t="s">
        <v>5161</v>
      </c>
      <c r="H2030" t="s">
        <v>5183</v>
      </c>
      <c r="I2030">
        <v>1371449613.95713</v>
      </c>
      <c r="J2030">
        <v>1367512867.92117</v>
      </c>
      <c r="K2030" t="b">
        <v>0</v>
      </c>
      <c r="L2030">
        <v>215.14460849694601</v>
      </c>
      <c r="M2030" t="b">
        <v>0</v>
      </c>
      <c r="N2030" t="s">
        <v>5207</v>
      </c>
      <c r="P2030">
        <f t="shared" si="117"/>
        <v>102</v>
      </c>
      <c r="Q2030" t="s">
        <v>5227</v>
      </c>
      <c r="R2030" t="s">
        <v>5233</v>
      </c>
      <c r="S2030" s="10">
        <f t="shared" si="118"/>
        <v>41396.486897235758</v>
      </c>
      <c r="T2030" s="10">
        <f t="shared" si="119"/>
        <v>41442.051087466782</v>
      </c>
    </row>
    <row r="2031" spans="1:20" ht="43.5" x14ac:dyDescent="0.35">
      <c r="A2031">
        <v>2029</v>
      </c>
      <c r="B2031" s="3" t="s">
        <v>425</v>
      </c>
      <c r="C2031" s="3" t="s">
        <v>3003</v>
      </c>
      <c r="D2031">
        <v>-1535031.0222128299</v>
      </c>
      <c r="E2031">
        <v>21856.3443575977</v>
      </c>
      <c r="F2031" t="s">
        <v>5158</v>
      </c>
      <c r="G2031" t="s">
        <v>5161</v>
      </c>
      <c r="H2031" t="s">
        <v>5183</v>
      </c>
      <c r="I2031">
        <v>1371431719.9441299</v>
      </c>
      <c r="J2031">
        <v>1367494469.43274</v>
      </c>
      <c r="K2031" t="b">
        <v>0</v>
      </c>
      <c r="L2031">
        <v>215.20392310212</v>
      </c>
      <c r="M2031" t="b">
        <v>0</v>
      </c>
      <c r="N2031" t="s">
        <v>5207</v>
      </c>
      <c r="P2031">
        <f t="shared" si="117"/>
        <v>102</v>
      </c>
      <c r="Q2031" t="s">
        <v>5227</v>
      </c>
      <c r="R2031" t="s">
        <v>5233</v>
      </c>
      <c r="S2031" s="10">
        <f t="shared" si="118"/>
        <v>41396.27395176782</v>
      </c>
      <c r="T2031" s="10">
        <f t="shared" si="119"/>
        <v>41441.843980834834</v>
      </c>
    </row>
    <row r="2032" spans="1:20" ht="43.5" x14ac:dyDescent="0.35">
      <c r="A2032">
        <v>2030</v>
      </c>
      <c r="B2032" s="3" t="s">
        <v>426</v>
      </c>
      <c r="C2032" s="3" t="s">
        <v>3004</v>
      </c>
      <c r="D2032">
        <v>-1536048.99846208</v>
      </c>
      <c r="E2032">
        <v>21862.603523298701</v>
      </c>
      <c r="F2032" t="s">
        <v>5158</v>
      </c>
      <c r="G2032" t="s">
        <v>5161</v>
      </c>
      <c r="H2032" t="s">
        <v>5183</v>
      </c>
      <c r="I2032">
        <v>1371413825.9311399</v>
      </c>
      <c r="J2032">
        <v>1367476070.94432</v>
      </c>
      <c r="K2032" t="b">
        <v>0</v>
      </c>
      <c r="L2032">
        <v>215.26323770729499</v>
      </c>
      <c r="M2032" t="b">
        <v>0</v>
      </c>
      <c r="N2032" t="s">
        <v>5207</v>
      </c>
      <c r="P2032">
        <f t="shared" si="117"/>
        <v>102</v>
      </c>
      <c r="Q2032" t="s">
        <v>5227</v>
      </c>
      <c r="R2032" t="s">
        <v>5233</v>
      </c>
      <c r="S2032" s="10">
        <f t="shared" si="118"/>
        <v>41396.061006299999</v>
      </c>
      <c r="T2032" s="10">
        <f t="shared" si="119"/>
        <v>41441.63687420301</v>
      </c>
    </row>
    <row r="2033" spans="1:20" ht="43.5" x14ac:dyDescent="0.35">
      <c r="A2033">
        <v>2031</v>
      </c>
      <c r="B2033" s="3" t="s">
        <v>427</v>
      </c>
      <c r="C2033" s="3" t="s">
        <v>3005</v>
      </c>
      <c r="D2033">
        <v>-1537066.9747113399</v>
      </c>
      <c r="E2033">
        <v>21868.862688999601</v>
      </c>
      <c r="F2033" t="s">
        <v>5158</v>
      </c>
      <c r="G2033" t="s">
        <v>5161</v>
      </c>
      <c r="H2033" t="s">
        <v>5183</v>
      </c>
      <c r="I2033">
        <v>1371395931.9181399</v>
      </c>
      <c r="J2033">
        <v>1367457672.4558899</v>
      </c>
      <c r="K2033" t="b">
        <v>0</v>
      </c>
      <c r="L2033">
        <v>215.32255231246901</v>
      </c>
      <c r="M2033" t="b">
        <v>0</v>
      </c>
      <c r="N2033" t="s">
        <v>5207</v>
      </c>
      <c r="P2033">
        <f t="shared" si="117"/>
        <v>102</v>
      </c>
      <c r="Q2033" t="s">
        <v>5227</v>
      </c>
      <c r="R2033" t="s">
        <v>5233</v>
      </c>
      <c r="S2033" s="10">
        <f t="shared" si="118"/>
        <v>41395.848060832061</v>
      </c>
      <c r="T2033" s="10">
        <f t="shared" si="119"/>
        <v>41441.429767571062</v>
      </c>
    </row>
    <row r="2034" spans="1:20" ht="58" x14ac:dyDescent="0.35">
      <c r="A2034">
        <v>2032</v>
      </c>
      <c r="B2034" s="3" t="s">
        <v>428</v>
      </c>
      <c r="C2034" s="3" t="s">
        <v>3006</v>
      </c>
      <c r="D2034">
        <v>-1538084.95096059</v>
      </c>
      <c r="E2034">
        <v>21875.121854700599</v>
      </c>
      <c r="F2034" t="s">
        <v>5158</v>
      </c>
      <c r="G2034" t="s">
        <v>5161</v>
      </c>
      <c r="H2034" t="s">
        <v>5183</v>
      </c>
      <c r="I2034">
        <v>1371378037.9051399</v>
      </c>
      <c r="J2034">
        <v>1367439273.9674699</v>
      </c>
      <c r="K2034" t="b">
        <v>0</v>
      </c>
      <c r="L2034">
        <v>215.38186691764301</v>
      </c>
      <c r="M2034" t="b">
        <v>0</v>
      </c>
      <c r="N2034" t="s">
        <v>5207</v>
      </c>
      <c r="P2034">
        <f t="shared" si="117"/>
        <v>102</v>
      </c>
      <c r="Q2034" t="s">
        <v>5227</v>
      </c>
      <c r="R2034" t="s">
        <v>5233</v>
      </c>
      <c r="S2034" s="10">
        <f t="shared" si="118"/>
        <v>41395.635115364232</v>
      </c>
      <c r="T2034" s="10">
        <f t="shared" si="119"/>
        <v>41441.222660939115</v>
      </c>
    </row>
    <row r="2035" spans="1:20" ht="29" x14ac:dyDescent="0.35">
      <c r="A2035">
        <v>2033</v>
      </c>
      <c r="B2035" s="3" t="s">
        <v>429</v>
      </c>
      <c r="C2035" s="3" t="s">
        <v>3007</v>
      </c>
      <c r="D2035">
        <v>-1539102.9272098399</v>
      </c>
      <c r="E2035">
        <v>21881.381020401499</v>
      </c>
      <c r="F2035" t="s">
        <v>5158</v>
      </c>
      <c r="G2035" t="s">
        <v>5161</v>
      </c>
      <c r="H2035" t="s">
        <v>5183</v>
      </c>
      <c r="I2035">
        <v>1371360143.8921399</v>
      </c>
      <c r="J2035">
        <v>1367420875.4790399</v>
      </c>
      <c r="K2035" t="b">
        <v>0</v>
      </c>
      <c r="L2035">
        <v>215.441181522817</v>
      </c>
      <c r="M2035" t="b">
        <v>0</v>
      </c>
      <c r="N2035" t="s">
        <v>5207</v>
      </c>
      <c r="P2035">
        <f t="shared" si="117"/>
        <v>102</v>
      </c>
      <c r="Q2035" t="s">
        <v>5227</v>
      </c>
      <c r="R2035" t="s">
        <v>5233</v>
      </c>
      <c r="S2035" s="10">
        <f t="shared" si="118"/>
        <v>41395.422169896294</v>
      </c>
      <c r="T2035" s="10">
        <f t="shared" si="119"/>
        <v>41441.015554307174</v>
      </c>
    </row>
    <row r="2036" spans="1:20" ht="58" x14ac:dyDescent="0.35">
      <c r="A2036">
        <v>2034</v>
      </c>
      <c r="B2036" s="3" t="s">
        <v>430</v>
      </c>
      <c r="C2036" s="3" t="s">
        <v>3008</v>
      </c>
      <c r="D2036">
        <v>-1540120.9034591001</v>
      </c>
      <c r="E2036">
        <v>21887.640186102501</v>
      </c>
      <c r="F2036" t="s">
        <v>5158</v>
      </c>
      <c r="G2036" t="s">
        <v>5161</v>
      </c>
      <c r="H2036" t="s">
        <v>5183</v>
      </c>
      <c r="I2036">
        <v>1371342249.8791399</v>
      </c>
      <c r="J2036">
        <v>1367402476.9906199</v>
      </c>
      <c r="K2036" t="b">
        <v>0</v>
      </c>
      <c r="L2036">
        <v>215.50049612799199</v>
      </c>
      <c r="M2036" t="b">
        <v>0</v>
      </c>
      <c r="N2036" t="s">
        <v>5207</v>
      </c>
      <c r="P2036">
        <f t="shared" si="117"/>
        <v>102</v>
      </c>
      <c r="Q2036" t="s">
        <v>5227</v>
      </c>
      <c r="R2036" t="s">
        <v>5233</v>
      </c>
      <c r="S2036" s="10">
        <f t="shared" si="118"/>
        <v>41395.209224428465</v>
      </c>
      <c r="T2036" s="10">
        <f t="shared" si="119"/>
        <v>41440.808447675226</v>
      </c>
    </row>
    <row r="2037" spans="1:20" ht="43.5" x14ac:dyDescent="0.35">
      <c r="A2037">
        <v>2035</v>
      </c>
      <c r="B2037" s="3" t="s">
        <v>431</v>
      </c>
      <c r="C2037" s="3" t="s">
        <v>3009</v>
      </c>
      <c r="D2037">
        <v>-1541138.8797083499</v>
      </c>
      <c r="E2037">
        <v>21893.8993518034</v>
      </c>
      <c r="F2037" t="s">
        <v>5158</v>
      </c>
      <c r="G2037" t="s">
        <v>5161</v>
      </c>
      <c r="H2037" t="s">
        <v>5183</v>
      </c>
      <c r="I2037">
        <v>1371324355.8661499</v>
      </c>
      <c r="J2037">
        <v>1367384078.5021901</v>
      </c>
      <c r="K2037" t="b">
        <v>0</v>
      </c>
      <c r="L2037">
        <v>215.55981073316599</v>
      </c>
      <c r="M2037" t="b">
        <v>0</v>
      </c>
      <c r="N2037" t="s">
        <v>5207</v>
      </c>
      <c r="P2037">
        <f t="shared" si="117"/>
        <v>102</v>
      </c>
      <c r="Q2037" t="s">
        <v>5227</v>
      </c>
      <c r="R2037" t="s">
        <v>5233</v>
      </c>
      <c r="S2037" s="10">
        <f t="shared" si="118"/>
        <v>41394.996278960527</v>
      </c>
      <c r="T2037" s="10">
        <f t="shared" si="119"/>
        <v>41440.601341043402</v>
      </c>
    </row>
    <row r="2038" spans="1:20" ht="43.5" x14ac:dyDescent="0.35">
      <c r="A2038">
        <v>2036</v>
      </c>
      <c r="B2038" s="3" t="s">
        <v>432</v>
      </c>
      <c r="C2038" s="3" t="s">
        <v>3010</v>
      </c>
      <c r="D2038">
        <v>-1542156.8559576101</v>
      </c>
      <c r="E2038">
        <v>21900.158517504398</v>
      </c>
      <c r="F2038" t="s">
        <v>5158</v>
      </c>
      <c r="G2038" t="s">
        <v>5162</v>
      </c>
      <c r="H2038" t="s">
        <v>5184</v>
      </c>
      <c r="I2038">
        <v>1371306461.8531499</v>
      </c>
      <c r="J2038">
        <v>1367365680.0137701</v>
      </c>
      <c r="K2038" t="b">
        <v>0</v>
      </c>
      <c r="L2038">
        <v>215.61912533834001</v>
      </c>
      <c r="M2038" t="b">
        <v>0</v>
      </c>
      <c r="N2038" t="s">
        <v>5207</v>
      </c>
      <c r="P2038">
        <f t="shared" si="117"/>
        <v>102</v>
      </c>
      <c r="Q2038" t="s">
        <v>5227</v>
      </c>
      <c r="R2038" t="s">
        <v>5233</v>
      </c>
      <c r="S2038" s="10">
        <f t="shared" si="118"/>
        <v>41394.783333492705</v>
      </c>
      <c r="T2038" s="10">
        <f t="shared" si="119"/>
        <v>41440.394234411455</v>
      </c>
    </row>
    <row r="2039" spans="1:20" ht="58" x14ac:dyDescent="0.35">
      <c r="A2039">
        <v>2037</v>
      </c>
      <c r="B2039" s="3" t="s">
        <v>433</v>
      </c>
      <c r="C2039" s="3" t="s">
        <v>3011</v>
      </c>
      <c r="D2039">
        <v>-1543174.83220686</v>
      </c>
      <c r="E2039">
        <v>21906.417683205302</v>
      </c>
      <c r="F2039" t="s">
        <v>5158</v>
      </c>
      <c r="G2039" t="s">
        <v>5161</v>
      </c>
      <c r="H2039" t="s">
        <v>5183</v>
      </c>
      <c r="I2039">
        <v>1371288567.8401501</v>
      </c>
      <c r="J2039">
        <v>1367347281.5253401</v>
      </c>
      <c r="K2039" t="b">
        <v>0</v>
      </c>
      <c r="L2039">
        <v>215.678439943515</v>
      </c>
      <c r="M2039" t="b">
        <v>0</v>
      </c>
      <c r="N2039" t="s">
        <v>5207</v>
      </c>
      <c r="P2039">
        <f t="shared" si="117"/>
        <v>102</v>
      </c>
      <c r="Q2039" t="s">
        <v>5227</v>
      </c>
      <c r="R2039" t="s">
        <v>5233</v>
      </c>
      <c r="S2039" s="10">
        <f t="shared" si="118"/>
        <v>41394.570388024767</v>
      </c>
      <c r="T2039" s="10">
        <f t="shared" si="119"/>
        <v>41440.187127779514</v>
      </c>
    </row>
    <row r="2040" spans="1:20" ht="58" x14ac:dyDescent="0.35">
      <c r="A2040">
        <v>2038</v>
      </c>
      <c r="B2040" s="3" t="s">
        <v>434</v>
      </c>
      <c r="C2040" s="3" t="s">
        <v>3012</v>
      </c>
      <c r="D2040">
        <v>-1544192.8084561101</v>
      </c>
      <c r="E2040">
        <v>21912.6768489063</v>
      </c>
      <c r="F2040" t="s">
        <v>5158</v>
      </c>
      <c r="G2040" t="s">
        <v>5161</v>
      </c>
      <c r="H2040" t="s">
        <v>5183</v>
      </c>
      <c r="I2040">
        <v>1371270673.8271501</v>
      </c>
      <c r="J2040">
        <v>1367328883.0369201</v>
      </c>
      <c r="K2040" t="b">
        <v>0</v>
      </c>
      <c r="L2040">
        <v>215.737754548689</v>
      </c>
      <c r="M2040" t="b">
        <v>0</v>
      </c>
      <c r="N2040" t="s">
        <v>5207</v>
      </c>
      <c r="P2040">
        <f t="shared" si="117"/>
        <v>102</v>
      </c>
      <c r="Q2040" t="s">
        <v>5227</v>
      </c>
      <c r="R2040" t="s">
        <v>5233</v>
      </c>
      <c r="S2040" s="10">
        <f t="shared" si="118"/>
        <v>41394.357442556946</v>
      </c>
      <c r="T2040" s="10">
        <f t="shared" si="119"/>
        <v>41439.980021147567</v>
      </c>
    </row>
    <row r="2041" spans="1:20" ht="58" x14ac:dyDescent="0.35">
      <c r="A2041">
        <v>2039</v>
      </c>
      <c r="B2041" s="3" t="s">
        <v>435</v>
      </c>
      <c r="C2041" s="3" t="s">
        <v>3013</v>
      </c>
      <c r="D2041">
        <v>-1545210.78470537</v>
      </c>
      <c r="E2041">
        <v>21918.936014607199</v>
      </c>
      <c r="F2041" t="s">
        <v>5158</v>
      </c>
      <c r="G2041" t="s">
        <v>5161</v>
      </c>
      <c r="H2041" t="s">
        <v>5183</v>
      </c>
      <c r="I2041">
        <v>1371252779.8141501</v>
      </c>
      <c r="J2041">
        <v>1367310484.54849</v>
      </c>
      <c r="K2041" t="b">
        <v>0</v>
      </c>
      <c r="L2041">
        <v>215.79706915386299</v>
      </c>
      <c r="M2041" t="b">
        <v>0</v>
      </c>
      <c r="N2041" t="s">
        <v>5207</v>
      </c>
      <c r="P2041">
        <f t="shared" si="117"/>
        <v>102</v>
      </c>
      <c r="Q2041" t="s">
        <v>5227</v>
      </c>
      <c r="R2041" t="s">
        <v>5233</v>
      </c>
      <c r="S2041" s="10">
        <f t="shared" si="118"/>
        <v>41394.144497089001</v>
      </c>
      <c r="T2041" s="10">
        <f t="shared" si="119"/>
        <v>41439.772914515626</v>
      </c>
    </row>
    <row r="2042" spans="1:20" ht="58" x14ac:dyDescent="0.35">
      <c r="A2042">
        <v>2040</v>
      </c>
      <c r="B2042" s="3" t="s">
        <v>436</v>
      </c>
      <c r="C2042" s="3" t="s">
        <v>3014</v>
      </c>
      <c r="D2042">
        <v>-1546228.7609546201</v>
      </c>
      <c r="E2042">
        <v>21925.195180308201</v>
      </c>
      <c r="F2042" t="s">
        <v>5158</v>
      </c>
      <c r="G2042" t="s">
        <v>5161</v>
      </c>
      <c r="H2042" t="s">
        <v>5183</v>
      </c>
      <c r="I2042">
        <v>1371234885.8011601</v>
      </c>
      <c r="J2042">
        <v>1367292086.06007</v>
      </c>
      <c r="K2042" t="b">
        <v>0</v>
      </c>
      <c r="L2042">
        <v>215.85638375903699</v>
      </c>
      <c r="M2042" t="b">
        <v>0</v>
      </c>
      <c r="N2042" t="s">
        <v>5207</v>
      </c>
      <c r="P2042">
        <f t="shared" si="117"/>
        <v>102</v>
      </c>
      <c r="Q2042" t="s">
        <v>5227</v>
      </c>
      <c r="R2042" t="s">
        <v>5233</v>
      </c>
      <c r="S2042" s="10">
        <f t="shared" si="118"/>
        <v>41393.931551621179</v>
      </c>
      <c r="T2042" s="10">
        <f t="shared" si="119"/>
        <v>41439.565807883795</v>
      </c>
    </row>
    <row r="2043" spans="1:20" ht="43.5" x14ac:dyDescent="0.35">
      <c r="A2043">
        <v>2041</v>
      </c>
      <c r="B2043" s="3" t="s">
        <v>437</v>
      </c>
      <c r="C2043" s="3" t="s">
        <v>3015</v>
      </c>
      <c r="D2043">
        <v>-1547246.73720387</v>
      </c>
      <c r="E2043">
        <v>21931.454346009101</v>
      </c>
      <c r="F2043" t="s">
        <v>5158</v>
      </c>
      <c r="G2043" t="s">
        <v>5161</v>
      </c>
      <c r="H2043" t="s">
        <v>5183</v>
      </c>
      <c r="I2043">
        <v>1371216991.7881601</v>
      </c>
      <c r="J2043">
        <v>1367273687.57164</v>
      </c>
      <c r="K2043" t="b">
        <v>0</v>
      </c>
      <c r="L2043">
        <v>215.91569836421201</v>
      </c>
      <c r="M2043" t="b">
        <v>0</v>
      </c>
      <c r="N2043" t="s">
        <v>5207</v>
      </c>
      <c r="P2043">
        <f t="shared" si="117"/>
        <v>102</v>
      </c>
      <c r="Q2043" t="s">
        <v>5227</v>
      </c>
      <c r="R2043" t="s">
        <v>5233</v>
      </c>
      <c r="S2043" s="10">
        <f t="shared" si="118"/>
        <v>41393.718606153241</v>
      </c>
      <c r="T2043" s="10">
        <f t="shared" si="119"/>
        <v>41439.358701251847</v>
      </c>
    </row>
    <row r="2044" spans="1:20" ht="43.5" x14ac:dyDescent="0.35">
      <c r="A2044">
        <v>2042</v>
      </c>
      <c r="B2044" s="3" t="s">
        <v>438</v>
      </c>
      <c r="C2044" s="3" t="s">
        <v>3016</v>
      </c>
      <c r="D2044">
        <v>-1548264.7134531301</v>
      </c>
      <c r="E2044">
        <v>21937.713511710099</v>
      </c>
      <c r="F2044" t="s">
        <v>5158</v>
      </c>
      <c r="G2044" t="s">
        <v>5166</v>
      </c>
      <c r="H2044" t="s">
        <v>5188</v>
      </c>
      <c r="I2044">
        <v>1371199097.7751601</v>
      </c>
      <c r="J2044">
        <v>1367255289.08322</v>
      </c>
      <c r="K2044" t="b">
        <v>0</v>
      </c>
      <c r="L2044">
        <v>215.975012969386</v>
      </c>
      <c r="M2044" t="b">
        <v>0</v>
      </c>
      <c r="N2044" t="s">
        <v>5207</v>
      </c>
      <c r="P2044">
        <f t="shared" si="117"/>
        <v>102</v>
      </c>
      <c r="Q2044" t="s">
        <v>5227</v>
      </c>
      <c r="R2044" t="s">
        <v>5233</v>
      </c>
      <c r="S2044" s="10">
        <f t="shared" si="118"/>
        <v>41393.505660685412</v>
      </c>
      <c r="T2044" s="10">
        <f t="shared" si="119"/>
        <v>41439.151594619907</v>
      </c>
    </row>
    <row r="2045" spans="1:20" ht="43.5" x14ac:dyDescent="0.35">
      <c r="A2045">
        <v>2043</v>
      </c>
      <c r="B2045" s="3" t="s">
        <v>439</v>
      </c>
      <c r="C2045" s="3" t="s">
        <v>3017</v>
      </c>
      <c r="D2045">
        <v>-1549282.68970238</v>
      </c>
      <c r="E2045">
        <v>21943.972677410999</v>
      </c>
      <c r="F2045" t="s">
        <v>5158</v>
      </c>
      <c r="G2045" t="s">
        <v>5161</v>
      </c>
      <c r="H2045" t="s">
        <v>5183</v>
      </c>
      <c r="I2045">
        <v>1371181203.7621601</v>
      </c>
      <c r="J2045">
        <v>1367236890.59479</v>
      </c>
      <c r="K2045" t="b">
        <v>0</v>
      </c>
      <c r="L2045">
        <v>216.03432757456</v>
      </c>
      <c r="M2045" t="b">
        <v>0</v>
      </c>
      <c r="N2045" t="s">
        <v>5207</v>
      </c>
      <c r="P2045">
        <f t="shared" si="117"/>
        <v>102</v>
      </c>
      <c r="Q2045" t="s">
        <v>5227</v>
      </c>
      <c r="R2045" t="s">
        <v>5233</v>
      </c>
      <c r="S2045" s="10">
        <f t="shared" si="118"/>
        <v>41393.292715217474</v>
      </c>
      <c r="T2045" s="10">
        <f t="shared" si="119"/>
        <v>41438.944487987959</v>
      </c>
    </row>
    <row r="2046" spans="1:20" ht="43.5" x14ac:dyDescent="0.35">
      <c r="A2046">
        <v>2044</v>
      </c>
      <c r="B2046" s="3" t="s">
        <v>440</v>
      </c>
      <c r="C2046" s="3" t="s">
        <v>3018</v>
      </c>
      <c r="D2046">
        <v>-1550300.6659516301</v>
      </c>
      <c r="E2046">
        <v>21950.231843112</v>
      </c>
      <c r="F2046" t="s">
        <v>5158</v>
      </c>
      <c r="G2046" t="s">
        <v>5161</v>
      </c>
      <c r="H2046" t="s">
        <v>5183</v>
      </c>
      <c r="I2046">
        <v>1371163309.7491601</v>
      </c>
      <c r="J2046">
        <v>1367218492.10637</v>
      </c>
      <c r="K2046" t="b">
        <v>0</v>
      </c>
      <c r="L2046">
        <v>216.09364217973501</v>
      </c>
      <c r="M2046" t="b">
        <v>0</v>
      </c>
      <c r="N2046" t="s">
        <v>5207</v>
      </c>
      <c r="P2046">
        <f t="shared" si="117"/>
        <v>102</v>
      </c>
      <c r="Q2046" t="s">
        <v>5227</v>
      </c>
      <c r="R2046" t="s">
        <v>5233</v>
      </c>
      <c r="S2046" s="10">
        <f t="shared" si="118"/>
        <v>41393.079769749653</v>
      </c>
      <c r="T2046" s="10">
        <f t="shared" si="119"/>
        <v>41438.737381356019</v>
      </c>
    </row>
    <row r="2047" spans="1:20" ht="43.5" x14ac:dyDescent="0.35">
      <c r="A2047">
        <v>2045</v>
      </c>
      <c r="B2047" s="3" t="s">
        <v>441</v>
      </c>
      <c r="C2047" s="3" t="s">
        <v>3019</v>
      </c>
      <c r="D2047">
        <v>-1551318.64220089</v>
      </c>
      <c r="E2047">
        <v>21956.4910088129</v>
      </c>
      <c r="F2047" t="s">
        <v>5158</v>
      </c>
      <c r="G2047" t="s">
        <v>5161</v>
      </c>
      <c r="H2047" t="s">
        <v>5183</v>
      </c>
      <c r="I2047">
        <v>1371145415.73616</v>
      </c>
      <c r="J2047">
        <v>1367200093.6179399</v>
      </c>
      <c r="K2047" t="b">
        <v>0</v>
      </c>
      <c r="L2047">
        <v>216.15295678490901</v>
      </c>
      <c r="M2047" t="b">
        <v>0</v>
      </c>
      <c r="N2047" t="s">
        <v>5207</v>
      </c>
      <c r="P2047">
        <f t="shared" si="117"/>
        <v>102</v>
      </c>
      <c r="Q2047" t="s">
        <v>5227</v>
      </c>
      <c r="R2047" t="s">
        <v>5233</v>
      </c>
      <c r="S2047" s="10">
        <f t="shared" si="118"/>
        <v>41392.866824281708</v>
      </c>
      <c r="T2047" s="10">
        <f t="shared" si="119"/>
        <v>41438.530274724071</v>
      </c>
    </row>
    <row r="2048" spans="1:20" ht="43.5" x14ac:dyDescent="0.35">
      <c r="A2048">
        <v>2046</v>
      </c>
      <c r="B2048" s="3" t="s">
        <v>442</v>
      </c>
      <c r="C2048" s="3" t="s">
        <v>3020</v>
      </c>
      <c r="D2048">
        <v>-1552336.6184501401</v>
      </c>
      <c r="E2048">
        <v>21962.750174513902</v>
      </c>
      <c r="F2048" t="s">
        <v>5158</v>
      </c>
      <c r="G2048" t="s">
        <v>5162</v>
      </c>
      <c r="H2048" t="s">
        <v>5184</v>
      </c>
      <c r="I2048">
        <v>1371127521.72317</v>
      </c>
      <c r="J2048">
        <v>1367181695.1295199</v>
      </c>
      <c r="K2048" t="b">
        <v>0</v>
      </c>
      <c r="L2048">
        <v>216.212271390083</v>
      </c>
      <c r="M2048" t="b">
        <v>0</v>
      </c>
      <c r="N2048" t="s">
        <v>5207</v>
      </c>
      <c r="P2048">
        <f t="shared" si="117"/>
        <v>102</v>
      </c>
      <c r="Q2048" t="s">
        <v>5227</v>
      </c>
      <c r="R2048" t="s">
        <v>5233</v>
      </c>
      <c r="S2048" s="10">
        <f t="shared" si="118"/>
        <v>41392.653878813886</v>
      </c>
      <c r="T2048" s="10">
        <f t="shared" si="119"/>
        <v>41438.32316809224</v>
      </c>
    </row>
    <row r="2049" spans="1:20" x14ac:dyDescent="0.35">
      <c r="A2049">
        <v>2047</v>
      </c>
      <c r="B2049" s="3" t="s">
        <v>443</v>
      </c>
      <c r="C2049" s="3" t="s">
        <v>3021</v>
      </c>
      <c r="D2049">
        <v>-1553354.5946994</v>
      </c>
      <c r="E2049">
        <v>21969.009340214801</v>
      </c>
      <c r="F2049" t="s">
        <v>5158</v>
      </c>
      <c r="G2049" t="s">
        <v>5161</v>
      </c>
      <c r="H2049" t="s">
        <v>5183</v>
      </c>
      <c r="I2049">
        <v>1371109627.71017</v>
      </c>
      <c r="J2049">
        <v>1367163296.6410899</v>
      </c>
      <c r="K2049" t="b">
        <v>0</v>
      </c>
      <c r="L2049">
        <v>216.271585995257</v>
      </c>
      <c r="M2049" t="b">
        <v>0</v>
      </c>
      <c r="N2049" t="s">
        <v>5207</v>
      </c>
      <c r="P2049">
        <f t="shared" si="117"/>
        <v>102</v>
      </c>
      <c r="Q2049" t="s">
        <v>5227</v>
      </c>
      <c r="R2049" t="s">
        <v>5233</v>
      </c>
      <c r="S2049" s="10">
        <f t="shared" si="118"/>
        <v>41392.440933345948</v>
      </c>
      <c r="T2049" s="10">
        <f t="shared" si="119"/>
        <v>41438.1160614603</v>
      </c>
    </row>
    <row r="2050" spans="1:20" ht="43.5" x14ac:dyDescent="0.35">
      <c r="A2050">
        <v>2048</v>
      </c>
      <c r="B2050" s="3" t="s">
        <v>444</v>
      </c>
      <c r="C2050" s="3" t="s">
        <v>3022</v>
      </c>
      <c r="D2050">
        <v>-1554372.5709486499</v>
      </c>
      <c r="E2050">
        <v>21975.268505915799</v>
      </c>
      <c r="F2050" t="s">
        <v>5158</v>
      </c>
      <c r="G2050" t="s">
        <v>5166</v>
      </c>
      <c r="H2050" t="s">
        <v>5188</v>
      </c>
      <c r="I2050">
        <v>1371091733.69717</v>
      </c>
      <c r="J2050">
        <v>1367144898.1526699</v>
      </c>
      <c r="K2050" t="b">
        <v>0</v>
      </c>
      <c r="L2050">
        <v>216.33090060043199</v>
      </c>
      <c r="M2050" t="b">
        <v>0</v>
      </c>
      <c r="N2050" t="s">
        <v>5207</v>
      </c>
      <c r="P2050">
        <f t="shared" si="117"/>
        <v>102</v>
      </c>
      <c r="Q2050" t="s">
        <v>5227</v>
      </c>
      <c r="R2050" t="s">
        <v>5233</v>
      </c>
      <c r="S2050" s="10">
        <f t="shared" si="118"/>
        <v>41392.227987878119</v>
      </c>
      <c r="T2050" s="10">
        <f t="shared" si="119"/>
        <v>41437.908954828352</v>
      </c>
    </row>
    <row r="2051" spans="1:20" ht="43.5" x14ac:dyDescent="0.35">
      <c r="A2051">
        <v>2049</v>
      </c>
      <c r="B2051" s="3" t="s">
        <v>445</v>
      </c>
      <c r="C2051" s="3" t="s">
        <v>3023</v>
      </c>
      <c r="D2051">
        <v>-1555390.5471979</v>
      </c>
      <c r="E2051">
        <v>21981.527671616699</v>
      </c>
      <c r="F2051" t="s">
        <v>5158</v>
      </c>
      <c r="G2051" t="s">
        <v>5161</v>
      </c>
      <c r="H2051" t="s">
        <v>5183</v>
      </c>
      <c r="I2051">
        <v>1371073839.68417</v>
      </c>
      <c r="J2051">
        <v>1367126499.6642399</v>
      </c>
      <c r="K2051" t="b">
        <v>0</v>
      </c>
      <c r="L2051">
        <v>216.39021520560601</v>
      </c>
      <c r="M2051" t="b">
        <v>0</v>
      </c>
      <c r="N2051" t="s">
        <v>5207</v>
      </c>
      <c r="P2051">
        <f t="shared" ref="P2051:P2114" si="120">ROUND(E2051/L2051,0)</f>
        <v>102</v>
      </c>
      <c r="Q2051" t="s">
        <v>5227</v>
      </c>
      <c r="R2051" t="s">
        <v>5233</v>
      </c>
      <c r="S2051" s="10">
        <f t="shared" ref="S2051:S2114" si="121">(J2051/86400)+25569+(-5/24)</f>
        <v>41392.015042410181</v>
      </c>
      <c r="T2051" s="10">
        <f t="shared" ref="T2051:T2114" si="122">(I2051/86400)+25569+(-5/24)</f>
        <v>41437.701848196411</v>
      </c>
    </row>
    <row r="2052" spans="1:20" ht="43.5" x14ac:dyDescent="0.35">
      <c r="A2052">
        <v>2050</v>
      </c>
      <c r="B2052" s="3" t="s">
        <v>446</v>
      </c>
      <c r="C2052" s="3" t="s">
        <v>3024</v>
      </c>
      <c r="D2052">
        <v>-1556408.5234471599</v>
      </c>
      <c r="E2052">
        <v>21987.786837317701</v>
      </c>
      <c r="F2052" t="s">
        <v>5158</v>
      </c>
      <c r="G2052" t="s">
        <v>5161</v>
      </c>
      <c r="H2052" t="s">
        <v>5183</v>
      </c>
      <c r="I2052">
        <v>1371055945.67117</v>
      </c>
      <c r="J2052">
        <v>1367108101.1758201</v>
      </c>
      <c r="K2052" t="b">
        <v>0</v>
      </c>
      <c r="L2052">
        <v>216.44952981078001</v>
      </c>
      <c r="M2052" t="b">
        <v>0</v>
      </c>
      <c r="N2052" t="s">
        <v>5207</v>
      </c>
      <c r="P2052">
        <f t="shared" si="120"/>
        <v>102</v>
      </c>
      <c r="Q2052" t="s">
        <v>5227</v>
      </c>
      <c r="R2052" t="s">
        <v>5233</v>
      </c>
      <c r="S2052" s="10">
        <f t="shared" si="121"/>
        <v>41391.80209694236</v>
      </c>
      <c r="T2052" s="10">
        <f t="shared" si="122"/>
        <v>41437.494741564464</v>
      </c>
    </row>
    <row r="2053" spans="1:20" ht="43.5" x14ac:dyDescent="0.35">
      <c r="A2053">
        <v>2051</v>
      </c>
      <c r="B2053" s="3" t="s">
        <v>447</v>
      </c>
      <c r="C2053" s="3" t="s">
        <v>3025</v>
      </c>
      <c r="D2053">
        <v>-1557426.49969641</v>
      </c>
      <c r="E2053">
        <v>21994.0460030186</v>
      </c>
      <c r="F2053" t="s">
        <v>5158</v>
      </c>
      <c r="G2053" t="s">
        <v>5161</v>
      </c>
      <c r="H2053" t="s">
        <v>5183</v>
      </c>
      <c r="I2053">
        <v>1371038051.65818</v>
      </c>
      <c r="J2053">
        <v>1367089702.6873901</v>
      </c>
      <c r="K2053" t="b">
        <v>0</v>
      </c>
      <c r="L2053">
        <v>216.508844415954</v>
      </c>
      <c r="M2053" t="b">
        <v>0</v>
      </c>
      <c r="N2053" t="s">
        <v>5207</v>
      </c>
      <c r="P2053">
        <f t="shared" si="120"/>
        <v>102</v>
      </c>
      <c r="Q2053" t="s">
        <v>5227</v>
      </c>
      <c r="R2053" t="s">
        <v>5233</v>
      </c>
      <c r="S2053" s="10">
        <f t="shared" si="121"/>
        <v>41391.589151474422</v>
      </c>
      <c r="T2053" s="10">
        <f t="shared" si="122"/>
        <v>41437.287634932632</v>
      </c>
    </row>
    <row r="2054" spans="1:20" ht="58" x14ac:dyDescent="0.35">
      <c r="A2054">
        <v>2052</v>
      </c>
      <c r="B2054" s="3" t="s">
        <v>448</v>
      </c>
      <c r="C2054" s="3" t="s">
        <v>5356</v>
      </c>
      <c r="D2054">
        <v>-1558444.4759456599</v>
      </c>
      <c r="E2054">
        <v>22000.305168719598</v>
      </c>
      <c r="F2054" t="s">
        <v>5158</v>
      </c>
      <c r="G2054" t="s">
        <v>5162</v>
      </c>
      <c r="H2054" t="s">
        <v>5184</v>
      </c>
      <c r="I2054">
        <v>1371020157.64518</v>
      </c>
      <c r="J2054">
        <v>1367071304.1989701</v>
      </c>
      <c r="K2054" t="b">
        <v>0</v>
      </c>
      <c r="L2054">
        <v>216.56815902112899</v>
      </c>
      <c r="M2054" t="b">
        <v>0</v>
      </c>
      <c r="N2054" t="s">
        <v>5207</v>
      </c>
      <c r="P2054">
        <f t="shared" si="120"/>
        <v>102</v>
      </c>
      <c r="Q2054" t="s">
        <v>5227</v>
      </c>
      <c r="R2054" t="s">
        <v>5233</v>
      </c>
      <c r="S2054" s="10">
        <f t="shared" si="121"/>
        <v>41391.3762060066</v>
      </c>
      <c r="T2054" s="10">
        <f t="shared" si="122"/>
        <v>41437.080528300692</v>
      </c>
    </row>
    <row r="2055" spans="1:20" ht="43.5" x14ac:dyDescent="0.35">
      <c r="A2055">
        <v>2053</v>
      </c>
      <c r="B2055" s="3" t="s">
        <v>449</v>
      </c>
      <c r="C2055" s="3" t="s">
        <v>3027</v>
      </c>
      <c r="D2055">
        <v>-1559462.45219492</v>
      </c>
      <c r="E2055">
        <v>22006.564334420498</v>
      </c>
      <c r="F2055" t="s">
        <v>5158</v>
      </c>
      <c r="G2055" t="s">
        <v>5161</v>
      </c>
      <c r="H2055" t="s">
        <v>5183</v>
      </c>
      <c r="I2055">
        <v>1371002263.63218</v>
      </c>
      <c r="J2055">
        <v>1367052905.7105401</v>
      </c>
      <c r="K2055" t="b">
        <v>0</v>
      </c>
      <c r="L2055">
        <v>216.62747362630299</v>
      </c>
      <c r="M2055" t="b">
        <v>0</v>
      </c>
      <c r="N2055" t="s">
        <v>5207</v>
      </c>
      <c r="P2055">
        <f t="shared" si="120"/>
        <v>102</v>
      </c>
      <c r="Q2055" t="s">
        <v>5227</v>
      </c>
      <c r="R2055" t="s">
        <v>5233</v>
      </c>
      <c r="S2055" s="10">
        <f t="shared" si="121"/>
        <v>41391.163260538655</v>
      </c>
      <c r="T2055" s="10">
        <f t="shared" si="122"/>
        <v>41436.873421668752</v>
      </c>
    </row>
    <row r="2056" spans="1:20" ht="43.5" x14ac:dyDescent="0.35">
      <c r="A2056">
        <v>2054</v>
      </c>
      <c r="B2056" s="3" t="s">
        <v>450</v>
      </c>
      <c r="C2056" s="3" t="s">
        <v>3028</v>
      </c>
      <c r="D2056">
        <v>-1560480.4284441699</v>
      </c>
      <c r="E2056">
        <v>22012.8235001215</v>
      </c>
      <c r="F2056" t="s">
        <v>5158</v>
      </c>
      <c r="G2056" t="s">
        <v>5162</v>
      </c>
      <c r="H2056" t="s">
        <v>5184</v>
      </c>
      <c r="I2056">
        <v>1370984369.61918</v>
      </c>
      <c r="J2056">
        <v>1367034507.22212</v>
      </c>
      <c r="K2056" t="b">
        <v>0</v>
      </c>
      <c r="L2056">
        <v>216.68678823147701</v>
      </c>
      <c r="M2056" t="b">
        <v>0</v>
      </c>
      <c r="N2056" t="s">
        <v>5207</v>
      </c>
      <c r="P2056">
        <f t="shared" si="120"/>
        <v>102</v>
      </c>
      <c r="Q2056" t="s">
        <v>5227</v>
      </c>
      <c r="R2056" t="s">
        <v>5233</v>
      </c>
      <c r="S2056" s="10">
        <f t="shared" si="121"/>
        <v>41390.950315070833</v>
      </c>
      <c r="T2056" s="10">
        <f t="shared" si="122"/>
        <v>41436.666315036804</v>
      </c>
    </row>
    <row r="2057" spans="1:20" ht="43.5" x14ac:dyDescent="0.35">
      <c r="A2057">
        <v>2055</v>
      </c>
      <c r="B2057" s="3" t="s">
        <v>451</v>
      </c>
      <c r="C2057" s="3" t="s">
        <v>3029</v>
      </c>
      <c r="D2057">
        <v>-1561498.40469342</v>
      </c>
      <c r="E2057">
        <v>22019.0826658224</v>
      </c>
      <c r="F2057" t="s">
        <v>5158</v>
      </c>
      <c r="G2057" t="s">
        <v>5161</v>
      </c>
      <c r="H2057" t="s">
        <v>5183</v>
      </c>
      <c r="I2057">
        <v>1370966475.60618</v>
      </c>
      <c r="J2057">
        <v>1367016108.73369</v>
      </c>
      <c r="K2057" t="b">
        <v>0</v>
      </c>
      <c r="L2057">
        <v>216.746102836652</v>
      </c>
      <c r="M2057" t="b">
        <v>0</v>
      </c>
      <c r="N2057" t="s">
        <v>5207</v>
      </c>
      <c r="P2057">
        <f t="shared" si="120"/>
        <v>102</v>
      </c>
      <c r="Q2057" t="s">
        <v>5227</v>
      </c>
      <c r="R2057" t="s">
        <v>5233</v>
      </c>
      <c r="S2057" s="10">
        <f t="shared" si="121"/>
        <v>41390.737369602888</v>
      </c>
      <c r="T2057" s="10">
        <f t="shared" si="122"/>
        <v>41436.459208404856</v>
      </c>
    </row>
    <row r="2058" spans="1:20" ht="43.5" x14ac:dyDescent="0.35">
      <c r="A2058">
        <v>2056</v>
      </c>
      <c r="B2058" s="3" t="s">
        <v>452</v>
      </c>
      <c r="C2058" s="3" t="s">
        <v>3030</v>
      </c>
      <c r="D2058">
        <v>-1562516.3809426799</v>
      </c>
      <c r="E2058">
        <v>22025.341831523401</v>
      </c>
      <c r="F2058" t="s">
        <v>5158</v>
      </c>
      <c r="G2058" t="s">
        <v>5161</v>
      </c>
      <c r="H2058" t="s">
        <v>5183</v>
      </c>
      <c r="I2058">
        <v>1370948581.59319</v>
      </c>
      <c r="J2058">
        <v>1366997710.24527</v>
      </c>
      <c r="K2058" t="b">
        <v>0</v>
      </c>
      <c r="L2058">
        <v>216.80541744182599</v>
      </c>
      <c r="M2058" t="b">
        <v>0</v>
      </c>
      <c r="N2058" t="s">
        <v>5207</v>
      </c>
      <c r="P2058">
        <f t="shared" si="120"/>
        <v>102</v>
      </c>
      <c r="Q2058" t="s">
        <v>5227</v>
      </c>
      <c r="R2058" t="s">
        <v>5233</v>
      </c>
      <c r="S2058" s="10">
        <f t="shared" si="121"/>
        <v>41390.524424135067</v>
      </c>
      <c r="T2058" s="10">
        <f t="shared" si="122"/>
        <v>41436.252101773025</v>
      </c>
    </row>
    <row r="2059" spans="1:20" ht="29" x14ac:dyDescent="0.35">
      <c r="A2059">
        <v>2057</v>
      </c>
      <c r="B2059" s="3" t="s">
        <v>453</v>
      </c>
      <c r="C2059" s="3" t="s">
        <v>3031</v>
      </c>
      <c r="D2059">
        <v>-1563534.3571919301</v>
      </c>
      <c r="E2059">
        <v>22031.600997224301</v>
      </c>
      <c r="F2059" t="s">
        <v>5158</v>
      </c>
      <c r="G2059" t="s">
        <v>5161</v>
      </c>
      <c r="H2059" t="s">
        <v>5183</v>
      </c>
      <c r="I2059">
        <v>1370930687.5801899</v>
      </c>
      <c r="J2059">
        <v>1366979311.75684</v>
      </c>
      <c r="K2059" t="b">
        <v>0</v>
      </c>
      <c r="L2059">
        <v>216.86473204699999</v>
      </c>
      <c r="M2059" t="b">
        <v>0</v>
      </c>
      <c r="N2059" t="s">
        <v>5207</v>
      </c>
      <c r="P2059">
        <f t="shared" si="120"/>
        <v>102</v>
      </c>
      <c r="Q2059" t="s">
        <v>5227</v>
      </c>
      <c r="R2059" t="s">
        <v>5233</v>
      </c>
      <c r="S2059" s="10">
        <f t="shared" si="121"/>
        <v>41390.311478667129</v>
      </c>
      <c r="T2059" s="10">
        <f t="shared" si="122"/>
        <v>41436.044995141085</v>
      </c>
    </row>
    <row r="2060" spans="1:20" ht="43.5" x14ac:dyDescent="0.35">
      <c r="A2060">
        <v>2058</v>
      </c>
      <c r="B2060" s="3" t="s">
        <v>454</v>
      </c>
      <c r="C2060" s="3" t="s">
        <v>3032</v>
      </c>
      <c r="D2060">
        <v>-1564552.3334411799</v>
      </c>
      <c r="E2060">
        <v>22037.860162925299</v>
      </c>
      <c r="F2060" t="s">
        <v>5158</v>
      </c>
      <c r="G2060" t="s">
        <v>5161</v>
      </c>
      <c r="H2060" t="s">
        <v>5183</v>
      </c>
      <c r="I2060">
        <v>1370912793.5671899</v>
      </c>
      <c r="J2060">
        <v>1366960913.26842</v>
      </c>
      <c r="K2060" t="b">
        <v>0</v>
      </c>
      <c r="L2060">
        <v>216.92404665217401</v>
      </c>
      <c r="M2060" t="b">
        <v>0</v>
      </c>
      <c r="N2060" t="s">
        <v>5207</v>
      </c>
      <c r="P2060">
        <f t="shared" si="120"/>
        <v>102</v>
      </c>
      <c r="Q2060" t="s">
        <v>5227</v>
      </c>
      <c r="R2060" t="s">
        <v>5233</v>
      </c>
      <c r="S2060" s="10">
        <f t="shared" si="121"/>
        <v>41390.098533199307</v>
      </c>
      <c r="T2060" s="10">
        <f t="shared" si="122"/>
        <v>41435.837888509144</v>
      </c>
    </row>
    <row r="2061" spans="1:20" ht="43.5" x14ac:dyDescent="0.35">
      <c r="A2061">
        <v>2059</v>
      </c>
      <c r="B2061" s="3" t="s">
        <v>455</v>
      </c>
      <c r="C2061" s="3" t="s">
        <v>3033</v>
      </c>
      <c r="D2061">
        <v>-1565570.3096904401</v>
      </c>
      <c r="E2061">
        <v>22044.119328626199</v>
      </c>
      <c r="F2061" t="s">
        <v>5158</v>
      </c>
      <c r="G2061" t="s">
        <v>5161</v>
      </c>
      <c r="H2061" t="s">
        <v>5183</v>
      </c>
      <c r="I2061">
        <v>1370894899.5541899</v>
      </c>
      <c r="J2061">
        <v>1366942514.78</v>
      </c>
      <c r="K2061" t="b">
        <v>0</v>
      </c>
      <c r="L2061">
        <v>216.983361257349</v>
      </c>
      <c r="M2061" t="b">
        <v>0</v>
      </c>
      <c r="N2061" t="s">
        <v>5207</v>
      </c>
      <c r="P2061">
        <f t="shared" si="120"/>
        <v>102</v>
      </c>
      <c r="Q2061" t="s">
        <v>5227</v>
      </c>
      <c r="R2061" t="s">
        <v>5233</v>
      </c>
      <c r="S2061" s="10">
        <f t="shared" si="121"/>
        <v>41389.885587731478</v>
      </c>
      <c r="T2061" s="10">
        <f t="shared" si="122"/>
        <v>41435.630781877197</v>
      </c>
    </row>
    <row r="2062" spans="1:20" ht="43.5" x14ac:dyDescent="0.35">
      <c r="A2062">
        <v>2060</v>
      </c>
      <c r="B2062" s="3" t="s">
        <v>456</v>
      </c>
      <c r="C2062" s="3" t="s">
        <v>3034</v>
      </c>
      <c r="D2062">
        <v>-1566588.28593969</v>
      </c>
      <c r="E2062">
        <v>22050.3784943272</v>
      </c>
      <c r="F2062" t="s">
        <v>5158</v>
      </c>
      <c r="G2062" t="s">
        <v>5161</v>
      </c>
      <c r="H2062" t="s">
        <v>5183</v>
      </c>
      <c r="I2062">
        <v>1370877005.5411899</v>
      </c>
      <c r="J2062">
        <v>1366924116.2915699</v>
      </c>
      <c r="K2062" t="b">
        <v>0</v>
      </c>
      <c r="L2062">
        <v>217.042675862523</v>
      </c>
      <c r="M2062" t="b">
        <v>0</v>
      </c>
      <c r="N2062" t="s">
        <v>5207</v>
      </c>
      <c r="P2062">
        <f t="shared" si="120"/>
        <v>102</v>
      </c>
      <c r="Q2062" t="s">
        <v>5227</v>
      </c>
      <c r="R2062" t="s">
        <v>5233</v>
      </c>
      <c r="S2062" s="10">
        <f t="shared" si="121"/>
        <v>41389.67264226354</v>
      </c>
      <c r="T2062" s="10">
        <f t="shared" si="122"/>
        <v>41435.423675245249</v>
      </c>
    </row>
    <row r="2063" spans="1:20" ht="58" x14ac:dyDescent="0.35">
      <c r="A2063">
        <v>2061</v>
      </c>
      <c r="B2063" s="3" t="s">
        <v>457</v>
      </c>
      <c r="C2063" s="3" t="s">
        <v>3035</v>
      </c>
      <c r="D2063">
        <v>-1567606.2621889401</v>
      </c>
      <c r="E2063">
        <v>22056.6376600281</v>
      </c>
      <c r="F2063" t="s">
        <v>5158</v>
      </c>
      <c r="G2063" t="s">
        <v>5161</v>
      </c>
      <c r="H2063" t="s">
        <v>5183</v>
      </c>
      <c r="I2063">
        <v>1370859111.5281999</v>
      </c>
      <c r="J2063">
        <v>1366905717.8031499</v>
      </c>
      <c r="K2063" t="b">
        <v>0</v>
      </c>
      <c r="L2063">
        <v>217.10199046769699</v>
      </c>
      <c r="M2063" t="b">
        <v>0</v>
      </c>
      <c r="N2063" t="s">
        <v>5207</v>
      </c>
      <c r="P2063">
        <f t="shared" si="120"/>
        <v>102</v>
      </c>
      <c r="Q2063" t="s">
        <v>5227</v>
      </c>
      <c r="R2063" t="s">
        <v>5233</v>
      </c>
      <c r="S2063" s="10">
        <f t="shared" si="121"/>
        <v>41389.459696795711</v>
      </c>
      <c r="T2063" s="10">
        <f t="shared" si="122"/>
        <v>41435.216568613425</v>
      </c>
    </row>
    <row r="2064" spans="1:20" ht="43.5" x14ac:dyDescent="0.35">
      <c r="A2064">
        <v>2062</v>
      </c>
      <c r="B2064" s="3" t="s">
        <v>458</v>
      </c>
      <c r="C2064" s="3" t="s">
        <v>3036</v>
      </c>
      <c r="D2064">
        <v>-1568624.2384382</v>
      </c>
      <c r="E2064">
        <v>22062.896825729102</v>
      </c>
      <c r="F2064" t="s">
        <v>5158</v>
      </c>
      <c r="G2064" t="s">
        <v>5166</v>
      </c>
      <c r="H2064" t="s">
        <v>5188</v>
      </c>
      <c r="I2064">
        <v>1370841217.5151999</v>
      </c>
      <c r="J2064">
        <v>1366887319.3147199</v>
      </c>
      <c r="K2064" t="b">
        <v>0</v>
      </c>
      <c r="L2064">
        <v>217.16130507287099</v>
      </c>
      <c r="M2064" t="b">
        <v>0</v>
      </c>
      <c r="N2064" t="s">
        <v>5207</v>
      </c>
      <c r="P2064">
        <f t="shared" si="120"/>
        <v>102</v>
      </c>
      <c r="Q2064" t="s">
        <v>5227</v>
      </c>
      <c r="R2064" t="s">
        <v>5233</v>
      </c>
      <c r="S2064" s="10">
        <f t="shared" si="121"/>
        <v>41389.246751327773</v>
      </c>
      <c r="T2064" s="10">
        <f t="shared" si="122"/>
        <v>41435.009461981477</v>
      </c>
    </row>
    <row r="2065" spans="1:20" ht="43.5" x14ac:dyDescent="0.35">
      <c r="A2065">
        <v>2063</v>
      </c>
      <c r="B2065" s="3" t="s">
        <v>459</v>
      </c>
      <c r="C2065" s="3" t="s">
        <v>3037</v>
      </c>
      <c r="D2065">
        <v>-1569642.2146874501</v>
      </c>
      <c r="E2065">
        <v>22069.155991430001</v>
      </c>
      <c r="F2065" t="s">
        <v>5158</v>
      </c>
      <c r="G2065" t="s">
        <v>5162</v>
      </c>
      <c r="H2065" t="s">
        <v>5184</v>
      </c>
      <c r="I2065">
        <v>1370823323.5021999</v>
      </c>
      <c r="J2065">
        <v>1366868920.8262999</v>
      </c>
      <c r="K2065" t="b">
        <v>0</v>
      </c>
      <c r="L2065">
        <v>217.22061967804601</v>
      </c>
      <c r="M2065" t="b">
        <v>0</v>
      </c>
      <c r="N2065" t="s">
        <v>5207</v>
      </c>
      <c r="P2065">
        <f t="shared" si="120"/>
        <v>102</v>
      </c>
      <c r="Q2065" t="s">
        <v>5227</v>
      </c>
      <c r="R2065" t="s">
        <v>5233</v>
      </c>
      <c r="S2065" s="10">
        <f t="shared" si="121"/>
        <v>41389.033805859952</v>
      </c>
      <c r="T2065" s="10">
        <f t="shared" si="122"/>
        <v>41434.802355349537</v>
      </c>
    </row>
    <row r="2066" spans="1:20" ht="43.5" x14ac:dyDescent="0.35">
      <c r="A2066">
        <v>2064</v>
      </c>
      <c r="B2066" s="3" t="s">
        <v>460</v>
      </c>
      <c r="C2066" s="3" t="s">
        <v>3038</v>
      </c>
      <c r="D2066">
        <v>-1570660.19093671</v>
      </c>
      <c r="E2066">
        <v>22075.415157130999</v>
      </c>
      <c r="F2066" t="s">
        <v>5158</v>
      </c>
      <c r="G2066" t="s">
        <v>5161</v>
      </c>
      <c r="H2066" t="s">
        <v>5183</v>
      </c>
      <c r="I2066">
        <v>1370805429.4892001</v>
      </c>
      <c r="J2066">
        <v>1366850522.3378699</v>
      </c>
      <c r="K2066" t="b">
        <v>0</v>
      </c>
      <c r="L2066">
        <v>217.27993428322</v>
      </c>
      <c r="M2066" t="b">
        <v>0</v>
      </c>
      <c r="N2066" t="s">
        <v>5207</v>
      </c>
      <c r="P2066">
        <f t="shared" si="120"/>
        <v>102</v>
      </c>
      <c r="Q2066" t="s">
        <v>5227</v>
      </c>
      <c r="R2066" t="s">
        <v>5233</v>
      </c>
      <c r="S2066" s="10">
        <f t="shared" si="121"/>
        <v>41388.820860392014</v>
      </c>
      <c r="T2066" s="10">
        <f t="shared" si="122"/>
        <v>41434.595248717589</v>
      </c>
    </row>
    <row r="2067" spans="1:20" ht="29" x14ac:dyDescent="0.35">
      <c r="A2067">
        <v>2065</v>
      </c>
      <c r="B2067" s="3" t="s">
        <v>461</v>
      </c>
      <c r="C2067" s="3" t="s">
        <v>3039</v>
      </c>
      <c r="D2067">
        <v>-1571678.1671859601</v>
      </c>
      <c r="E2067">
        <v>22081.674322831899</v>
      </c>
      <c r="F2067" t="s">
        <v>5158</v>
      </c>
      <c r="G2067" t="s">
        <v>5161</v>
      </c>
      <c r="H2067" t="s">
        <v>5183</v>
      </c>
      <c r="I2067">
        <v>1370787535.4762001</v>
      </c>
      <c r="J2067">
        <v>1366832123.8494501</v>
      </c>
      <c r="K2067" t="b">
        <v>0</v>
      </c>
      <c r="L2067">
        <v>217.339248888394</v>
      </c>
      <c r="M2067" t="b">
        <v>0</v>
      </c>
      <c r="N2067" t="s">
        <v>5207</v>
      </c>
      <c r="P2067">
        <f t="shared" si="120"/>
        <v>102</v>
      </c>
      <c r="Q2067" t="s">
        <v>5227</v>
      </c>
      <c r="R2067" t="s">
        <v>5233</v>
      </c>
      <c r="S2067" s="10">
        <f t="shared" si="121"/>
        <v>41388.607914924192</v>
      </c>
      <c r="T2067" s="10">
        <f t="shared" si="122"/>
        <v>41434.388142085649</v>
      </c>
    </row>
    <row r="2068" spans="1:20" ht="43.5" x14ac:dyDescent="0.35">
      <c r="A2068">
        <v>2066</v>
      </c>
      <c r="B2068" s="3" t="s">
        <v>5357</v>
      </c>
      <c r="C2068" s="3" t="s">
        <v>3040</v>
      </c>
      <c r="D2068">
        <v>-1572696.14343521</v>
      </c>
      <c r="E2068">
        <v>22087.933488532901</v>
      </c>
      <c r="F2068" t="s">
        <v>5158</v>
      </c>
      <c r="G2068" t="s">
        <v>5162</v>
      </c>
      <c r="H2068" t="s">
        <v>5184</v>
      </c>
      <c r="I2068">
        <v>1370769641.4632101</v>
      </c>
      <c r="J2068">
        <v>1366813725.3610201</v>
      </c>
      <c r="K2068" t="b">
        <v>0</v>
      </c>
      <c r="L2068">
        <v>217.39856349356899</v>
      </c>
      <c r="M2068" t="b">
        <v>0</v>
      </c>
      <c r="N2068" t="s">
        <v>5207</v>
      </c>
      <c r="P2068">
        <f t="shared" si="120"/>
        <v>102</v>
      </c>
      <c r="Q2068" t="s">
        <v>5227</v>
      </c>
      <c r="R2068" t="s">
        <v>5233</v>
      </c>
      <c r="S2068" s="10">
        <f t="shared" si="121"/>
        <v>41388.394969456247</v>
      </c>
      <c r="T2068" s="10">
        <f t="shared" si="122"/>
        <v>41434.181035453817</v>
      </c>
    </row>
    <row r="2069" spans="1:20" ht="43.5" x14ac:dyDescent="0.35">
      <c r="A2069">
        <v>2067</v>
      </c>
      <c r="B2069" s="3" t="s">
        <v>537</v>
      </c>
      <c r="C2069" s="3" t="s">
        <v>3114</v>
      </c>
      <c r="D2069">
        <v>495</v>
      </c>
      <c r="E2069">
        <v>628</v>
      </c>
      <c r="F2069" t="s">
        <v>5156</v>
      </c>
      <c r="G2069" t="s">
        <v>5162</v>
      </c>
      <c r="H2069" t="s">
        <v>5184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5215</v>
      </c>
      <c r="P2069">
        <f t="shared" si="120"/>
        <v>63</v>
      </c>
      <c r="Q2069" t="s">
        <v>5236</v>
      </c>
      <c r="R2069" t="s">
        <v>5266</v>
      </c>
      <c r="S2069" s="10">
        <f t="shared" si="121"/>
        <v>42115.645555555551</v>
      </c>
      <c r="T2069" s="10">
        <f t="shared" si="122"/>
        <v>42148.645555555551</v>
      </c>
    </row>
    <row r="2070" spans="1:20" ht="43.5" x14ac:dyDescent="0.35">
      <c r="A2070">
        <v>2068</v>
      </c>
      <c r="B2070" s="3" t="s">
        <v>538</v>
      </c>
      <c r="C2070" s="3" t="s">
        <v>3115</v>
      </c>
      <c r="D2070">
        <v>25000</v>
      </c>
      <c r="E2070">
        <v>26305.97</v>
      </c>
      <c r="F2070" t="s">
        <v>5156</v>
      </c>
      <c r="G2070" t="s">
        <v>5161</v>
      </c>
      <c r="H2070" t="s">
        <v>5183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5215</v>
      </c>
      <c r="P2070">
        <f t="shared" si="120"/>
        <v>346</v>
      </c>
      <c r="Q2070" t="s">
        <v>5236</v>
      </c>
      <c r="R2070" t="s">
        <v>5266</v>
      </c>
      <c r="S2070" s="10">
        <f t="shared" si="121"/>
        <v>42633.633275462962</v>
      </c>
      <c r="T2070" s="10">
        <f t="shared" si="122"/>
        <v>42663.633275462962</v>
      </c>
    </row>
    <row r="2071" spans="1:20" ht="58" x14ac:dyDescent="0.35">
      <c r="A2071">
        <v>2069</v>
      </c>
      <c r="B2071" s="3" t="s">
        <v>539</v>
      </c>
      <c r="C2071" s="3" t="s">
        <v>3116</v>
      </c>
      <c r="D2071">
        <v>50000</v>
      </c>
      <c r="E2071">
        <v>64203.33</v>
      </c>
      <c r="F2071" t="s">
        <v>5156</v>
      </c>
      <c r="G2071" t="s">
        <v>5161</v>
      </c>
      <c r="H2071" t="s">
        <v>5183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5215</v>
      </c>
      <c r="P2071">
        <f t="shared" si="120"/>
        <v>244</v>
      </c>
      <c r="Q2071" t="s">
        <v>5236</v>
      </c>
      <c r="R2071" t="s">
        <v>5266</v>
      </c>
      <c r="S2071" s="10">
        <f t="shared" si="121"/>
        <v>42340.763784722221</v>
      </c>
      <c r="T2071" s="10">
        <f t="shared" si="122"/>
        <v>42371.763784722221</v>
      </c>
    </row>
    <row r="2072" spans="1:20" ht="43.5" x14ac:dyDescent="0.35">
      <c r="A2072">
        <v>2070</v>
      </c>
      <c r="B2072" s="3" t="s">
        <v>540</v>
      </c>
      <c r="C2072" s="3" t="s">
        <v>3117</v>
      </c>
      <c r="D2072">
        <v>125000</v>
      </c>
      <c r="E2072">
        <v>396659</v>
      </c>
      <c r="F2072" t="s">
        <v>5156</v>
      </c>
      <c r="G2072" t="s">
        <v>5173</v>
      </c>
      <c r="H2072" t="s">
        <v>5186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5215</v>
      </c>
      <c r="P2072">
        <f t="shared" si="120"/>
        <v>259</v>
      </c>
      <c r="Q2072" t="s">
        <v>5236</v>
      </c>
      <c r="R2072" t="s">
        <v>5266</v>
      </c>
      <c r="S2072" s="10">
        <f t="shared" si="121"/>
        <v>42519.448182870365</v>
      </c>
      <c r="T2072" s="10">
        <f t="shared" si="122"/>
        <v>42549.448182870365</v>
      </c>
    </row>
    <row r="2073" spans="1:20" ht="43.5" x14ac:dyDescent="0.35">
      <c r="A2073">
        <v>2071</v>
      </c>
      <c r="B2073" s="3" t="s">
        <v>541</v>
      </c>
      <c r="C2073" s="3" t="s">
        <v>3118</v>
      </c>
      <c r="D2073">
        <v>20000</v>
      </c>
      <c r="E2073">
        <v>56146</v>
      </c>
      <c r="F2073" t="s">
        <v>5156</v>
      </c>
      <c r="G2073" t="s">
        <v>5161</v>
      </c>
      <c r="H2073" t="s">
        <v>5183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5215</v>
      </c>
      <c r="P2073">
        <f t="shared" si="120"/>
        <v>202</v>
      </c>
      <c r="Q2073" t="s">
        <v>5236</v>
      </c>
      <c r="R2073" t="s">
        <v>5266</v>
      </c>
      <c r="S2073" s="10">
        <f t="shared" si="121"/>
        <v>42600.070416666662</v>
      </c>
      <c r="T2073" s="10">
        <f t="shared" si="122"/>
        <v>42645.070416666662</v>
      </c>
    </row>
    <row r="2074" spans="1:20" ht="58" x14ac:dyDescent="0.35">
      <c r="A2074">
        <v>2072</v>
      </c>
      <c r="B2074" s="3" t="s">
        <v>542</v>
      </c>
      <c r="C2074" s="3" t="s">
        <v>3119</v>
      </c>
      <c r="D2074">
        <v>71500</v>
      </c>
      <c r="E2074">
        <v>79173</v>
      </c>
      <c r="F2074" t="s">
        <v>5156</v>
      </c>
      <c r="G2074" t="s">
        <v>5161</v>
      </c>
      <c r="H2074" t="s">
        <v>5183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5215</v>
      </c>
      <c r="P2074">
        <f t="shared" si="120"/>
        <v>226</v>
      </c>
      <c r="Q2074" t="s">
        <v>5236</v>
      </c>
      <c r="R2074" t="s">
        <v>5266</v>
      </c>
      <c r="S2074" s="10">
        <f t="shared" si="121"/>
        <v>42467.373055555552</v>
      </c>
      <c r="T2074" s="10">
        <f t="shared" si="122"/>
        <v>42497.373055555552</v>
      </c>
    </row>
    <row r="2075" spans="1:20" ht="43.5" x14ac:dyDescent="0.35">
      <c r="A2075">
        <v>2073</v>
      </c>
      <c r="B2075" s="3" t="s">
        <v>543</v>
      </c>
      <c r="C2075" s="3" t="s">
        <v>3120</v>
      </c>
      <c r="D2075">
        <v>100000</v>
      </c>
      <c r="E2075">
        <v>152604.29999999999</v>
      </c>
      <c r="F2075" t="s">
        <v>5156</v>
      </c>
      <c r="G2075" t="s">
        <v>5161</v>
      </c>
      <c r="H2075" t="s">
        <v>5183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5215</v>
      </c>
      <c r="P2075">
        <f t="shared" si="120"/>
        <v>325</v>
      </c>
      <c r="Q2075" t="s">
        <v>5236</v>
      </c>
      <c r="R2075" t="s">
        <v>5266</v>
      </c>
      <c r="S2075" s="10">
        <f t="shared" si="121"/>
        <v>42087.459699074076</v>
      </c>
      <c r="T2075" s="10">
        <f t="shared" si="122"/>
        <v>42132.459699074076</v>
      </c>
    </row>
    <row r="2076" spans="1:20" ht="29" x14ac:dyDescent="0.35">
      <c r="A2076">
        <v>2074</v>
      </c>
      <c r="B2076" s="3" t="s">
        <v>544</v>
      </c>
      <c r="C2076" s="3" t="s">
        <v>3121</v>
      </c>
      <c r="D2076">
        <v>600</v>
      </c>
      <c r="E2076">
        <v>615</v>
      </c>
      <c r="F2076" t="s">
        <v>5156</v>
      </c>
      <c r="G2076" t="s">
        <v>5161</v>
      </c>
      <c r="H2076" t="s">
        <v>5183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5215</v>
      </c>
      <c r="P2076">
        <f t="shared" si="120"/>
        <v>205</v>
      </c>
      <c r="Q2076" t="s">
        <v>5236</v>
      </c>
      <c r="R2076" t="s">
        <v>5266</v>
      </c>
      <c r="S2076" s="10">
        <f t="shared" si="121"/>
        <v>42466.617847222216</v>
      </c>
      <c r="T2076" s="10">
        <f t="shared" si="122"/>
        <v>42496.617847222216</v>
      </c>
    </row>
    <row r="2077" spans="1:20" ht="43.5" x14ac:dyDescent="0.35">
      <c r="A2077">
        <v>2075</v>
      </c>
      <c r="B2077" s="3" t="s">
        <v>545</v>
      </c>
      <c r="C2077" s="3" t="s">
        <v>3122</v>
      </c>
      <c r="D2077">
        <v>9999</v>
      </c>
      <c r="E2077">
        <v>167820.6</v>
      </c>
      <c r="F2077" t="s">
        <v>5156</v>
      </c>
      <c r="G2077" t="s">
        <v>5161</v>
      </c>
      <c r="H2077" t="s">
        <v>5183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5215</v>
      </c>
      <c r="P2077">
        <f t="shared" si="120"/>
        <v>20</v>
      </c>
      <c r="Q2077" t="s">
        <v>5236</v>
      </c>
      <c r="R2077" t="s">
        <v>5266</v>
      </c>
      <c r="S2077" s="10">
        <f t="shared" si="121"/>
        <v>41450.473240740735</v>
      </c>
      <c r="T2077" s="10">
        <f t="shared" si="122"/>
        <v>41480.473240740735</v>
      </c>
    </row>
    <row r="2078" spans="1:20" ht="29" x14ac:dyDescent="0.35">
      <c r="A2078">
        <v>2076</v>
      </c>
      <c r="B2078" s="3" t="s">
        <v>546</v>
      </c>
      <c r="C2078" s="3" t="s">
        <v>3123</v>
      </c>
      <c r="D2078">
        <v>179000</v>
      </c>
      <c r="E2078">
        <v>972594.99</v>
      </c>
      <c r="F2078" t="s">
        <v>5156</v>
      </c>
      <c r="G2078" t="s">
        <v>5162</v>
      </c>
      <c r="H2078" t="s">
        <v>5184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5215</v>
      </c>
      <c r="P2078">
        <f t="shared" si="120"/>
        <v>116</v>
      </c>
      <c r="Q2078" t="s">
        <v>5236</v>
      </c>
      <c r="R2078" t="s">
        <v>5266</v>
      </c>
      <c r="S2078" s="10">
        <f t="shared" si="121"/>
        <v>41803.672326388885</v>
      </c>
      <c r="T2078" s="10">
        <f t="shared" si="122"/>
        <v>41843.672326388885</v>
      </c>
    </row>
    <row r="2079" spans="1:20" ht="43.5" x14ac:dyDescent="0.35">
      <c r="A2079">
        <v>2077</v>
      </c>
      <c r="B2079" s="3" t="s">
        <v>547</v>
      </c>
      <c r="C2079" s="3" t="s">
        <v>3124</v>
      </c>
      <c r="D2079">
        <v>50000</v>
      </c>
      <c r="E2079">
        <v>57754</v>
      </c>
      <c r="F2079" t="s">
        <v>5156</v>
      </c>
      <c r="G2079" t="s">
        <v>5161</v>
      </c>
      <c r="H2079" t="s">
        <v>5183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5215</v>
      </c>
      <c r="P2079">
        <f t="shared" si="120"/>
        <v>307</v>
      </c>
      <c r="Q2079" t="s">
        <v>5236</v>
      </c>
      <c r="R2079" t="s">
        <v>5266</v>
      </c>
      <c r="S2079" s="10">
        <f t="shared" si="121"/>
        <v>42102.83421296296</v>
      </c>
      <c r="T2079" s="10">
        <f t="shared" si="122"/>
        <v>42160.666666666664</v>
      </c>
    </row>
    <row r="2080" spans="1:20" ht="43.5" x14ac:dyDescent="0.35">
      <c r="A2080">
        <v>2078</v>
      </c>
      <c r="B2080" s="3" t="s">
        <v>548</v>
      </c>
      <c r="C2080" s="3" t="s">
        <v>3125</v>
      </c>
      <c r="D2080">
        <v>20000</v>
      </c>
      <c r="E2080">
        <v>26241</v>
      </c>
      <c r="F2080" t="s">
        <v>5156</v>
      </c>
      <c r="G2080" t="s">
        <v>5164</v>
      </c>
      <c r="H2080" t="s">
        <v>5186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5215</v>
      </c>
      <c r="P2080">
        <f t="shared" si="120"/>
        <v>547</v>
      </c>
      <c r="Q2080" t="s">
        <v>5236</v>
      </c>
      <c r="R2080" t="s">
        <v>5266</v>
      </c>
      <c r="S2080" s="10">
        <f t="shared" si="121"/>
        <v>42692.563159722216</v>
      </c>
      <c r="T2080" s="10">
        <f t="shared" si="122"/>
        <v>42722.563159722216</v>
      </c>
    </row>
    <row r="2081" spans="1:20" ht="58" x14ac:dyDescent="0.35">
      <c r="A2081">
        <v>2079</v>
      </c>
      <c r="B2081" s="3" t="s">
        <v>549</v>
      </c>
      <c r="C2081" s="3" t="s">
        <v>3126</v>
      </c>
      <c r="D2081">
        <v>10000</v>
      </c>
      <c r="E2081">
        <v>28817</v>
      </c>
      <c r="F2081" t="s">
        <v>5156</v>
      </c>
      <c r="G2081" t="s">
        <v>5162</v>
      </c>
      <c r="H2081" t="s">
        <v>5184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5215</v>
      </c>
      <c r="P2081">
        <f t="shared" si="120"/>
        <v>47</v>
      </c>
      <c r="Q2081" t="s">
        <v>5236</v>
      </c>
      <c r="R2081" t="s">
        <v>5266</v>
      </c>
      <c r="S2081" s="10">
        <f t="shared" si="121"/>
        <v>42150.502233796295</v>
      </c>
      <c r="T2081" s="10">
        <f t="shared" si="122"/>
        <v>42180.583333333336</v>
      </c>
    </row>
    <row r="2082" spans="1:20" ht="43.5" x14ac:dyDescent="0.35">
      <c r="A2082">
        <v>2080</v>
      </c>
      <c r="B2082" s="3" t="s">
        <v>550</v>
      </c>
      <c r="C2082" s="3" t="s">
        <v>3127</v>
      </c>
      <c r="D2082">
        <v>1000</v>
      </c>
      <c r="E2082">
        <v>5078</v>
      </c>
      <c r="F2082" t="s">
        <v>5156</v>
      </c>
      <c r="G2082" t="s">
        <v>5161</v>
      </c>
      <c r="H2082" t="s">
        <v>5183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5215</v>
      </c>
      <c r="P2082">
        <f t="shared" si="120"/>
        <v>102</v>
      </c>
      <c r="Q2082" t="s">
        <v>5236</v>
      </c>
      <c r="R2082" t="s">
        <v>5266</v>
      </c>
      <c r="S2082" s="10">
        <f t="shared" si="121"/>
        <v>42289.748842592591</v>
      </c>
      <c r="T2082" s="10">
        <f t="shared" si="122"/>
        <v>42319.790509259255</v>
      </c>
    </row>
    <row r="2083" spans="1:20" ht="43.5" x14ac:dyDescent="0.35">
      <c r="A2083">
        <v>2081</v>
      </c>
      <c r="B2083" s="3" t="s">
        <v>551</v>
      </c>
      <c r="C2083" s="3" t="s">
        <v>3128</v>
      </c>
      <c r="D2083">
        <v>3500</v>
      </c>
      <c r="E2083">
        <v>4010</v>
      </c>
      <c r="F2083" t="s">
        <v>5156</v>
      </c>
      <c r="G2083" t="s">
        <v>5161</v>
      </c>
      <c r="H2083" t="s">
        <v>5183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5211</v>
      </c>
      <c r="P2083">
        <f t="shared" si="120"/>
        <v>73</v>
      </c>
      <c r="Q2083" t="s">
        <v>5242</v>
      </c>
      <c r="R2083" t="s">
        <v>5246</v>
      </c>
      <c r="S2083" s="10">
        <f t="shared" si="121"/>
        <v>41003.948553240734</v>
      </c>
      <c r="T2083" s="10">
        <f t="shared" si="122"/>
        <v>41044.999305555553</v>
      </c>
    </row>
    <row r="2084" spans="1:20" ht="58" x14ac:dyDescent="0.35">
      <c r="A2084">
        <v>2082</v>
      </c>
      <c r="B2084" s="3" t="s">
        <v>552</v>
      </c>
      <c r="C2084" s="3" t="s">
        <v>3129</v>
      </c>
      <c r="D2084">
        <v>1500</v>
      </c>
      <c r="E2084">
        <v>1661</v>
      </c>
      <c r="F2084" t="s">
        <v>5156</v>
      </c>
      <c r="G2084" t="s">
        <v>5161</v>
      </c>
      <c r="H2084" t="s">
        <v>5183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5211</v>
      </c>
      <c r="P2084">
        <f t="shared" si="120"/>
        <v>44</v>
      </c>
      <c r="Q2084" t="s">
        <v>5242</v>
      </c>
      <c r="R2084" t="s">
        <v>5246</v>
      </c>
      <c r="S2084" s="10">
        <f t="shared" si="121"/>
        <v>40810.911990740737</v>
      </c>
      <c r="T2084" s="10">
        <f t="shared" si="122"/>
        <v>40870.953657407408</v>
      </c>
    </row>
    <row r="2085" spans="1:20" ht="43.5" x14ac:dyDescent="0.35">
      <c r="A2085">
        <v>2083</v>
      </c>
      <c r="B2085" s="3" t="s">
        <v>553</v>
      </c>
      <c r="C2085" s="3" t="s">
        <v>3130</v>
      </c>
      <c r="D2085">
        <v>750</v>
      </c>
      <c r="E2085">
        <v>850</v>
      </c>
      <c r="F2085" t="s">
        <v>5156</v>
      </c>
      <c r="G2085" t="s">
        <v>5161</v>
      </c>
      <c r="H2085" t="s">
        <v>5183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5211</v>
      </c>
      <c r="P2085">
        <f t="shared" si="120"/>
        <v>34</v>
      </c>
      <c r="Q2085" t="s">
        <v>5242</v>
      </c>
      <c r="R2085" t="s">
        <v>5246</v>
      </c>
      <c r="S2085" s="10">
        <f t="shared" si="121"/>
        <v>41034.513831018514</v>
      </c>
      <c r="T2085" s="10">
        <f t="shared" si="122"/>
        <v>41064.513831018514</v>
      </c>
    </row>
    <row r="2086" spans="1:20" ht="43.5" x14ac:dyDescent="0.35">
      <c r="A2086">
        <v>2084</v>
      </c>
      <c r="B2086" s="3" t="s">
        <v>554</v>
      </c>
      <c r="C2086" s="3" t="s">
        <v>3131</v>
      </c>
      <c r="D2086">
        <v>3000</v>
      </c>
      <c r="E2086">
        <v>3250</v>
      </c>
      <c r="F2086" t="s">
        <v>5156</v>
      </c>
      <c r="G2086" t="s">
        <v>5161</v>
      </c>
      <c r="H2086" t="s">
        <v>5183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5211</v>
      </c>
      <c r="P2086">
        <f t="shared" si="120"/>
        <v>71</v>
      </c>
      <c r="Q2086" t="s">
        <v>5242</v>
      </c>
      <c r="R2086" t="s">
        <v>5246</v>
      </c>
      <c r="S2086" s="10">
        <f t="shared" si="121"/>
        <v>41731.624791666662</v>
      </c>
      <c r="T2086" s="10">
        <f t="shared" si="122"/>
        <v>41763.082638888889</v>
      </c>
    </row>
    <row r="2087" spans="1:20" ht="58" x14ac:dyDescent="0.35">
      <c r="A2087">
        <v>2085</v>
      </c>
      <c r="B2087" s="3" t="s">
        <v>555</v>
      </c>
      <c r="C2087" s="3" t="s">
        <v>3132</v>
      </c>
      <c r="D2087">
        <v>6000</v>
      </c>
      <c r="E2087">
        <v>7412</v>
      </c>
      <c r="F2087" t="s">
        <v>5156</v>
      </c>
      <c r="G2087" t="s">
        <v>5161</v>
      </c>
      <c r="H2087" t="s">
        <v>5183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5211</v>
      </c>
      <c r="P2087">
        <f t="shared" si="120"/>
        <v>89</v>
      </c>
      <c r="Q2087" t="s">
        <v>5242</v>
      </c>
      <c r="R2087" t="s">
        <v>5246</v>
      </c>
      <c r="S2087" s="10">
        <f t="shared" si="121"/>
        <v>41075.627164351848</v>
      </c>
      <c r="T2087" s="10">
        <f t="shared" si="122"/>
        <v>41105.627164351848</v>
      </c>
    </row>
    <row r="2088" spans="1:20" ht="43.5" x14ac:dyDescent="0.35">
      <c r="A2088">
        <v>2086</v>
      </c>
      <c r="B2088" s="3" t="s">
        <v>556</v>
      </c>
      <c r="C2088" s="3" t="s">
        <v>3133</v>
      </c>
      <c r="D2088">
        <v>4000</v>
      </c>
      <c r="E2088">
        <v>4028</v>
      </c>
      <c r="F2088" t="s">
        <v>5156</v>
      </c>
      <c r="G2088" t="s">
        <v>5161</v>
      </c>
      <c r="H2088" t="s">
        <v>5183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5211</v>
      </c>
      <c r="P2088">
        <f t="shared" si="120"/>
        <v>115</v>
      </c>
      <c r="Q2088" t="s">
        <v>5242</v>
      </c>
      <c r="R2088" t="s">
        <v>5246</v>
      </c>
      <c r="S2088" s="10">
        <f t="shared" si="121"/>
        <v>40860.462175925924</v>
      </c>
      <c r="T2088" s="10">
        <f t="shared" si="122"/>
        <v>40890.999305555553</v>
      </c>
    </row>
    <row r="2089" spans="1:20" ht="58" x14ac:dyDescent="0.35">
      <c r="A2089">
        <v>2087</v>
      </c>
      <c r="B2089" s="3" t="s">
        <v>557</v>
      </c>
      <c r="C2089" s="3" t="s">
        <v>3134</v>
      </c>
      <c r="D2089">
        <v>1500</v>
      </c>
      <c r="E2089">
        <v>1553</v>
      </c>
      <c r="F2089" t="s">
        <v>5156</v>
      </c>
      <c r="G2089" t="s">
        <v>5161</v>
      </c>
      <c r="H2089" t="s">
        <v>5183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5211</v>
      </c>
      <c r="P2089">
        <f t="shared" si="120"/>
        <v>62</v>
      </c>
      <c r="Q2089" t="s">
        <v>5242</v>
      </c>
      <c r="R2089" t="s">
        <v>5246</v>
      </c>
      <c r="S2089" s="10">
        <f t="shared" si="121"/>
        <v>40763.996041666665</v>
      </c>
      <c r="T2089" s="10">
        <f t="shared" si="122"/>
        <v>40793.996041666665</v>
      </c>
    </row>
    <row r="2090" spans="1:20" ht="43.5" x14ac:dyDescent="0.35">
      <c r="A2090">
        <v>2088</v>
      </c>
      <c r="B2090" s="3" t="s">
        <v>558</v>
      </c>
      <c r="C2090" s="3" t="s">
        <v>3135</v>
      </c>
      <c r="D2090">
        <v>3000</v>
      </c>
      <c r="E2090">
        <v>3465.32</v>
      </c>
      <c r="F2090" t="s">
        <v>5156</v>
      </c>
      <c r="G2090" t="s">
        <v>5161</v>
      </c>
      <c r="H2090" t="s">
        <v>5183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5211</v>
      </c>
      <c r="P2090">
        <f t="shared" si="120"/>
        <v>46</v>
      </c>
      <c r="Q2090" t="s">
        <v>5242</v>
      </c>
      <c r="R2090" t="s">
        <v>5246</v>
      </c>
      <c r="S2090" s="10">
        <f t="shared" si="121"/>
        <v>40395.506388888891</v>
      </c>
      <c r="T2090" s="10">
        <f t="shared" si="122"/>
        <v>40431.957638888889</v>
      </c>
    </row>
    <row r="2091" spans="1:20" ht="29" x14ac:dyDescent="0.35">
      <c r="A2091">
        <v>2089</v>
      </c>
      <c r="B2091" s="3" t="s">
        <v>559</v>
      </c>
      <c r="C2091" s="3" t="s">
        <v>3136</v>
      </c>
      <c r="D2091">
        <v>2500</v>
      </c>
      <c r="E2091">
        <v>3010.01</v>
      </c>
      <c r="F2091" t="s">
        <v>5156</v>
      </c>
      <c r="G2091" t="s">
        <v>5161</v>
      </c>
      <c r="H2091" t="s">
        <v>5183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5211</v>
      </c>
      <c r="P2091">
        <f t="shared" si="120"/>
        <v>49</v>
      </c>
      <c r="Q2091" t="s">
        <v>5242</v>
      </c>
      <c r="R2091" t="s">
        <v>5246</v>
      </c>
      <c r="S2091" s="10">
        <f t="shared" si="121"/>
        <v>41452.867986111109</v>
      </c>
      <c r="T2091" s="10">
        <f t="shared" si="122"/>
        <v>41487.867986111109</v>
      </c>
    </row>
    <row r="2092" spans="1:20" ht="43.5" x14ac:dyDescent="0.35">
      <c r="A2092">
        <v>2090</v>
      </c>
      <c r="B2092" s="3" t="s">
        <v>560</v>
      </c>
      <c r="C2092" s="3" t="s">
        <v>3137</v>
      </c>
      <c r="D2092">
        <v>8000</v>
      </c>
      <c r="E2092">
        <v>9203.23</v>
      </c>
      <c r="F2092" t="s">
        <v>5156</v>
      </c>
      <c r="G2092" t="s">
        <v>5161</v>
      </c>
      <c r="H2092" t="s">
        <v>5183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5211</v>
      </c>
      <c r="P2092">
        <f t="shared" si="120"/>
        <v>58</v>
      </c>
      <c r="Q2092" t="s">
        <v>5242</v>
      </c>
      <c r="R2092" t="s">
        <v>5246</v>
      </c>
      <c r="S2092" s="10">
        <f t="shared" si="121"/>
        <v>41299.173090277771</v>
      </c>
      <c r="T2092" s="10">
        <f t="shared" si="122"/>
        <v>41329.173090277771</v>
      </c>
    </row>
    <row r="2093" spans="1:20" ht="58" x14ac:dyDescent="0.35">
      <c r="A2093">
        <v>2091</v>
      </c>
      <c r="B2093" s="3" t="s">
        <v>561</v>
      </c>
      <c r="C2093" s="3" t="s">
        <v>3138</v>
      </c>
      <c r="D2093">
        <v>18000</v>
      </c>
      <c r="E2093">
        <v>21684.2</v>
      </c>
      <c r="F2093" t="s">
        <v>5156</v>
      </c>
      <c r="G2093" t="s">
        <v>5161</v>
      </c>
      <c r="H2093" t="s">
        <v>5183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5211</v>
      </c>
      <c r="P2093">
        <f t="shared" si="120"/>
        <v>88</v>
      </c>
      <c r="Q2093" t="s">
        <v>5242</v>
      </c>
      <c r="R2093" t="s">
        <v>5246</v>
      </c>
      <c r="S2093" s="10">
        <f t="shared" si="121"/>
        <v>40555.114328703705</v>
      </c>
      <c r="T2093" s="10">
        <f t="shared" si="122"/>
        <v>40603.625</v>
      </c>
    </row>
    <row r="2094" spans="1:20" ht="43.5" x14ac:dyDescent="0.35">
      <c r="A2094">
        <v>2092</v>
      </c>
      <c r="B2094" s="3" t="s">
        <v>562</v>
      </c>
      <c r="C2094" s="3" t="s">
        <v>3139</v>
      </c>
      <c r="D2094">
        <v>6000</v>
      </c>
      <c r="E2094">
        <v>6077</v>
      </c>
      <c r="F2094" t="s">
        <v>5156</v>
      </c>
      <c r="G2094" t="s">
        <v>5161</v>
      </c>
      <c r="H2094" t="s">
        <v>5183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5211</v>
      </c>
      <c r="P2094">
        <f t="shared" si="120"/>
        <v>110</v>
      </c>
      <c r="Q2094" t="s">
        <v>5242</v>
      </c>
      <c r="R2094" t="s">
        <v>5246</v>
      </c>
      <c r="S2094" s="10">
        <f t="shared" si="121"/>
        <v>40763.499212962961</v>
      </c>
      <c r="T2094" s="10">
        <f t="shared" si="122"/>
        <v>40823.499212962961</v>
      </c>
    </row>
    <row r="2095" spans="1:20" ht="43.5" x14ac:dyDescent="0.35">
      <c r="A2095">
        <v>2093</v>
      </c>
      <c r="B2095" s="3" t="s">
        <v>563</v>
      </c>
      <c r="C2095" s="3" t="s">
        <v>3140</v>
      </c>
      <c r="D2095">
        <v>1500</v>
      </c>
      <c r="E2095">
        <v>1537</v>
      </c>
      <c r="F2095" t="s">
        <v>5156</v>
      </c>
      <c r="G2095" t="s">
        <v>5161</v>
      </c>
      <c r="H2095" t="s">
        <v>5183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5211</v>
      </c>
      <c r="P2095">
        <f t="shared" si="120"/>
        <v>67</v>
      </c>
      <c r="Q2095" t="s">
        <v>5242</v>
      </c>
      <c r="R2095" t="s">
        <v>5246</v>
      </c>
      <c r="S2095" s="10">
        <f t="shared" si="121"/>
        <v>41205.646203703705</v>
      </c>
      <c r="T2095" s="10">
        <f t="shared" si="122"/>
        <v>41265.68787037037</v>
      </c>
    </row>
    <row r="2096" spans="1:20" ht="58" x14ac:dyDescent="0.35">
      <c r="A2096">
        <v>2094</v>
      </c>
      <c r="B2096" s="3" t="s">
        <v>564</v>
      </c>
      <c r="C2096" s="3" t="s">
        <v>3141</v>
      </c>
      <c r="D2096">
        <v>3500</v>
      </c>
      <c r="E2096">
        <v>4219</v>
      </c>
      <c r="F2096" t="s">
        <v>5156</v>
      </c>
      <c r="G2096" t="s">
        <v>5161</v>
      </c>
      <c r="H2096" t="s">
        <v>5183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5211</v>
      </c>
      <c r="P2096">
        <f t="shared" si="120"/>
        <v>59</v>
      </c>
      <c r="Q2096" t="s">
        <v>5242</v>
      </c>
      <c r="R2096" t="s">
        <v>5246</v>
      </c>
      <c r="S2096" s="10">
        <f t="shared" si="121"/>
        <v>40938.811689814815</v>
      </c>
      <c r="T2096" s="10">
        <f t="shared" si="122"/>
        <v>40972.916666666664</v>
      </c>
    </row>
    <row r="2097" spans="1:20" ht="43.5" x14ac:dyDescent="0.35">
      <c r="A2097">
        <v>2095</v>
      </c>
      <c r="B2097" s="3" t="s">
        <v>565</v>
      </c>
      <c r="C2097" s="3" t="s">
        <v>3142</v>
      </c>
      <c r="D2097">
        <v>2500</v>
      </c>
      <c r="E2097">
        <v>2500</v>
      </c>
      <c r="F2097" t="s">
        <v>5156</v>
      </c>
      <c r="G2097" t="s">
        <v>5161</v>
      </c>
      <c r="H2097" t="s">
        <v>5183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5211</v>
      </c>
      <c r="P2097">
        <f t="shared" si="120"/>
        <v>114</v>
      </c>
      <c r="Q2097" t="s">
        <v>5242</v>
      </c>
      <c r="R2097" t="s">
        <v>5246</v>
      </c>
      <c r="S2097" s="10">
        <f t="shared" si="121"/>
        <v>40758.525150462963</v>
      </c>
      <c r="T2097" s="10">
        <f t="shared" si="122"/>
        <v>40818.525150462963</v>
      </c>
    </row>
    <row r="2098" spans="1:20" ht="43.5" x14ac:dyDescent="0.35">
      <c r="A2098">
        <v>2096</v>
      </c>
      <c r="B2098" s="3" t="s">
        <v>566</v>
      </c>
      <c r="C2098" s="3" t="s">
        <v>3143</v>
      </c>
      <c r="D2098">
        <v>600</v>
      </c>
      <c r="E2098">
        <v>610</v>
      </c>
      <c r="F2098" t="s">
        <v>5156</v>
      </c>
      <c r="G2098" t="s">
        <v>5161</v>
      </c>
      <c r="H2098" t="s">
        <v>5183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5211</v>
      </c>
      <c r="P2098">
        <f t="shared" si="120"/>
        <v>44</v>
      </c>
      <c r="Q2098" t="s">
        <v>5242</v>
      </c>
      <c r="R2098" t="s">
        <v>5246</v>
      </c>
      <c r="S2098" s="10">
        <f t="shared" si="121"/>
        <v>41192.550173611111</v>
      </c>
      <c r="T2098" s="10">
        <f t="shared" si="122"/>
        <v>41207.957638888889</v>
      </c>
    </row>
    <row r="2099" spans="1:20" ht="43.5" x14ac:dyDescent="0.35">
      <c r="A2099">
        <v>2097</v>
      </c>
      <c r="B2099" s="3" t="s">
        <v>567</v>
      </c>
      <c r="C2099" s="3" t="s">
        <v>3144</v>
      </c>
      <c r="D2099">
        <v>3000</v>
      </c>
      <c r="E2099">
        <v>3000</v>
      </c>
      <c r="F2099" t="s">
        <v>5156</v>
      </c>
      <c r="G2099" t="s">
        <v>5161</v>
      </c>
      <c r="H2099" t="s">
        <v>5183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5211</v>
      </c>
      <c r="P2099">
        <f t="shared" si="120"/>
        <v>79</v>
      </c>
      <c r="Q2099" t="s">
        <v>5242</v>
      </c>
      <c r="R2099" t="s">
        <v>5246</v>
      </c>
      <c r="S2099" s="10">
        <f t="shared" si="121"/>
        <v>40818.376562500001</v>
      </c>
      <c r="T2099" s="10">
        <f t="shared" si="122"/>
        <v>40878.418229166666</v>
      </c>
    </row>
    <row r="2100" spans="1:20" ht="43.5" x14ac:dyDescent="0.35">
      <c r="A2100">
        <v>2098</v>
      </c>
      <c r="B2100" s="3" t="s">
        <v>568</v>
      </c>
      <c r="C2100" s="3" t="s">
        <v>3145</v>
      </c>
      <c r="D2100">
        <v>6000</v>
      </c>
      <c r="E2100">
        <v>6020</v>
      </c>
      <c r="F2100" t="s">
        <v>5156</v>
      </c>
      <c r="G2100" t="s">
        <v>5161</v>
      </c>
      <c r="H2100" t="s">
        <v>5183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5211</v>
      </c>
      <c r="P2100">
        <f t="shared" si="120"/>
        <v>188</v>
      </c>
      <c r="Q2100" t="s">
        <v>5242</v>
      </c>
      <c r="R2100" t="s">
        <v>5246</v>
      </c>
      <c r="S2100" s="10">
        <f t="shared" si="121"/>
        <v>40945.905497685184</v>
      </c>
      <c r="T2100" s="10">
        <f t="shared" si="122"/>
        <v>40975.905497685184</v>
      </c>
    </row>
    <row r="2101" spans="1:20" x14ac:dyDescent="0.35">
      <c r="A2101">
        <v>2099</v>
      </c>
      <c r="B2101" s="3" t="s">
        <v>569</v>
      </c>
      <c r="C2101" s="3" t="s">
        <v>3146</v>
      </c>
      <c r="D2101">
        <v>3000</v>
      </c>
      <c r="E2101">
        <v>3971</v>
      </c>
      <c r="F2101" t="s">
        <v>5156</v>
      </c>
      <c r="G2101" t="s">
        <v>5161</v>
      </c>
      <c r="H2101" t="s">
        <v>5183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5211</v>
      </c>
      <c r="P2101">
        <f t="shared" si="120"/>
        <v>63</v>
      </c>
      <c r="Q2101" t="s">
        <v>5242</v>
      </c>
      <c r="R2101" t="s">
        <v>5246</v>
      </c>
      <c r="S2101" s="10">
        <f t="shared" si="121"/>
        <v>42173.53800925926</v>
      </c>
      <c r="T2101" s="10">
        <f t="shared" si="122"/>
        <v>42186.944444444445</v>
      </c>
    </row>
    <row r="2102" spans="1:20" ht="58" x14ac:dyDescent="0.35">
      <c r="A2102">
        <v>2100</v>
      </c>
      <c r="B2102" s="3" t="s">
        <v>570</v>
      </c>
      <c r="C2102" s="3" t="s">
        <v>3147</v>
      </c>
      <c r="D2102">
        <v>600</v>
      </c>
      <c r="E2102">
        <v>820</v>
      </c>
      <c r="F2102" t="s">
        <v>5156</v>
      </c>
      <c r="G2102" t="s">
        <v>5161</v>
      </c>
      <c r="H2102" t="s">
        <v>5183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5211</v>
      </c>
      <c r="P2102">
        <f t="shared" si="120"/>
        <v>30</v>
      </c>
      <c r="Q2102" t="s">
        <v>5242</v>
      </c>
      <c r="R2102" t="s">
        <v>5246</v>
      </c>
      <c r="S2102" s="10">
        <f t="shared" si="121"/>
        <v>41074.62663194444</v>
      </c>
      <c r="T2102" s="10">
        <f t="shared" si="122"/>
        <v>41089.957638888889</v>
      </c>
    </row>
    <row r="2103" spans="1:20" ht="43.5" x14ac:dyDescent="0.35">
      <c r="A2103">
        <v>2101</v>
      </c>
      <c r="B2103" s="3" t="s">
        <v>571</v>
      </c>
      <c r="C2103" s="3" t="s">
        <v>3148</v>
      </c>
      <c r="D2103">
        <v>2000</v>
      </c>
      <c r="E2103">
        <v>2265</v>
      </c>
      <c r="F2103" t="s">
        <v>5156</v>
      </c>
      <c r="G2103" t="s">
        <v>5161</v>
      </c>
      <c r="H2103" t="s">
        <v>5183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5211</v>
      </c>
      <c r="P2103">
        <f t="shared" si="120"/>
        <v>51</v>
      </c>
      <c r="Q2103" t="s">
        <v>5242</v>
      </c>
      <c r="R2103" t="s">
        <v>5246</v>
      </c>
      <c r="S2103" s="10">
        <f t="shared" si="121"/>
        <v>40891.941134259258</v>
      </c>
      <c r="T2103" s="10">
        <f t="shared" si="122"/>
        <v>40951.941134259258</v>
      </c>
    </row>
    <row r="2104" spans="1:20" ht="43.5" x14ac:dyDescent="0.35">
      <c r="A2104">
        <v>2102</v>
      </c>
      <c r="B2104" s="3" t="s">
        <v>572</v>
      </c>
      <c r="C2104" s="3" t="s">
        <v>3149</v>
      </c>
      <c r="D2104">
        <v>1000</v>
      </c>
      <c r="E2104">
        <v>1360</v>
      </c>
      <c r="F2104" t="s">
        <v>5156</v>
      </c>
      <c r="G2104" t="s">
        <v>5161</v>
      </c>
      <c r="H2104" t="s">
        <v>5183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5211</v>
      </c>
      <c r="P2104">
        <f t="shared" si="120"/>
        <v>36</v>
      </c>
      <c r="Q2104" t="s">
        <v>5242</v>
      </c>
      <c r="R2104" t="s">
        <v>5246</v>
      </c>
      <c r="S2104" s="10">
        <f t="shared" si="121"/>
        <v>40638.660277777773</v>
      </c>
      <c r="T2104" s="10">
        <f t="shared" si="122"/>
        <v>40668.660277777773</v>
      </c>
    </row>
    <row r="2105" spans="1:20" ht="29" x14ac:dyDescent="0.35">
      <c r="A2105">
        <v>2103</v>
      </c>
      <c r="B2105" s="3" t="s">
        <v>573</v>
      </c>
      <c r="C2105" s="3" t="s">
        <v>3150</v>
      </c>
      <c r="D2105">
        <v>7777</v>
      </c>
      <c r="E2105">
        <v>11364</v>
      </c>
      <c r="F2105" t="s">
        <v>5156</v>
      </c>
      <c r="G2105" t="s">
        <v>5161</v>
      </c>
      <c r="H2105" t="s">
        <v>5183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5211</v>
      </c>
      <c r="P2105">
        <f t="shared" si="120"/>
        <v>99</v>
      </c>
      <c r="Q2105" t="s">
        <v>5242</v>
      </c>
      <c r="R2105" t="s">
        <v>5246</v>
      </c>
      <c r="S2105" s="10">
        <f t="shared" si="121"/>
        <v>41192.546608796292</v>
      </c>
      <c r="T2105" s="10">
        <f t="shared" si="122"/>
        <v>41222.588275462964</v>
      </c>
    </row>
    <row r="2106" spans="1:20" ht="43.5" x14ac:dyDescent="0.35">
      <c r="A2106">
        <v>2104</v>
      </c>
      <c r="B2106" s="3" t="s">
        <v>574</v>
      </c>
      <c r="C2106" s="3" t="s">
        <v>3151</v>
      </c>
      <c r="D2106">
        <v>800</v>
      </c>
      <c r="E2106">
        <v>1036</v>
      </c>
      <c r="F2106" t="s">
        <v>5156</v>
      </c>
      <c r="G2106" t="s">
        <v>5161</v>
      </c>
      <c r="H2106" t="s">
        <v>5183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5211</v>
      </c>
      <c r="P2106">
        <f t="shared" si="120"/>
        <v>28</v>
      </c>
      <c r="Q2106" t="s">
        <v>5242</v>
      </c>
      <c r="R2106" t="s">
        <v>5246</v>
      </c>
      <c r="S2106" s="10">
        <f t="shared" si="121"/>
        <v>41393.86613425926</v>
      </c>
      <c r="T2106" s="10">
        <f t="shared" si="122"/>
        <v>41424.791666666664</v>
      </c>
    </row>
    <row r="2107" spans="1:20" ht="43.5" x14ac:dyDescent="0.35">
      <c r="A2107">
        <v>2105</v>
      </c>
      <c r="B2107" s="3" t="s">
        <v>575</v>
      </c>
      <c r="C2107" s="3" t="s">
        <v>3152</v>
      </c>
      <c r="D2107">
        <v>2000</v>
      </c>
      <c r="E2107">
        <v>5080</v>
      </c>
      <c r="F2107" t="s">
        <v>5156</v>
      </c>
      <c r="G2107" t="s">
        <v>5161</v>
      </c>
      <c r="H2107" t="s">
        <v>5183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5211</v>
      </c>
      <c r="P2107">
        <f t="shared" si="120"/>
        <v>51</v>
      </c>
      <c r="Q2107" t="s">
        <v>5242</v>
      </c>
      <c r="R2107" t="s">
        <v>5246</v>
      </c>
      <c r="S2107" s="10">
        <f t="shared" si="121"/>
        <v>41951.580474537033</v>
      </c>
      <c r="T2107" s="10">
        <f t="shared" si="122"/>
        <v>41963.958333333336</v>
      </c>
    </row>
    <row r="2108" spans="1:20" ht="43.5" x14ac:dyDescent="0.35">
      <c r="A2108">
        <v>2106</v>
      </c>
      <c r="B2108" s="3" t="s">
        <v>576</v>
      </c>
      <c r="C2108" s="3" t="s">
        <v>3153</v>
      </c>
      <c r="D2108">
        <v>2200</v>
      </c>
      <c r="E2108">
        <v>2355</v>
      </c>
      <c r="F2108" t="s">
        <v>5156</v>
      </c>
      <c r="G2108" t="s">
        <v>5161</v>
      </c>
      <c r="H2108" t="s">
        <v>5183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5211</v>
      </c>
      <c r="P2108">
        <f t="shared" si="120"/>
        <v>54</v>
      </c>
      <c r="Q2108" t="s">
        <v>5242</v>
      </c>
      <c r="R2108" t="s">
        <v>5246</v>
      </c>
      <c r="S2108" s="10">
        <f t="shared" si="121"/>
        <v>41270.006643518514</v>
      </c>
      <c r="T2108" s="10">
        <f t="shared" si="122"/>
        <v>41300.006643518514</v>
      </c>
    </row>
    <row r="2109" spans="1:20" ht="43.5" x14ac:dyDescent="0.35">
      <c r="A2109">
        <v>2107</v>
      </c>
      <c r="B2109" s="3" t="s">
        <v>577</v>
      </c>
      <c r="C2109" s="3" t="s">
        <v>3154</v>
      </c>
      <c r="D2109">
        <v>2000</v>
      </c>
      <c r="E2109">
        <v>2154.66</v>
      </c>
      <c r="F2109" t="s">
        <v>5156</v>
      </c>
      <c r="G2109" t="s">
        <v>5161</v>
      </c>
      <c r="H2109" t="s">
        <v>5183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5211</v>
      </c>
      <c r="P2109">
        <f t="shared" si="120"/>
        <v>37</v>
      </c>
      <c r="Q2109" t="s">
        <v>5242</v>
      </c>
      <c r="R2109" t="s">
        <v>5246</v>
      </c>
      <c r="S2109" s="10">
        <f t="shared" si="121"/>
        <v>41934.502233796295</v>
      </c>
      <c r="T2109" s="10">
        <f t="shared" si="122"/>
        <v>41955.543900462959</v>
      </c>
    </row>
    <row r="2110" spans="1:20" ht="58" x14ac:dyDescent="0.35">
      <c r="A2110">
        <v>2108</v>
      </c>
      <c r="B2110" s="3" t="s">
        <v>578</v>
      </c>
      <c r="C2110" s="3" t="s">
        <v>3155</v>
      </c>
      <c r="D2110">
        <v>16000</v>
      </c>
      <c r="E2110">
        <v>17170</v>
      </c>
      <c r="F2110" t="s">
        <v>5156</v>
      </c>
      <c r="G2110" t="s">
        <v>5161</v>
      </c>
      <c r="H2110" t="s">
        <v>5183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5211</v>
      </c>
      <c r="P2110">
        <f t="shared" si="120"/>
        <v>90</v>
      </c>
      <c r="Q2110" t="s">
        <v>5242</v>
      </c>
      <c r="R2110" t="s">
        <v>5246</v>
      </c>
      <c r="S2110" s="10">
        <f t="shared" si="121"/>
        <v>41134.967361111107</v>
      </c>
      <c r="T2110" s="10">
        <f t="shared" si="122"/>
        <v>41161.954861111109</v>
      </c>
    </row>
    <row r="2111" spans="1:20" ht="43.5" x14ac:dyDescent="0.35">
      <c r="A2111">
        <v>2109</v>
      </c>
      <c r="B2111" s="3" t="s">
        <v>579</v>
      </c>
      <c r="C2111" s="3" t="s">
        <v>3156</v>
      </c>
      <c r="D2111">
        <v>4000</v>
      </c>
      <c r="E2111">
        <v>4261</v>
      </c>
      <c r="F2111" t="s">
        <v>5156</v>
      </c>
      <c r="G2111" t="s">
        <v>5161</v>
      </c>
      <c r="H2111" t="s">
        <v>5183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5211</v>
      </c>
      <c r="P2111">
        <f t="shared" si="120"/>
        <v>107</v>
      </c>
      <c r="Q2111" t="s">
        <v>5242</v>
      </c>
      <c r="R2111" t="s">
        <v>5246</v>
      </c>
      <c r="S2111" s="10">
        <f t="shared" si="121"/>
        <v>42160.500196759262</v>
      </c>
      <c r="T2111" s="10">
        <f t="shared" si="122"/>
        <v>42190.500196759262</v>
      </c>
    </row>
    <row r="2112" spans="1:20" ht="29" x14ac:dyDescent="0.35">
      <c r="A2112">
        <v>2110</v>
      </c>
      <c r="B2112" s="3" t="s">
        <v>580</v>
      </c>
      <c r="C2112" s="3" t="s">
        <v>3157</v>
      </c>
      <c r="D2112">
        <v>2000</v>
      </c>
      <c r="E2112">
        <v>2007</v>
      </c>
      <c r="F2112" t="s">
        <v>5156</v>
      </c>
      <c r="G2112" t="s">
        <v>5161</v>
      </c>
      <c r="H2112" t="s">
        <v>5183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5211</v>
      </c>
      <c r="P2112">
        <f t="shared" si="120"/>
        <v>53</v>
      </c>
      <c r="Q2112" t="s">
        <v>5242</v>
      </c>
      <c r="R2112" t="s">
        <v>5246</v>
      </c>
      <c r="S2112" s="10">
        <f t="shared" si="121"/>
        <v>41759.462604166663</v>
      </c>
      <c r="T2112" s="10">
        <f t="shared" si="122"/>
        <v>41786.999305555553</v>
      </c>
    </row>
    <row r="2113" spans="1:20" ht="43.5" x14ac:dyDescent="0.35">
      <c r="A2113">
        <v>2111</v>
      </c>
      <c r="B2113" s="3" t="s">
        <v>581</v>
      </c>
      <c r="C2113" s="3" t="s">
        <v>3158</v>
      </c>
      <c r="D2113">
        <v>2000</v>
      </c>
      <c r="E2113">
        <v>2130</v>
      </c>
      <c r="F2113" t="s">
        <v>5156</v>
      </c>
      <c r="G2113" t="s">
        <v>5161</v>
      </c>
      <c r="H2113" t="s">
        <v>5183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5211</v>
      </c>
      <c r="P2113">
        <f t="shared" si="120"/>
        <v>55</v>
      </c>
      <c r="Q2113" t="s">
        <v>5242</v>
      </c>
      <c r="R2113" t="s">
        <v>5246</v>
      </c>
      <c r="S2113" s="10">
        <f t="shared" si="121"/>
        <v>40702.988715277774</v>
      </c>
      <c r="T2113" s="10">
        <f t="shared" si="122"/>
        <v>40769.833333333328</v>
      </c>
    </row>
    <row r="2114" spans="1:20" ht="43.5" x14ac:dyDescent="0.35">
      <c r="A2114">
        <v>2112</v>
      </c>
      <c r="B2114" s="3" t="s">
        <v>582</v>
      </c>
      <c r="C2114" s="3" t="s">
        <v>3159</v>
      </c>
      <c r="D2114">
        <v>300</v>
      </c>
      <c r="E2114">
        <v>300</v>
      </c>
      <c r="F2114" t="s">
        <v>5156</v>
      </c>
      <c r="G2114" t="s">
        <v>5161</v>
      </c>
      <c r="H2114" t="s">
        <v>5183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5211</v>
      </c>
      <c r="P2114">
        <f t="shared" si="120"/>
        <v>27</v>
      </c>
      <c r="Q2114" t="s">
        <v>5242</v>
      </c>
      <c r="R2114" t="s">
        <v>5246</v>
      </c>
      <c r="S2114" s="10">
        <f t="shared" si="121"/>
        <v>41365.719826388886</v>
      </c>
      <c r="T2114" s="10">
        <f t="shared" si="122"/>
        <v>41379.719826388886</v>
      </c>
    </row>
    <row r="2115" spans="1:20" ht="29" x14ac:dyDescent="0.35">
      <c r="A2115">
        <v>2113</v>
      </c>
      <c r="B2115" s="3" t="s">
        <v>583</v>
      </c>
      <c r="C2115" s="3" t="s">
        <v>3160</v>
      </c>
      <c r="D2115">
        <v>7000</v>
      </c>
      <c r="E2115">
        <v>7340</v>
      </c>
      <c r="F2115" t="s">
        <v>5156</v>
      </c>
      <c r="G2115" t="s">
        <v>5161</v>
      </c>
      <c r="H2115" t="s">
        <v>5183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5211</v>
      </c>
      <c r="P2115">
        <f t="shared" ref="P2115:P2178" si="123">ROUND(E2115/L2115,0)</f>
        <v>69</v>
      </c>
      <c r="Q2115" t="s">
        <v>5242</v>
      </c>
      <c r="R2115" t="s">
        <v>5246</v>
      </c>
      <c r="S2115" s="10">
        <f t="shared" ref="S2115:S2178" si="124">(J2115/86400)+25569+(-5/24)</f>
        <v>41870.657129629624</v>
      </c>
      <c r="T2115" s="10">
        <f t="shared" ref="T2115:T2178" si="125">(I2115/86400)+25569+(-5/24)</f>
        <v>41905.657129629624</v>
      </c>
    </row>
    <row r="2116" spans="1:20" ht="43.5" x14ac:dyDescent="0.35">
      <c r="A2116">
        <v>2114</v>
      </c>
      <c r="B2116" s="3" t="s">
        <v>584</v>
      </c>
      <c r="C2116" s="3" t="s">
        <v>3161</v>
      </c>
      <c r="D2116">
        <v>5000</v>
      </c>
      <c r="E2116">
        <v>5235</v>
      </c>
      <c r="F2116" t="s">
        <v>5156</v>
      </c>
      <c r="G2116" t="s">
        <v>5161</v>
      </c>
      <c r="H2116" t="s">
        <v>5183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5211</v>
      </c>
      <c r="P2116">
        <f t="shared" si="123"/>
        <v>36</v>
      </c>
      <c r="Q2116" t="s">
        <v>5242</v>
      </c>
      <c r="R2116" t="s">
        <v>5246</v>
      </c>
      <c r="S2116" s="10">
        <f t="shared" si="124"/>
        <v>40458.607291666667</v>
      </c>
      <c r="T2116" s="10">
        <f t="shared" si="125"/>
        <v>40520.999305555553</v>
      </c>
    </row>
    <row r="2117" spans="1:20" ht="43.5" x14ac:dyDescent="0.35">
      <c r="A2117">
        <v>2115</v>
      </c>
      <c r="B2117" s="3" t="s">
        <v>585</v>
      </c>
      <c r="C2117" s="3" t="s">
        <v>3162</v>
      </c>
      <c r="D2117">
        <v>1500</v>
      </c>
      <c r="E2117">
        <v>3385</v>
      </c>
      <c r="F2117" t="s">
        <v>5156</v>
      </c>
      <c r="G2117" t="s">
        <v>5161</v>
      </c>
      <c r="H2117" t="s">
        <v>5183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5211</v>
      </c>
      <c r="P2117">
        <f t="shared" si="123"/>
        <v>94</v>
      </c>
      <c r="Q2117" t="s">
        <v>5242</v>
      </c>
      <c r="R2117" t="s">
        <v>5246</v>
      </c>
      <c r="S2117" s="10">
        <f t="shared" si="124"/>
        <v>40563.872696759259</v>
      </c>
      <c r="T2117" s="10">
        <f t="shared" si="125"/>
        <v>40593.872696759259</v>
      </c>
    </row>
    <row r="2118" spans="1:20" ht="43.5" x14ac:dyDescent="0.35">
      <c r="A2118">
        <v>2116</v>
      </c>
      <c r="B2118" s="3" t="s">
        <v>586</v>
      </c>
      <c r="C2118" s="3" t="s">
        <v>3163</v>
      </c>
      <c r="D2118">
        <v>48000</v>
      </c>
      <c r="E2118">
        <v>48434</v>
      </c>
      <c r="F2118" t="s">
        <v>5156</v>
      </c>
      <c r="G2118" t="s">
        <v>5161</v>
      </c>
      <c r="H2118" t="s">
        <v>5183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5211</v>
      </c>
      <c r="P2118">
        <f t="shared" si="123"/>
        <v>526</v>
      </c>
      <c r="Q2118" t="s">
        <v>5242</v>
      </c>
      <c r="R2118" t="s">
        <v>5246</v>
      </c>
      <c r="S2118" s="10">
        <f t="shared" si="124"/>
        <v>41136.569479166668</v>
      </c>
      <c r="T2118" s="10">
        <f t="shared" si="125"/>
        <v>41184.569479166668</v>
      </c>
    </row>
    <row r="2119" spans="1:20" ht="58" x14ac:dyDescent="0.35">
      <c r="A2119">
        <v>2117</v>
      </c>
      <c r="B2119" s="3" t="s">
        <v>587</v>
      </c>
      <c r="C2119" s="3" t="s">
        <v>3164</v>
      </c>
      <c r="D2119">
        <v>1200</v>
      </c>
      <c r="E2119">
        <v>1773</v>
      </c>
      <c r="F2119" t="s">
        <v>5156</v>
      </c>
      <c r="G2119" t="s">
        <v>5161</v>
      </c>
      <c r="H2119" t="s">
        <v>5183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5211</v>
      </c>
      <c r="P2119">
        <f t="shared" si="123"/>
        <v>51</v>
      </c>
      <c r="Q2119" t="s">
        <v>5242</v>
      </c>
      <c r="R2119" t="s">
        <v>5246</v>
      </c>
      <c r="S2119" s="10">
        <f t="shared" si="124"/>
        <v>42289.851261574069</v>
      </c>
      <c r="T2119" s="10">
        <f t="shared" si="125"/>
        <v>42303.999305555553</v>
      </c>
    </row>
    <row r="2120" spans="1:20" ht="29" x14ac:dyDescent="0.35">
      <c r="A2120">
        <v>2118</v>
      </c>
      <c r="B2120" s="3" t="s">
        <v>588</v>
      </c>
      <c r="C2120" s="3" t="s">
        <v>3165</v>
      </c>
      <c r="D2120">
        <v>1000</v>
      </c>
      <c r="E2120">
        <v>1346.11</v>
      </c>
      <c r="F2120" t="s">
        <v>5156</v>
      </c>
      <c r="G2120" t="s">
        <v>5161</v>
      </c>
      <c r="H2120" t="s">
        <v>5183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5211</v>
      </c>
      <c r="P2120">
        <f t="shared" si="123"/>
        <v>79</v>
      </c>
      <c r="Q2120" t="s">
        <v>5242</v>
      </c>
      <c r="R2120" t="s">
        <v>5246</v>
      </c>
      <c r="S2120" s="10">
        <f t="shared" si="124"/>
        <v>40718.631203703699</v>
      </c>
      <c r="T2120" s="10">
        <f t="shared" si="125"/>
        <v>40748.631203703699</v>
      </c>
    </row>
    <row r="2121" spans="1:20" ht="43.5" x14ac:dyDescent="0.35">
      <c r="A2121">
        <v>2119</v>
      </c>
      <c r="B2121" s="3" t="s">
        <v>589</v>
      </c>
      <c r="C2121" s="3" t="s">
        <v>3166</v>
      </c>
      <c r="D2121">
        <v>2000</v>
      </c>
      <c r="E2121">
        <v>2015</v>
      </c>
      <c r="F2121" t="s">
        <v>5156</v>
      </c>
      <c r="G2121" t="s">
        <v>5161</v>
      </c>
      <c r="H2121" t="s">
        <v>5183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5211</v>
      </c>
      <c r="P2121">
        <f t="shared" si="123"/>
        <v>92</v>
      </c>
      <c r="Q2121" t="s">
        <v>5242</v>
      </c>
      <c r="R2121" t="s">
        <v>5246</v>
      </c>
      <c r="S2121" s="10">
        <f t="shared" si="124"/>
        <v>41106.921817129631</v>
      </c>
      <c r="T2121" s="10">
        <f t="shared" si="125"/>
        <v>41136.921817129631</v>
      </c>
    </row>
    <row r="2122" spans="1:20" ht="43.5" x14ac:dyDescent="0.35">
      <c r="A2122">
        <v>2120</v>
      </c>
      <c r="B2122" s="3" t="s">
        <v>590</v>
      </c>
      <c r="C2122" s="3" t="s">
        <v>3167</v>
      </c>
      <c r="D2122">
        <v>8000</v>
      </c>
      <c r="E2122">
        <v>8070.43</v>
      </c>
      <c r="F2122" t="s">
        <v>5156</v>
      </c>
      <c r="G2122" t="s">
        <v>5161</v>
      </c>
      <c r="H2122" t="s">
        <v>5183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5211</v>
      </c>
      <c r="P2122">
        <f t="shared" si="123"/>
        <v>117</v>
      </c>
      <c r="Q2122" t="s">
        <v>5242</v>
      </c>
      <c r="R2122" t="s">
        <v>5246</v>
      </c>
      <c r="S2122" s="10">
        <f t="shared" si="124"/>
        <v>41591.756203703699</v>
      </c>
      <c r="T2122" s="10">
        <f t="shared" si="125"/>
        <v>41640.756203703699</v>
      </c>
    </row>
    <row r="2123" spans="1:20" ht="43.5" x14ac:dyDescent="0.35">
      <c r="A2123">
        <v>2121</v>
      </c>
      <c r="B2123" s="3" t="s">
        <v>591</v>
      </c>
      <c r="C2123" s="3" t="s">
        <v>3168</v>
      </c>
      <c r="D2123">
        <v>50000</v>
      </c>
      <c r="E2123">
        <v>284</v>
      </c>
      <c r="F2123" t="s">
        <v>5158</v>
      </c>
      <c r="G2123" t="s">
        <v>5177</v>
      </c>
      <c r="H2123" t="s">
        <v>5194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5213</v>
      </c>
      <c r="P2123">
        <f t="shared" si="123"/>
        <v>28</v>
      </c>
      <c r="Q2123" t="s">
        <v>5250</v>
      </c>
      <c r="R2123" t="s">
        <v>5251</v>
      </c>
      <c r="S2123" s="10">
        <f t="shared" si="124"/>
        <v>42716.534120370365</v>
      </c>
      <c r="T2123" s="10">
        <f t="shared" si="125"/>
        <v>42746.534120370365</v>
      </c>
    </row>
    <row r="2124" spans="1:20" ht="43.5" x14ac:dyDescent="0.35">
      <c r="A2124">
        <v>2122</v>
      </c>
      <c r="B2124" s="3" t="s">
        <v>592</v>
      </c>
      <c r="C2124" s="3" t="s">
        <v>3169</v>
      </c>
      <c r="D2124">
        <v>80000</v>
      </c>
      <c r="E2124">
        <v>310</v>
      </c>
      <c r="F2124" t="s">
        <v>5158</v>
      </c>
      <c r="G2124" t="s">
        <v>5175</v>
      </c>
      <c r="H2124" t="s">
        <v>5193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5213</v>
      </c>
      <c r="P2124">
        <f t="shared" si="123"/>
        <v>103</v>
      </c>
      <c r="Q2124" t="s">
        <v>5250</v>
      </c>
      <c r="R2124" t="s">
        <v>5251</v>
      </c>
      <c r="S2124" s="10">
        <f t="shared" si="124"/>
        <v>42712.092233796291</v>
      </c>
      <c r="T2124" s="10">
        <f t="shared" si="125"/>
        <v>42742.092233796291</v>
      </c>
    </row>
    <row r="2125" spans="1:20" ht="58" x14ac:dyDescent="0.35">
      <c r="A2125">
        <v>2123</v>
      </c>
      <c r="B2125" s="3" t="s">
        <v>593</v>
      </c>
      <c r="C2125" s="3" t="s">
        <v>3170</v>
      </c>
      <c r="D2125">
        <v>500</v>
      </c>
      <c r="E2125">
        <v>50</v>
      </c>
      <c r="F2125" t="s">
        <v>5158</v>
      </c>
      <c r="G2125" t="s">
        <v>5161</v>
      </c>
      <c r="H2125" t="s">
        <v>5183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5213</v>
      </c>
      <c r="P2125">
        <f t="shared" si="123"/>
        <v>10</v>
      </c>
      <c r="Q2125" t="s">
        <v>5250</v>
      </c>
      <c r="R2125" t="s">
        <v>5251</v>
      </c>
      <c r="S2125" s="10">
        <f t="shared" si="124"/>
        <v>40198.216516203705</v>
      </c>
      <c r="T2125" s="10">
        <f t="shared" si="125"/>
        <v>40252.082638888889</v>
      </c>
    </row>
    <row r="2126" spans="1:20" ht="58" x14ac:dyDescent="0.35">
      <c r="A2126">
        <v>2124</v>
      </c>
      <c r="B2126" s="3" t="s">
        <v>594</v>
      </c>
      <c r="C2126" s="3" t="s">
        <v>3171</v>
      </c>
      <c r="D2126">
        <v>1100</v>
      </c>
      <c r="E2126">
        <v>115</v>
      </c>
      <c r="F2126" t="s">
        <v>5158</v>
      </c>
      <c r="G2126" t="s">
        <v>5161</v>
      </c>
      <c r="H2126" t="s">
        <v>5183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5213</v>
      </c>
      <c r="P2126">
        <f t="shared" si="123"/>
        <v>23</v>
      </c>
      <c r="Q2126" t="s">
        <v>5250</v>
      </c>
      <c r="R2126" t="s">
        <v>5251</v>
      </c>
      <c r="S2126" s="10">
        <f t="shared" si="124"/>
        <v>40463.819849537038</v>
      </c>
      <c r="T2126" s="10">
        <f t="shared" si="125"/>
        <v>40512</v>
      </c>
    </row>
    <row r="2127" spans="1:20" ht="43.5" x14ac:dyDescent="0.35">
      <c r="A2127">
        <v>2125</v>
      </c>
      <c r="B2127" s="3" t="s">
        <v>595</v>
      </c>
      <c r="C2127" s="3" t="s">
        <v>3172</v>
      </c>
      <c r="D2127">
        <v>60000</v>
      </c>
      <c r="E2127">
        <v>852</v>
      </c>
      <c r="F2127" t="s">
        <v>5158</v>
      </c>
      <c r="G2127" t="s">
        <v>5161</v>
      </c>
      <c r="H2127" t="s">
        <v>5183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5213</v>
      </c>
      <c r="P2127">
        <f t="shared" si="123"/>
        <v>32</v>
      </c>
      <c r="Q2127" t="s">
        <v>5250</v>
      </c>
      <c r="R2127" t="s">
        <v>5251</v>
      </c>
      <c r="S2127" s="10">
        <f t="shared" si="124"/>
        <v>42190.815196759257</v>
      </c>
      <c r="T2127" s="10">
        <f t="shared" si="125"/>
        <v>42220.815196759257</v>
      </c>
    </row>
    <row r="2128" spans="1:20" ht="43.5" x14ac:dyDescent="0.35">
      <c r="A2128">
        <v>2126</v>
      </c>
      <c r="B2128" s="3" t="s">
        <v>596</v>
      </c>
      <c r="C2128" s="3" t="s">
        <v>3173</v>
      </c>
      <c r="D2128">
        <v>20000</v>
      </c>
      <c r="E2128">
        <v>10</v>
      </c>
      <c r="F2128" t="s">
        <v>5158</v>
      </c>
      <c r="G2128" t="s">
        <v>5161</v>
      </c>
      <c r="H2128" t="s">
        <v>5183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5213</v>
      </c>
      <c r="P2128">
        <f t="shared" si="123"/>
        <v>5</v>
      </c>
      <c r="Q2128" t="s">
        <v>5250</v>
      </c>
      <c r="R2128" t="s">
        <v>5251</v>
      </c>
      <c r="S2128" s="10">
        <f t="shared" si="124"/>
        <v>41951.76489583333</v>
      </c>
      <c r="T2128" s="10">
        <f t="shared" si="125"/>
        <v>41981.76489583333</v>
      </c>
    </row>
    <row r="2129" spans="1:20" ht="29" x14ac:dyDescent="0.35">
      <c r="A2129">
        <v>2127</v>
      </c>
      <c r="B2129" s="3" t="s">
        <v>597</v>
      </c>
      <c r="C2129" s="3" t="s">
        <v>3174</v>
      </c>
      <c r="D2129">
        <v>28000</v>
      </c>
      <c r="E2129">
        <v>8076</v>
      </c>
      <c r="F2129" t="s">
        <v>5158</v>
      </c>
      <c r="G2129" t="s">
        <v>5162</v>
      </c>
      <c r="H2129" t="s">
        <v>5184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5213</v>
      </c>
      <c r="P2129">
        <f t="shared" si="123"/>
        <v>34</v>
      </c>
      <c r="Q2129" t="s">
        <v>5250</v>
      </c>
      <c r="R2129" t="s">
        <v>5251</v>
      </c>
      <c r="S2129" s="10">
        <f t="shared" si="124"/>
        <v>42045.297025462962</v>
      </c>
      <c r="T2129" s="10">
        <f t="shared" si="125"/>
        <v>42075.255358796298</v>
      </c>
    </row>
    <row r="2130" spans="1:20" ht="43.5" x14ac:dyDescent="0.35">
      <c r="A2130">
        <v>2128</v>
      </c>
      <c r="B2130" s="3" t="s">
        <v>598</v>
      </c>
      <c r="C2130" s="3" t="s">
        <v>3175</v>
      </c>
      <c r="D2130">
        <v>15000</v>
      </c>
      <c r="E2130">
        <v>25</v>
      </c>
      <c r="F2130" t="s">
        <v>5158</v>
      </c>
      <c r="G2130" t="s">
        <v>5166</v>
      </c>
      <c r="H2130" t="s">
        <v>5188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5213</v>
      </c>
      <c r="P2130">
        <f t="shared" si="123"/>
        <v>25</v>
      </c>
      <c r="Q2130" t="s">
        <v>5250</v>
      </c>
      <c r="R2130" t="s">
        <v>5251</v>
      </c>
      <c r="S2130" s="10">
        <f t="shared" si="124"/>
        <v>41843.564456018517</v>
      </c>
      <c r="T2130" s="10">
        <f t="shared" si="125"/>
        <v>41903.564456018517</v>
      </c>
    </row>
    <row r="2131" spans="1:20" ht="43.5" x14ac:dyDescent="0.35">
      <c r="A2131">
        <v>2129</v>
      </c>
      <c r="B2131" s="3" t="s">
        <v>599</v>
      </c>
      <c r="C2131" s="3" t="s">
        <v>3176</v>
      </c>
      <c r="D2131">
        <v>2000</v>
      </c>
      <c r="E2131">
        <v>236</v>
      </c>
      <c r="F2131" t="s">
        <v>5158</v>
      </c>
      <c r="G2131" t="s">
        <v>5161</v>
      </c>
      <c r="H2131" t="s">
        <v>5183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5213</v>
      </c>
      <c r="P2131">
        <f t="shared" si="123"/>
        <v>20</v>
      </c>
      <c r="Q2131" t="s">
        <v>5250</v>
      </c>
      <c r="R2131" t="s">
        <v>5251</v>
      </c>
      <c r="S2131" s="10">
        <f t="shared" si="124"/>
        <v>42408.815972222219</v>
      </c>
      <c r="T2131" s="10">
        <f t="shared" si="125"/>
        <v>42438.815972222219</v>
      </c>
    </row>
    <row r="2132" spans="1:20" ht="29" x14ac:dyDescent="0.35">
      <c r="A2132">
        <v>2130</v>
      </c>
      <c r="B2132" s="3" t="s">
        <v>600</v>
      </c>
      <c r="C2132" s="3" t="s">
        <v>3177</v>
      </c>
      <c r="D2132">
        <v>42000</v>
      </c>
      <c r="E2132">
        <v>85</v>
      </c>
      <c r="F2132" t="s">
        <v>5158</v>
      </c>
      <c r="G2132" t="s">
        <v>5161</v>
      </c>
      <c r="H2132" t="s">
        <v>5183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5213</v>
      </c>
      <c r="P2132">
        <f t="shared" si="123"/>
        <v>21</v>
      </c>
      <c r="Q2132" t="s">
        <v>5250</v>
      </c>
      <c r="R2132" t="s">
        <v>5251</v>
      </c>
      <c r="S2132" s="10">
        <f t="shared" si="124"/>
        <v>41831.87804398148</v>
      </c>
      <c r="T2132" s="10">
        <f t="shared" si="125"/>
        <v>41866.87804398148</v>
      </c>
    </row>
    <row r="2133" spans="1:20" ht="43.5" x14ac:dyDescent="0.35">
      <c r="A2133">
        <v>2131</v>
      </c>
      <c r="B2133" s="3" t="s">
        <v>601</v>
      </c>
      <c r="C2133" s="3" t="s">
        <v>3178</v>
      </c>
      <c r="D2133">
        <v>500</v>
      </c>
      <c r="E2133">
        <v>25</v>
      </c>
      <c r="F2133" t="s">
        <v>5158</v>
      </c>
      <c r="G2133" t="s">
        <v>5161</v>
      </c>
      <c r="H2133" t="s">
        <v>5183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5213</v>
      </c>
      <c r="P2133">
        <f t="shared" si="123"/>
        <v>8</v>
      </c>
      <c r="Q2133" t="s">
        <v>5250</v>
      </c>
      <c r="R2133" t="s">
        <v>5251</v>
      </c>
      <c r="S2133" s="10">
        <f t="shared" si="124"/>
        <v>42166.998738425922</v>
      </c>
      <c r="T2133" s="10">
        <f t="shared" si="125"/>
        <v>42196.998738425922</v>
      </c>
    </row>
    <row r="2134" spans="1:20" ht="43.5" x14ac:dyDescent="0.35">
      <c r="A2134">
        <v>2132</v>
      </c>
      <c r="B2134" s="3" t="s">
        <v>602</v>
      </c>
      <c r="C2134" s="3" t="s">
        <v>3179</v>
      </c>
      <c r="D2134">
        <v>100000</v>
      </c>
      <c r="E2134">
        <v>2112.9899999999998</v>
      </c>
      <c r="F2134" t="s">
        <v>5158</v>
      </c>
      <c r="G2134" t="s">
        <v>5161</v>
      </c>
      <c r="H2134" t="s">
        <v>5183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5213</v>
      </c>
      <c r="P2134">
        <f t="shared" si="123"/>
        <v>21</v>
      </c>
      <c r="Q2134" t="s">
        <v>5250</v>
      </c>
      <c r="R2134" t="s">
        <v>5251</v>
      </c>
      <c r="S2134" s="10">
        <f t="shared" si="124"/>
        <v>41643.27884259259</v>
      </c>
      <c r="T2134" s="10">
        <f t="shared" si="125"/>
        <v>41673.27884259259</v>
      </c>
    </row>
    <row r="2135" spans="1:20" ht="58" x14ac:dyDescent="0.35">
      <c r="A2135">
        <v>2133</v>
      </c>
      <c r="B2135" s="3" t="s">
        <v>603</v>
      </c>
      <c r="C2135" s="3" t="s">
        <v>3180</v>
      </c>
      <c r="D2135">
        <v>1000</v>
      </c>
      <c r="E2135">
        <v>16</v>
      </c>
      <c r="F2135" t="s">
        <v>5158</v>
      </c>
      <c r="G2135" t="s">
        <v>5161</v>
      </c>
      <c r="H2135" t="s">
        <v>5183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5213</v>
      </c>
      <c r="P2135">
        <f t="shared" si="123"/>
        <v>5</v>
      </c>
      <c r="Q2135" t="s">
        <v>5250</v>
      </c>
      <c r="R2135" t="s">
        <v>5251</v>
      </c>
      <c r="S2135" s="10">
        <f t="shared" si="124"/>
        <v>40618.888877314814</v>
      </c>
      <c r="T2135" s="10">
        <f t="shared" si="125"/>
        <v>40657.082638888889</v>
      </c>
    </row>
    <row r="2136" spans="1:20" ht="43.5" x14ac:dyDescent="0.35">
      <c r="A2136">
        <v>2134</v>
      </c>
      <c r="B2136" s="3" t="s">
        <v>604</v>
      </c>
      <c r="C2136" s="3" t="s">
        <v>3181</v>
      </c>
      <c r="D2136">
        <v>6000</v>
      </c>
      <c r="E2136">
        <v>104</v>
      </c>
      <c r="F2136" t="s">
        <v>5158</v>
      </c>
      <c r="G2136" t="s">
        <v>5161</v>
      </c>
      <c r="H2136" t="s">
        <v>5183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5213</v>
      </c>
      <c r="P2136">
        <f t="shared" si="123"/>
        <v>35</v>
      </c>
      <c r="Q2136" t="s">
        <v>5250</v>
      </c>
      <c r="R2136" t="s">
        <v>5251</v>
      </c>
      <c r="S2136" s="10">
        <f t="shared" si="124"/>
        <v>41361.678136574068</v>
      </c>
      <c r="T2136" s="10">
        <f t="shared" si="125"/>
        <v>41391.678136574068</v>
      </c>
    </row>
    <row r="2137" spans="1:20" ht="43.5" x14ac:dyDescent="0.35">
      <c r="A2137">
        <v>2135</v>
      </c>
      <c r="B2137" s="3" t="s">
        <v>605</v>
      </c>
      <c r="C2137" s="3" t="s">
        <v>3182</v>
      </c>
      <c r="D2137">
        <v>5000</v>
      </c>
      <c r="E2137">
        <v>478</v>
      </c>
      <c r="F2137" t="s">
        <v>5158</v>
      </c>
      <c r="G2137" t="s">
        <v>5161</v>
      </c>
      <c r="H2137" t="s">
        <v>5183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5213</v>
      </c>
      <c r="P2137">
        <f t="shared" si="123"/>
        <v>22</v>
      </c>
      <c r="Q2137" t="s">
        <v>5250</v>
      </c>
      <c r="R2137" t="s">
        <v>5251</v>
      </c>
      <c r="S2137" s="10">
        <f t="shared" si="124"/>
        <v>41156.755011574074</v>
      </c>
      <c r="T2137" s="10">
        <f t="shared" si="125"/>
        <v>41186.755011574074</v>
      </c>
    </row>
    <row r="2138" spans="1:20" ht="43.5" x14ac:dyDescent="0.35">
      <c r="A2138">
        <v>2136</v>
      </c>
      <c r="B2138" s="3" t="s">
        <v>606</v>
      </c>
      <c r="C2138" s="3" t="s">
        <v>3183</v>
      </c>
      <c r="D2138">
        <v>80000</v>
      </c>
      <c r="E2138">
        <v>47.69</v>
      </c>
      <c r="F2138" t="s">
        <v>5158</v>
      </c>
      <c r="G2138" t="s">
        <v>5161</v>
      </c>
      <c r="H2138" t="s">
        <v>5183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5213</v>
      </c>
      <c r="P2138">
        <f t="shared" si="123"/>
        <v>12</v>
      </c>
      <c r="Q2138" t="s">
        <v>5250</v>
      </c>
      <c r="R2138" t="s">
        <v>5251</v>
      </c>
      <c r="S2138" s="10">
        <f t="shared" si="124"/>
        <v>41536.300763888888</v>
      </c>
      <c r="T2138" s="10">
        <f t="shared" si="125"/>
        <v>41566.300763888888</v>
      </c>
    </row>
    <row r="2139" spans="1:20" ht="43.5" x14ac:dyDescent="0.35">
      <c r="A2139">
        <v>2137</v>
      </c>
      <c r="B2139" s="3" t="s">
        <v>607</v>
      </c>
      <c r="C2139" s="3" t="s">
        <v>3184</v>
      </c>
      <c r="D2139">
        <v>50000</v>
      </c>
      <c r="E2139">
        <v>14203</v>
      </c>
      <c r="F2139" t="s">
        <v>5158</v>
      </c>
      <c r="G2139" t="s">
        <v>5166</v>
      </c>
      <c r="H2139" t="s">
        <v>5188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5213</v>
      </c>
      <c r="P2139">
        <f t="shared" si="123"/>
        <v>27</v>
      </c>
      <c r="Q2139" t="s">
        <v>5250</v>
      </c>
      <c r="R2139" t="s">
        <v>5251</v>
      </c>
      <c r="S2139" s="10">
        <f t="shared" si="124"/>
        <v>41948.562835648147</v>
      </c>
      <c r="T2139" s="10">
        <f t="shared" si="125"/>
        <v>41978.562835648147</v>
      </c>
    </row>
    <row r="2140" spans="1:20" ht="29" x14ac:dyDescent="0.35">
      <c r="A2140">
        <v>2138</v>
      </c>
      <c r="B2140" s="3" t="s">
        <v>608</v>
      </c>
      <c r="C2140" s="3" t="s">
        <v>3185</v>
      </c>
      <c r="D2140">
        <v>1000</v>
      </c>
      <c r="E2140">
        <v>128</v>
      </c>
      <c r="F2140" t="s">
        <v>5158</v>
      </c>
      <c r="G2140" t="s">
        <v>5162</v>
      </c>
      <c r="H2140" t="s">
        <v>5184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5213</v>
      </c>
      <c r="P2140">
        <f t="shared" si="123"/>
        <v>11</v>
      </c>
      <c r="Q2140" t="s">
        <v>5250</v>
      </c>
      <c r="R2140" t="s">
        <v>5251</v>
      </c>
      <c r="S2140" s="10">
        <f t="shared" si="124"/>
        <v>41556.804849537039</v>
      </c>
      <c r="T2140" s="10">
        <f t="shared" si="125"/>
        <v>41586.846516203703</v>
      </c>
    </row>
    <row r="2141" spans="1:20" ht="58" x14ac:dyDescent="0.35">
      <c r="A2141">
        <v>2139</v>
      </c>
      <c r="B2141" s="3" t="s">
        <v>609</v>
      </c>
      <c r="C2141" s="3" t="s">
        <v>3186</v>
      </c>
      <c r="D2141">
        <v>30000</v>
      </c>
      <c r="E2141">
        <v>1626</v>
      </c>
      <c r="F2141" t="s">
        <v>5158</v>
      </c>
      <c r="G2141" t="s">
        <v>5161</v>
      </c>
      <c r="H2141" t="s">
        <v>5183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5213</v>
      </c>
      <c r="P2141">
        <f t="shared" si="123"/>
        <v>29</v>
      </c>
      <c r="Q2141" t="s">
        <v>5250</v>
      </c>
      <c r="R2141" t="s">
        <v>5251</v>
      </c>
      <c r="S2141" s="10">
        <f t="shared" si="124"/>
        <v>42647.541759259257</v>
      </c>
      <c r="T2141" s="10">
        <f t="shared" si="125"/>
        <v>42677.541759259257</v>
      </c>
    </row>
    <row r="2142" spans="1:20" ht="43.5" x14ac:dyDescent="0.35">
      <c r="A2142">
        <v>2140</v>
      </c>
      <c r="B2142" s="3" t="s">
        <v>610</v>
      </c>
      <c r="C2142" s="3" t="s">
        <v>3187</v>
      </c>
      <c r="D2142">
        <v>500000</v>
      </c>
      <c r="E2142">
        <v>560</v>
      </c>
      <c r="F2142" t="s">
        <v>5158</v>
      </c>
      <c r="G2142" t="s">
        <v>5161</v>
      </c>
      <c r="H2142" t="s">
        <v>5183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5213</v>
      </c>
      <c r="P2142">
        <f t="shared" si="123"/>
        <v>51</v>
      </c>
      <c r="Q2142" t="s">
        <v>5250</v>
      </c>
      <c r="R2142" t="s">
        <v>5251</v>
      </c>
      <c r="S2142" s="10">
        <f t="shared" si="124"/>
        <v>41255.625277777777</v>
      </c>
      <c r="T2142" s="10">
        <f t="shared" si="125"/>
        <v>41285.625277777777</v>
      </c>
    </row>
    <row r="2143" spans="1:20" ht="58" x14ac:dyDescent="0.35">
      <c r="A2143">
        <v>2141</v>
      </c>
      <c r="B2143" s="3" t="s">
        <v>611</v>
      </c>
      <c r="C2143" s="3" t="s">
        <v>3188</v>
      </c>
      <c r="D2143">
        <v>15000</v>
      </c>
      <c r="E2143">
        <v>0</v>
      </c>
      <c r="F2143" t="s">
        <v>5158</v>
      </c>
      <c r="G2143" t="s">
        <v>5161</v>
      </c>
      <c r="H2143" t="s">
        <v>5183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5213</v>
      </c>
      <c r="P2143" t="e">
        <f t="shared" si="123"/>
        <v>#DIV/0!</v>
      </c>
      <c r="Q2143" t="s">
        <v>5250</v>
      </c>
      <c r="R2143" t="s">
        <v>5251</v>
      </c>
      <c r="S2143" s="10">
        <f t="shared" si="124"/>
        <v>41927.027303240735</v>
      </c>
      <c r="T2143" s="10">
        <f t="shared" si="125"/>
        <v>41957.068969907406</v>
      </c>
    </row>
    <row r="2144" spans="1:20" ht="43.5" x14ac:dyDescent="0.35">
      <c r="A2144">
        <v>2142</v>
      </c>
      <c r="B2144" s="3" t="s">
        <v>612</v>
      </c>
      <c r="C2144" s="3" t="s">
        <v>3189</v>
      </c>
      <c r="D2144">
        <v>10500</v>
      </c>
      <c r="E2144">
        <v>601</v>
      </c>
      <c r="F2144" t="s">
        <v>5158</v>
      </c>
      <c r="G2144" t="s">
        <v>5173</v>
      </c>
      <c r="H2144" t="s">
        <v>5186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5213</v>
      </c>
      <c r="P2144">
        <f t="shared" si="123"/>
        <v>50</v>
      </c>
      <c r="Q2144" t="s">
        <v>5250</v>
      </c>
      <c r="R2144" t="s">
        <v>5251</v>
      </c>
      <c r="S2144" s="10">
        <f t="shared" si="124"/>
        <v>42340.493171296293</v>
      </c>
      <c r="T2144" s="10">
        <f t="shared" si="125"/>
        <v>42368.493171296293</v>
      </c>
    </row>
    <row r="2145" spans="1:20" ht="43.5" x14ac:dyDescent="0.35">
      <c r="A2145">
        <v>2143</v>
      </c>
      <c r="B2145" s="3" t="s">
        <v>613</v>
      </c>
      <c r="C2145" s="3" t="s">
        <v>3190</v>
      </c>
      <c r="D2145">
        <v>2000</v>
      </c>
      <c r="E2145">
        <v>225</v>
      </c>
      <c r="F2145" t="s">
        <v>5158</v>
      </c>
      <c r="G2145" t="s">
        <v>5161</v>
      </c>
      <c r="H2145" t="s">
        <v>5183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5213</v>
      </c>
      <c r="P2145">
        <f t="shared" si="123"/>
        <v>45</v>
      </c>
      <c r="Q2145" t="s">
        <v>5250</v>
      </c>
      <c r="R2145" t="s">
        <v>5251</v>
      </c>
      <c r="S2145" s="10">
        <f t="shared" si="124"/>
        <v>40332.678379629629</v>
      </c>
      <c r="T2145" s="10">
        <f t="shared" si="125"/>
        <v>40380.583333333328</v>
      </c>
    </row>
    <row r="2146" spans="1:20" ht="43.5" x14ac:dyDescent="0.35">
      <c r="A2146">
        <v>2144</v>
      </c>
      <c r="B2146" s="3" t="s">
        <v>614</v>
      </c>
      <c r="C2146" s="3" t="s">
        <v>3191</v>
      </c>
      <c r="D2146">
        <v>35500</v>
      </c>
      <c r="E2146">
        <v>607</v>
      </c>
      <c r="F2146" t="s">
        <v>5158</v>
      </c>
      <c r="G2146" t="s">
        <v>5161</v>
      </c>
      <c r="H2146" t="s">
        <v>5183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5213</v>
      </c>
      <c r="P2146">
        <f t="shared" si="123"/>
        <v>25</v>
      </c>
      <c r="Q2146" t="s">
        <v>5250</v>
      </c>
      <c r="R2146" t="s">
        <v>5251</v>
      </c>
      <c r="S2146" s="10">
        <f t="shared" si="124"/>
        <v>41499.338425925926</v>
      </c>
      <c r="T2146" s="10">
        <f t="shared" si="125"/>
        <v>41531.338425925926</v>
      </c>
    </row>
    <row r="2147" spans="1:20" ht="43.5" x14ac:dyDescent="0.35">
      <c r="A2147">
        <v>2145</v>
      </c>
      <c r="B2147" s="3" t="s">
        <v>615</v>
      </c>
      <c r="C2147" s="3" t="s">
        <v>3192</v>
      </c>
      <c r="D2147">
        <v>15000</v>
      </c>
      <c r="E2147">
        <v>4565</v>
      </c>
      <c r="F2147" t="s">
        <v>5158</v>
      </c>
      <c r="G2147" t="s">
        <v>5161</v>
      </c>
      <c r="H2147" t="s">
        <v>5183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5213</v>
      </c>
      <c r="P2147">
        <f t="shared" si="123"/>
        <v>51</v>
      </c>
      <c r="Q2147" t="s">
        <v>5250</v>
      </c>
      <c r="R2147" t="s">
        <v>5251</v>
      </c>
      <c r="S2147" s="10">
        <f t="shared" si="124"/>
        <v>41575.029097222221</v>
      </c>
      <c r="T2147" s="10">
        <f t="shared" si="125"/>
        <v>41605.070763888885</v>
      </c>
    </row>
    <row r="2148" spans="1:20" ht="58" x14ac:dyDescent="0.35">
      <c r="A2148">
        <v>2146</v>
      </c>
      <c r="B2148" s="3" t="s">
        <v>616</v>
      </c>
      <c r="C2148" s="3" t="s">
        <v>3193</v>
      </c>
      <c r="D2148">
        <v>5000</v>
      </c>
      <c r="E2148">
        <v>1</v>
      </c>
      <c r="F2148" t="s">
        <v>5158</v>
      </c>
      <c r="G2148" t="s">
        <v>5161</v>
      </c>
      <c r="H2148" t="s">
        <v>5183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5213</v>
      </c>
      <c r="P2148">
        <f t="shared" si="123"/>
        <v>1</v>
      </c>
      <c r="Q2148" t="s">
        <v>5250</v>
      </c>
      <c r="R2148" t="s">
        <v>5251</v>
      </c>
      <c r="S2148" s="10">
        <f t="shared" si="124"/>
        <v>42397.471180555549</v>
      </c>
      <c r="T2148" s="10">
        <f t="shared" si="125"/>
        <v>42411.471180555549</v>
      </c>
    </row>
    <row r="2149" spans="1:20" x14ac:dyDescent="0.35">
      <c r="A2149">
        <v>2147</v>
      </c>
      <c r="B2149" s="3" t="s">
        <v>617</v>
      </c>
      <c r="C2149" s="3" t="s">
        <v>3194</v>
      </c>
      <c r="D2149">
        <v>390000</v>
      </c>
      <c r="E2149">
        <v>2716</v>
      </c>
      <c r="F2149" t="s">
        <v>5158</v>
      </c>
      <c r="G2149" t="s">
        <v>5161</v>
      </c>
      <c r="H2149" t="s">
        <v>5183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5213</v>
      </c>
      <c r="P2149">
        <f t="shared" si="123"/>
        <v>49</v>
      </c>
      <c r="Q2149" t="s">
        <v>5250</v>
      </c>
      <c r="R2149" t="s">
        <v>5251</v>
      </c>
      <c r="S2149" s="10">
        <f t="shared" si="124"/>
        <v>41927.087361111109</v>
      </c>
      <c r="T2149" s="10">
        <f t="shared" si="125"/>
        <v>41959.129027777781</v>
      </c>
    </row>
    <row r="2150" spans="1:20" ht="43.5" x14ac:dyDescent="0.35">
      <c r="A2150">
        <v>2148</v>
      </c>
      <c r="B2150" s="3" t="s">
        <v>618</v>
      </c>
      <c r="C2150" s="3" t="s">
        <v>3195</v>
      </c>
      <c r="D2150">
        <v>100</v>
      </c>
      <c r="E2150">
        <v>2</v>
      </c>
      <c r="F2150" t="s">
        <v>5158</v>
      </c>
      <c r="G2150" t="s">
        <v>5162</v>
      </c>
      <c r="H2150" t="s">
        <v>5184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5213</v>
      </c>
      <c r="P2150">
        <f t="shared" si="123"/>
        <v>1</v>
      </c>
      <c r="Q2150" t="s">
        <v>5250</v>
      </c>
      <c r="R2150" t="s">
        <v>5251</v>
      </c>
      <c r="S2150" s="10">
        <f t="shared" si="124"/>
        <v>42066.525254629632</v>
      </c>
      <c r="T2150" s="10">
        <f t="shared" si="125"/>
        <v>42096.483587962961</v>
      </c>
    </row>
    <row r="2151" spans="1:20" ht="58" x14ac:dyDescent="0.35">
      <c r="A2151">
        <v>2149</v>
      </c>
      <c r="B2151" s="3" t="s">
        <v>619</v>
      </c>
      <c r="C2151" s="3" t="s">
        <v>3196</v>
      </c>
      <c r="D2151">
        <v>2000</v>
      </c>
      <c r="E2151">
        <v>0</v>
      </c>
      <c r="F2151" t="s">
        <v>5158</v>
      </c>
      <c r="G2151" t="s">
        <v>5161</v>
      </c>
      <c r="H2151" t="s">
        <v>5183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5213</v>
      </c>
      <c r="P2151" t="e">
        <f t="shared" si="123"/>
        <v>#DIV/0!</v>
      </c>
      <c r="Q2151" t="s">
        <v>5250</v>
      </c>
      <c r="R2151" t="s">
        <v>5251</v>
      </c>
      <c r="S2151" s="10">
        <f t="shared" si="124"/>
        <v>40354.816620370366</v>
      </c>
      <c r="T2151" s="10">
        <f t="shared" si="125"/>
        <v>40389.791666666664</v>
      </c>
    </row>
    <row r="2152" spans="1:20" x14ac:dyDescent="0.35">
      <c r="A2152">
        <v>2150</v>
      </c>
      <c r="B2152" s="3" t="s">
        <v>620</v>
      </c>
      <c r="C2152" s="3" t="s">
        <v>3197</v>
      </c>
      <c r="D2152">
        <v>50000</v>
      </c>
      <c r="E2152">
        <v>405</v>
      </c>
      <c r="F2152" t="s">
        <v>5158</v>
      </c>
      <c r="G2152" t="s">
        <v>5171</v>
      </c>
      <c r="H2152" t="s">
        <v>5191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5213</v>
      </c>
      <c r="P2152">
        <f t="shared" si="123"/>
        <v>101</v>
      </c>
      <c r="Q2152" t="s">
        <v>5250</v>
      </c>
      <c r="R2152" t="s">
        <v>5251</v>
      </c>
      <c r="S2152" s="10">
        <f t="shared" si="124"/>
        <v>42534.076377314814</v>
      </c>
      <c r="T2152" s="10">
        <f t="shared" si="125"/>
        <v>42564.076377314814</v>
      </c>
    </row>
    <row r="2153" spans="1:20" ht="43.5" x14ac:dyDescent="0.35">
      <c r="A2153">
        <v>2151</v>
      </c>
      <c r="B2153" s="3" t="s">
        <v>621</v>
      </c>
      <c r="C2153" s="3" t="s">
        <v>3198</v>
      </c>
      <c r="D2153">
        <v>45000</v>
      </c>
      <c r="E2153">
        <v>118</v>
      </c>
      <c r="F2153" t="s">
        <v>5158</v>
      </c>
      <c r="G2153" t="s">
        <v>5161</v>
      </c>
      <c r="H2153" t="s">
        <v>5183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5213</v>
      </c>
      <c r="P2153">
        <f t="shared" si="123"/>
        <v>20</v>
      </c>
      <c r="Q2153" t="s">
        <v>5250</v>
      </c>
      <c r="R2153" t="s">
        <v>5251</v>
      </c>
      <c r="S2153" s="10">
        <f t="shared" si="124"/>
        <v>42520.639050925922</v>
      </c>
      <c r="T2153" s="10">
        <f t="shared" si="125"/>
        <v>42550.639050925922</v>
      </c>
    </row>
    <row r="2154" spans="1:20" ht="43.5" x14ac:dyDescent="0.35">
      <c r="A2154">
        <v>2152</v>
      </c>
      <c r="B2154" s="3" t="s">
        <v>622</v>
      </c>
      <c r="C2154" s="3" t="s">
        <v>3199</v>
      </c>
      <c r="D2154">
        <v>30000</v>
      </c>
      <c r="E2154">
        <v>50</v>
      </c>
      <c r="F2154" t="s">
        <v>5158</v>
      </c>
      <c r="G2154" t="s">
        <v>5161</v>
      </c>
      <c r="H2154" t="s">
        <v>5183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5213</v>
      </c>
      <c r="P2154">
        <f t="shared" si="123"/>
        <v>13</v>
      </c>
      <c r="Q2154" t="s">
        <v>5250</v>
      </c>
      <c r="R2154" t="s">
        <v>5251</v>
      </c>
      <c r="S2154" s="10">
        <f t="shared" si="124"/>
        <v>41683.62394675926</v>
      </c>
      <c r="T2154" s="10">
        <f t="shared" si="125"/>
        <v>41713.582280092589</v>
      </c>
    </row>
    <row r="2155" spans="1:20" ht="43.5" x14ac:dyDescent="0.35">
      <c r="A2155">
        <v>2153</v>
      </c>
      <c r="B2155" s="3" t="s">
        <v>623</v>
      </c>
      <c r="C2155" s="3" t="s">
        <v>3200</v>
      </c>
      <c r="D2155">
        <v>372625</v>
      </c>
      <c r="E2155">
        <v>34</v>
      </c>
      <c r="F2155" t="s">
        <v>5158</v>
      </c>
      <c r="G2155" t="s">
        <v>5161</v>
      </c>
      <c r="H2155" t="s">
        <v>5183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5213</v>
      </c>
      <c r="P2155">
        <f t="shared" si="123"/>
        <v>9</v>
      </c>
      <c r="Q2155" t="s">
        <v>5250</v>
      </c>
      <c r="R2155" t="s">
        <v>5251</v>
      </c>
      <c r="S2155" s="10">
        <f t="shared" si="124"/>
        <v>41974.702754629623</v>
      </c>
      <c r="T2155" s="10">
        <f t="shared" si="125"/>
        <v>42014.124305555553</v>
      </c>
    </row>
    <row r="2156" spans="1:20" ht="29" x14ac:dyDescent="0.35">
      <c r="A2156">
        <v>2154</v>
      </c>
      <c r="B2156" s="3" t="s">
        <v>624</v>
      </c>
      <c r="C2156" s="3" t="s">
        <v>3201</v>
      </c>
      <c r="D2156">
        <v>250</v>
      </c>
      <c r="E2156">
        <v>2</v>
      </c>
      <c r="F2156" t="s">
        <v>5158</v>
      </c>
      <c r="G2156" t="s">
        <v>5161</v>
      </c>
      <c r="H2156" t="s">
        <v>5183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5213</v>
      </c>
      <c r="P2156">
        <f t="shared" si="123"/>
        <v>1</v>
      </c>
      <c r="Q2156" t="s">
        <v>5250</v>
      </c>
      <c r="R2156" t="s">
        <v>5251</v>
      </c>
      <c r="S2156" s="10">
        <f t="shared" si="124"/>
        <v>41647.42392361111</v>
      </c>
      <c r="T2156" s="10">
        <f t="shared" si="125"/>
        <v>41667.42392361111</v>
      </c>
    </row>
    <row r="2157" spans="1:20" ht="43.5" x14ac:dyDescent="0.35">
      <c r="A2157">
        <v>2155</v>
      </c>
      <c r="B2157" s="3" t="s">
        <v>625</v>
      </c>
      <c r="C2157" s="3" t="s">
        <v>3202</v>
      </c>
      <c r="D2157">
        <v>5000</v>
      </c>
      <c r="E2157">
        <v>115</v>
      </c>
      <c r="F2157" t="s">
        <v>5158</v>
      </c>
      <c r="G2157" t="s">
        <v>5162</v>
      </c>
      <c r="H2157" t="s">
        <v>5184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5213</v>
      </c>
      <c r="P2157">
        <f t="shared" si="123"/>
        <v>23</v>
      </c>
      <c r="Q2157" t="s">
        <v>5250</v>
      </c>
      <c r="R2157" t="s">
        <v>5251</v>
      </c>
      <c r="S2157" s="10">
        <f t="shared" si="124"/>
        <v>42430.539178240739</v>
      </c>
      <c r="T2157" s="10">
        <f t="shared" si="125"/>
        <v>42460.497511574074</v>
      </c>
    </row>
    <row r="2158" spans="1:20" ht="43.5" x14ac:dyDescent="0.35">
      <c r="A2158">
        <v>2156</v>
      </c>
      <c r="B2158" s="3" t="s">
        <v>626</v>
      </c>
      <c r="C2158" s="3" t="s">
        <v>3203</v>
      </c>
      <c r="D2158">
        <v>56000</v>
      </c>
      <c r="E2158">
        <v>1493</v>
      </c>
      <c r="F2158" t="s">
        <v>5158</v>
      </c>
      <c r="G2158" t="s">
        <v>5161</v>
      </c>
      <c r="H2158" t="s">
        <v>5183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5213</v>
      </c>
      <c r="P2158">
        <f t="shared" si="123"/>
        <v>18</v>
      </c>
      <c r="Q2158" t="s">
        <v>5250</v>
      </c>
      <c r="R2158" t="s">
        <v>5251</v>
      </c>
      <c r="S2158" s="10">
        <f t="shared" si="124"/>
        <v>41488.645902777775</v>
      </c>
      <c r="T2158" s="10">
        <f t="shared" si="125"/>
        <v>41533.645902777775</v>
      </c>
    </row>
    <row r="2159" spans="1:20" ht="29" x14ac:dyDescent="0.35">
      <c r="A2159">
        <v>2157</v>
      </c>
      <c r="B2159" s="3" t="s">
        <v>627</v>
      </c>
      <c r="C2159" s="3" t="s">
        <v>3204</v>
      </c>
      <c r="D2159">
        <v>75000</v>
      </c>
      <c r="E2159">
        <v>21144</v>
      </c>
      <c r="F2159" t="s">
        <v>5158</v>
      </c>
      <c r="G2159" t="s">
        <v>5161</v>
      </c>
      <c r="H2159" t="s">
        <v>5183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5213</v>
      </c>
      <c r="P2159">
        <f t="shared" si="123"/>
        <v>371</v>
      </c>
      <c r="Q2159" t="s">
        <v>5250</v>
      </c>
      <c r="R2159" t="s">
        <v>5251</v>
      </c>
      <c r="S2159" s="10">
        <f t="shared" si="124"/>
        <v>42694.772951388884</v>
      </c>
      <c r="T2159" s="10">
        <f t="shared" si="125"/>
        <v>42727.124305555553</v>
      </c>
    </row>
    <row r="2160" spans="1:20" ht="43.5" x14ac:dyDescent="0.35">
      <c r="A2160">
        <v>2158</v>
      </c>
      <c r="B2160" s="3" t="s">
        <v>628</v>
      </c>
      <c r="C2160" s="3" t="s">
        <v>3205</v>
      </c>
      <c r="D2160">
        <v>300000</v>
      </c>
      <c r="E2160">
        <v>19770.11</v>
      </c>
      <c r="F2160" t="s">
        <v>5158</v>
      </c>
      <c r="G2160" t="s">
        <v>5161</v>
      </c>
      <c r="H2160" t="s">
        <v>5183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5213</v>
      </c>
      <c r="P2160">
        <f t="shared" si="123"/>
        <v>64</v>
      </c>
      <c r="Q2160" t="s">
        <v>5250</v>
      </c>
      <c r="R2160" t="s">
        <v>5251</v>
      </c>
      <c r="S2160" s="10">
        <f t="shared" si="124"/>
        <v>41264.645532407405</v>
      </c>
      <c r="T2160" s="10">
        <f t="shared" si="125"/>
        <v>41309.645532407405</v>
      </c>
    </row>
    <row r="2161" spans="1:20" ht="58" x14ac:dyDescent="0.35">
      <c r="A2161">
        <v>2159</v>
      </c>
      <c r="B2161" s="3" t="s">
        <v>629</v>
      </c>
      <c r="C2161" s="3" t="s">
        <v>3206</v>
      </c>
      <c r="D2161">
        <v>3600</v>
      </c>
      <c r="E2161">
        <v>26</v>
      </c>
      <c r="F2161" t="s">
        <v>5158</v>
      </c>
      <c r="G2161" t="s">
        <v>5161</v>
      </c>
      <c r="H2161" t="s">
        <v>5183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5213</v>
      </c>
      <c r="P2161">
        <f t="shared" si="123"/>
        <v>13</v>
      </c>
      <c r="Q2161" t="s">
        <v>5250</v>
      </c>
      <c r="R2161" t="s">
        <v>5251</v>
      </c>
      <c r="S2161" s="10">
        <f t="shared" si="124"/>
        <v>40710.522847222222</v>
      </c>
      <c r="T2161" s="10">
        <f t="shared" si="125"/>
        <v>40740.522847222222</v>
      </c>
    </row>
    <row r="2162" spans="1:20" ht="43.5" x14ac:dyDescent="0.35">
      <c r="A2162">
        <v>2160</v>
      </c>
      <c r="B2162" s="3" t="s">
        <v>630</v>
      </c>
      <c r="C2162" s="3" t="s">
        <v>3207</v>
      </c>
      <c r="D2162">
        <v>10000</v>
      </c>
      <c r="E2162">
        <v>85</v>
      </c>
      <c r="F2162" t="s">
        <v>5158</v>
      </c>
      <c r="G2162" t="s">
        <v>5161</v>
      </c>
      <c r="H2162" t="s">
        <v>5183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5213</v>
      </c>
      <c r="P2162">
        <f t="shared" si="123"/>
        <v>5</v>
      </c>
      <c r="Q2162" t="s">
        <v>5250</v>
      </c>
      <c r="R2162" t="s">
        <v>5251</v>
      </c>
      <c r="S2162" s="10">
        <f t="shared" si="124"/>
        <v>41018.503530092588</v>
      </c>
      <c r="T2162" s="10">
        <f t="shared" si="125"/>
        <v>41048.503530092588</v>
      </c>
    </row>
    <row r="2163" spans="1:20" ht="29" x14ac:dyDescent="0.35">
      <c r="A2163">
        <v>2161</v>
      </c>
      <c r="B2163" s="3" t="s">
        <v>631</v>
      </c>
      <c r="C2163" s="3" t="s">
        <v>3208</v>
      </c>
      <c r="D2163">
        <v>400</v>
      </c>
      <c r="E2163">
        <v>463</v>
      </c>
      <c r="F2163" t="s">
        <v>5156</v>
      </c>
      <c r="G2163" t="s">
        <v>5161</v>
      </c>
      <c r="H2163" t="s">
        <v>5183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5210</v>
      </c>
      <c r="P2163">
        <f t="shared" si="123"/>
        <v>36</v>
      </c>
      <c r="Q2163" t="s">
        <v>5242</v>
      </c>
      <c r="R2163" t="s">
        <v>5243</v>
      </c>
      <c r="S2163" s="10">
        <f t="shared" si="124"/>
        <v>42240.644201388888</v>
      </c>
      <c r="T2163" s="10">
        <f t="shared" si="125"/>
        <v>42270.644201388888</v>
      </c>
    </row>
    <row r="2164" spans="1:20" ht="43.5" x14ac:dyDescent="0.35">
      <c r="A2164">
        <v>2162</v>
      </c>
      <c r="B2164" s="3" t="s">
        <v>632</v>
      </c>
      <c r="C2164" s="3" t="s">
        <v>3209</v>
      </c>
      <c r="D2164">
        <v>4500</v>
      </c>
      <c r="E2164">
        <v>5052</v>
      </c>
      <c r="F2164" t="s">
        <v>5156</v>
      </c>
      <c r="G2164" t="s">
        <v>5161</v>
      </c>
      <c r="H2164" t="s">
        <v>5183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5210</v>
      </c>
      <c r="P2164">
        <f t="shared" si="123"/>
        <v>87</v>
      </c>
      <c r="Q2164" t="s">
        <v>5242</v>
      </c>
      <c r="R2164" t="s">
        <v>5243</v>
      </c>
      <c r="S2164" s="10">
        <f t="shared" si="124"/>
        <v>41813.557766203703</v>
      </c>
      <c r="T2164" s="10">
        <f t="shared" si="125"/>
        <v>41844.557766203703</v>
      </c>
    </row>
    <row r="2165" spans="1:20" ht="43.5" x14ac:dyDescent="0.35">
      <c r="A2165">
        <v>2163</v>
      </c>
      <c r="B2165" s="3" t="s">
        <v>633</v>
      </c>
      <c r="C2165" s="3" t="s">
        <v>3210</v>
      </c>
      <c r="D2165">
        <v>2500</v>
      </c>
      <c r="E2165">
        <v>3305</v>
      </c>
      <c r="F2165" t="s">
        <v>5156</v>
      </c>
      <c r="G2165" t="s">
        <v>5161</v>
      </c>
      <c r="H2165" t="s">
        <v>5183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5210</v>
      </c>
      <c r="P2165">
        <f t="shared" si="123"/>
        <v>75</v>
      </c>
      <c r="Q2165" t="s">
        <v>5242</v>
      </c>
      <c r="R2165" t="s">
        <v>5243</v>
      </c>
      <c r="S2165" s="10">
        <f t="shared" si="124"/>
        <v>42111.691203703704</v>
      </c>
      <c r="T2165" s="10">
        <f t="shared" si="125"/>
        <v>42162.951388888883</v>
      </c>
    </row>
    <row r="2166" spans="1:20" ht="29" x14ac:dyDescent="0.35">
      <c r="A2166">
        <v>2164</v>
      </c>
      <c r="B2166" s="3" t="s">
        <v>634</v>
      </c>
      <c r="C2166" s="3" t="s">
        <v>3211</v>
      </c>
      <c r="D2166">
        <v>5500</v>
      </c>
      <c r="E2166">
        <v>5645</v>
      </c>
      <c r="F2166" t="s">
        <v>5156</v>
      </c>
      <c r="G2166" t="s">
        <v>5161</v>
      </c>
      <c r="H2166" t="s">
        <v>5183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5210</v>
      </c>
      <c r="P2166">
        <f t="shared" si="123"/>
        <v>68</v>
      </c>
      <c r="Q2166" t="s">
        <v>5242</v>
      </c>
      <c r="R2166" t="s">
        <v>5243</v>
      </c>
      <c r="S2166" s="10">
        <f t="shared" si="124"/>
        <v>42515.509421296294</v>
      </c>
      <c r="T2166" s="10">
        <f t="shared" si="125"/>
        <v>42545.957638888889</v>
      </c>
    </row>
    <row r="2167" spans="1:20" ht="43.5" x14ac:dyDescent="0.35">
      <c r="A2167">
        <v>2165</v>
      </c>
      <c r="B2167" s="3" t="s">
        <v>635</v>
      </c>
      <c r="C2167" s="3" t="s">
        <v>3212</v>
      </c>
      <c r="D2167">
        <v>2500</v>
      </c>
      <c r="E2167">
        <v>3466</v>
      </c>
      <c r="F2167" t="s">
        <v>5156</v>
      </c>
      <c r="G2167" t="s">
        <v>5167</v>
      </c>
      <c r="H2167" t="s">
        <v>5186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5210</v>
      </c>
      <c r="P2167">
        <f t="shared" si="123"/>
        <v>30</v>
      </c>
      <c r="Q2167" t="s">
        <v>5242</v>
      </c>
      <c r="R2167" t="s">
        <v>5243</v>
      </c>
      <c r="S2167" s="10">
        <f t="shared" si="124"/>
        <v>42438.458738425928</v>
      </c>
      <c r="T2167" s="10">
        <f t="shared" si="125"/>
        <v>42468.417071759257</v>
      </c>
    </row>
    <row r="2168" spans="1:20" ht="58" x14ac:dyDescent="0.35">
      <c r="A2168">
        <v>2166</v>
      </c>
      <c r="B2168" s="3" t="s">
        <v>636</v>
      </c>
      <c r="C2168" s="3" t="s">
        <v>3213</v>
      </c>
      <c r="D2168">
        <v>2000</v>
      </c>
      <c r="E2168">
        <v>2932</v>
      </c>
      <c r="F2168" t="s">
        <v>5156</v>
      </c>
      <c r="G2168" t="s">
        <v>5161</v>
      </c>
      <c r="H2168" t="s">
        <v>5183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5210</v>
      </c>
      <c r="P2168">
        <f t="shared" si="123"/>
        <v>92</v>
      </c>
      <c r="Q2168" t="s">
        <v>5242</v>
      </c>
      <c r="R2168" t="s">
        <v>5243</v>
      </c>
      <c r="S2168" s="10">
        <f t="shared" si="124"/>
        <v>41933.629837962959</v>
      </c>
      <c r="T2168" s="10">
        <f t="shared" si="125"/>
        <v>41978.671504629623</v>
      </c>
    </row>
    <row r="2169" spans="1:20" ht="29" x14ac:dyDescent="0.35">
      <c r="A2169">
        <v>2167</v>
      </c>
      <c r="B2169" s="3" t="s">
        <v>637</v>
      </c>
      <c r="C2169" s="3" t="s">
        <v>3214</v>
      </c>
      <c r="D2169">
        <v>150</v>
      </c>
      <c r="E2169">
        <v>180</v>
      </c>
      <c r="F2169" t="s">
        <v>5156</v>
      </c>
      <c r="G2169" t="s">
        <v>5161</v>
      </c>
      <c r="H2169" t="s">
        <v>5183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5210</v>
      </c>
      <c r="P2169">
        <f t="shared" si="123"/>
        <v>23</v>
      </c>
      <c r="Q2169" t="s">
        <v>5242</v>
      </c>
      <c r="R2169" t="s">
        <v>5243</v>
      </c>
      <c r="S2169" s="10">
        <f t="shared" si="124"/>
        <v>41152.858067129629</v>
      </c>
      <c r="T2169" s="10">
        <f t="shared" si="125"/>
        <v>41166.858067129629</v>
      </c>
    </row>
    <row r="2170" spans="1:20" ht="43.5" x14ac:dyDescent="0.35">
      <c r="A2170">
        <v>2168</v>
      </c>
      <c r="B2170" s="3" t="s">
        <v>638</v>
      </c>
      <c r="C2170" s="3" t="s">
        <v>3215</v>
      </c>
      <c r="D2170">
        <v>18000</v>
      </c>
      <c r="E2170">
        <v>21884.69</v>
      </c>
      <c r="F2170" t="s">
        <v>5156</v>
      </c>
      <c r="G2170" t="s">
        <v>5161</v>
      </c>
      <c r="H2170" t="s">
        <v>5183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5210</v>
      </c>
      <c r="P2170">
        <f t="shared" si="123"/>
        <v>64</v>
      </c>
      <c r="Q2170" t="s">
        <v>5242</v>
      </c>
      <c r="R2170" t="s">
        <v>5243</v>
      </c>
      <c r="S2170" s="10">
        <f t="shared" si="124"/>
        <v>42745.391909722217</v>
      </c>
      <c r="T2170" s="10">
        <f t="shared" si="125"/>
        <v>42775.999999999993</v>
      </c>
    </row>
    <row r="2171" spans="1:20" ht="58" x14ac:dyDescent="0.35">
      <c r="A2171">
        <v>2169</v>
      </c>
      <c r="B2171" s="3" t="s">
        <v>639</v>
      </c>
      <c r="C2171" s="3" t="s">
        <v>3216</v>
      </c>
      <c r="D2171">
        <v>153</v>
      </c>
      <c r="E2171">
        <v>153</v>
      </c>
      <c r="F2171" t="s">
        <v>5156</v>
      </c>
      <c r="G2171" t="s">
        <v>5161</v>
      </c>
      <c r="H2171" t="s">
        <v>5183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5210</v>
      </c>
      <c r="P2171">
        <f t="shared" si="123"/>
        <v>22</v>
      </c>
      <c r="Q2171" t="s">
        <v>5242</v>
      </c>
      <c r="R2171" t="s">
        <v>5243</v>
      </c>
      <c r="S2171" s="10">
        <f t="shared" si="124"/>
        <v>42793.492488425924</v>
      </c>
      <c r="T2171" s="10">
        <f t="shared" si="125"/>
        <v>42796.492488425924</v>
      </c>
    </row>
    <row r="2172" spans="1:20" ht="43.5" x14ac:dyDescent="0.35">
      <c r="A2172">
        <v>2170</v>
      </c>
      <c r="B2172" s="3" t="s">
        <v>640</v>
      </c>
      <c r="C2172" s="3" t="s">
        <v>3217</v>
      </c>
      <c r="D2172">
        <v>350</v>
      </c>
      <c r="E2172">
        <v>633</v>
      </c>
      <c r="F2172" t="s">
        <v>5156</v>
      </c>
      <c r="G2172" t="s">
        <v>5161</v>
      </c>
      <c r="H2172" t="s">
        <v>5183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5210</v>
      </c>
      <c r="P2172">
        <f t="shared" si="123"/>
        <v>33</v>
      </c>
      <c r="Q2172" t="s">
        <v>5242</v>
      </c>
      <c r="R2172" t="s">
        <v>5243</v>
      </c>
      <c r="S2172" s="10">
        <f t="shared" si="124"/>
        <v>42198.541921296295</v>
      </c>
      <c r="T2172" s="10">
        <f t="shared" si="125"/>
        <v>42238.541921296295</v>
      </c>
    </row>
    <row r="2173" spans="1:20" ht="43.5" x14ac:dyDescent="0.35">
      <c r="A2173">
        <v>2171</v>
      </c>
      <c r="B2173" s="3" t="s">
        <v>641</v>
      </c>
      <c r="C2173" s="3" t="s">
        <v>3218</v>
      </c>
      <c r="D2173">
        <v>4000</v>
      </c>
      <c r="E2173">
        <v>4243</v>
      </c>
      <c r="F2173" t="s">
        <v>5156</v>
      </c>
      <c r="G2173" t="s">
        <v>5161</v>
      </c>
      <c r="H2173" t="s">
        <v>5183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5210</v>
      </c>
      <c r="P2173">
        <f t="shared" si="123"/>
        <v>90</v>
      </c>
      <c r="Q2173" t="s">
        <v>5242</v>
      </c>
      <c r="R2173" t="s">
        <v>5243</v>
      </c>
      <c r="S2173" s="10">
        <f t="shared" si="124"/>
        <v>42141.748784722215</v>
      </c>
      <c r="T2173" s="10">
        <f t="shared" si="125"/>
        <v>42176.999999999993</v>
      </c>
    </row>
    <row r="2174" spans="1:20" ht="43.5" x14ac:dyDescent="0.35">
      <c r="A2174">
        <v>2172</v>
      </c>
      <c r="B2174" s="3" t="s">
        <v>642</v>
      </c>
      <c r="C2174" s="3" t="s">
        <v>3219</v>
      </c>
      <c r="D2174">
        <v>1000</v>
      </c>
      <c r="E2174">
        <v>1000</v>
      </c>
      <c r="F2174" t="s">
        <v>5156</v>
      </c>
      <c r="G2174" t="s">
        <v>5161</v>
      </c>
      <c r="H2174" t="s">
        <v>5183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5210</v>
      </c>
      <c r="P2174">
        <f t="shared" si="123"/>
        <v>77</v>
      </c>
      <c r="Q2174" t="s">
        <v>5242</v>
      </c>
      <c r="R2174" t="s">
        <v>5243</v>
      </c>
      <c r="S2174" s="10">
        <f t="shared" si="124"/>
        <v>42082.371759259258</v>
      </c>
      <c r="T2174" s="10">
        <f t="shared" si="125"/>
        <v>42112.371759259258</v>
      </c>
    </row>
    <row r="2175" spans="1:20" ht="43.5" x14ac:dyDescent="0.35">
      <c r="A2175">
        <v>2173</v>
      </c>
      <c r="B2175" s="3" t="s">
        <v>643</v>
      </c>
      <c r="C2175" s="3" t="s">
        <v>3220</v>
      </c>
      <c r="D2175">
        <v>4200</v>
      </c>
      <c r="E2175">
        <v>5331</v>
      </c>
      <c r="F2175" t="s">
        <v>5156</v>
      </c>
      <c r="G2175" t="s">
        <v>5161</v>
      </c>
      <c r="H2175" t="s">
        <v>5183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5210</v>
      </c>
      <c r="P2175">
        <f t="shared" si="123"/>
        <v>59</v>
      </c>
      <c r="Q2175" t="s">
        <v>5242</v>
      </c>
      <c r="R2175" t="s">
        <v>5243</v>
      </c>
      <c r="S2175" s="10">
        <f t="shared" si="124"/>
        <v>41495.484293981477</v>
      </c>
      <c r="T2175" s="10">
        <f t="shared" si="125"/>
        <v>41526.957638888889</v>
      </c>
    </row>
    <row r="2176" spans="1:20" ht="58" x14ac:dyDescent="0.35">
      <c r="A2176">
        <v>2174</v>
      </c>
      <c r="B2176" s="3" t="s">
        <v>644</v>
      </c>
      <c r="C2176" s="3" t="s">
        <v>3221</v>
      </c>
      <c r="D2176">
        <v>4000</v>
      </c>
      <c r="E2176">
        <v>4119</v>
      </c>
      <c r="F2176" t="s">
        <v>5156</v>
      </c>
      <c r="G2176" t="s">
        <v>5162</v>
      </c>
      <c r="H2176" t="s">
        <v>5184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5210</v>
      </c>
      <c r="P2176">
        <f t="shared" si="123"/>
        <v>65</v>
      </c>
      <c r="Q2176" t="s">
        <v>5242</v>
      </c>
      <c r="R2176" t="s">
        <v>5243</v>
      </c>
      <c r="S2176" s="10">
        <f t="shared" si="124"/>
        <v>42465.334571759253</v>
      </c>
      <c r="T2176" s="10">
        <f t="shared" si="125"/>
        <v>42495.334571759253</v>
      </c>
    </row>
    <row r="2177" spans="1:20" ht="43.5" x14ac:dyDescent="0.35">
      <c r="A2177">
        <v>2175</v>
      </c>
      <c r="B2177" s="3" t="s">
        <v>645</v>
      </c>
      <c r="C2177" s="3" t="s">
        <v>3222</v>
      </c>
      <c r="D2177">
        <v>700</v>
      </c>
      <c r="E2177">
        <v>1750</v>
      </c>
      <c r="F2177" t="s">
        <v>5156</v>
      </c>
      <c r="G2177" t="s">
        <v>5161</v>
      </c>
      <c r="H2177" t="s">
        <v>5183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5210</v>
      </c>
      <c r="P2177">
        <f t="shared" si="123"/>
        <v>67</v>
      </c>
      <c r="Q2177" t="s">
        <v>5242</v>
      </c>
      <c r="R2177" t="s">
        <v>5243</v>
      </c>
      <c r="S2177" s="10">
        <f t="shared" si="124"/>
        <v>42564.800763888888</v>
      </c>
      <c r="T2177" s="10">
        <f t="shared" si="125"/>
        <v>42571.800763888888</v>
      </c>
    </row>
    <row r="2178" spans="1:20" ht="43.5" x14ac:dyDescent="0.35">
      <c r="A2178">
        <v>2176</v>
      </c>
      <c r="B2178" s="3" t="s">
        <v>646</v>
      </c>
      <c r="C2178" s="3" t="s">
        <v>3223</v>
      </c>
      <c r="D2178">
        <v>5000</v>
      </c>
      <c r="E2178">
        <v>6301</v>
      </c>
      <c r="F2178" t="s">
        <v>5156</v>
      </c>
      <c r="G2178" t="s">
        <v>5161</v>
      </c>
      <c r="H2178" t="s">
        <v>5183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5210</v>
      </c>
      <c r="P2178">
        <f t="shared" si="123"/>
        <v>89</v>
      </c>
      <c r="Q2178" t="s">
        <v>5242</v>
      </c>
      <c r="R2178" t="s">
        <v>5243</v>
      </c>
      <c r="S2178" s="10">
        <f t="shared" si="124"/>
        <v>42096.424872685187</v>
      </c>
      <c r="T2178" s="10">
        <f t="shared" si="125"/>
        <v>42126.424872685187</v>
      </c>
    </row>
    <row r="2179" spans="1:20" ht="72.5" x14ac:dyDescent="0.35">
      <c r="A2179">
        <v>2177</v>
      </c>
      <c r="B2179" s="3" t="s">
        <v>647</v>
      </c>
      <c r="C2179" s="3" t="s">
        <v>3224</v>
      </c>
      <c r="D2179">
        <v>2500</v>
      </c>
      <c r="E2179">
        <v>2503</v>
      </c>
      <c r="F2179" t="s">
        <v>5156</v>
      </c>
      <c r="G2179" t="s">
        <v>5161</v>
      </c>
      <c r="H2179" t="s">
        <v>5183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5210</v>
      </c>
      <c r="P2179">
        <f t="shared" ref="P2179:P2242" si="126">ROUND(E2179/L2179,0)</f>
        <v>66</v>
      </c>
      <c r="Q2179" t="s">
        <v>5242</v>
      </c>
      <c r="R2179" t="s">
        <v>5243</v>
      </c>
      <c r="S2179" s="10">
        <f t="shared" ref="S2179:S2242" si="127">(J2179/86400)+25569+(-5/24)</f>
        <v>42502.042442129627</v>
      </c>
      <c r="T2179" s="10">
        <f t="shared" ref="T2179:T2242" si="128">(I2179/86400)+25569+(-5/24)</f>
        <v>42527.042442129627</v>
      </c>
    </row>
    <row r="2180" spans="1:20" ht="43.5" x14ac:dyDescent="0.35">
      <c r="A2180">
        <v>2178</v>
      </c>
      <c r="B2180" s="3" t="s">
        <v>648</v>
      </c>
      <c r="C2180" s="3" t="s">
        <v>3225</v>
      </c>
      <c r="D2180">
        <v>25000</v>
      </c>
      <c r="E2180">
        <v>34660</v>
      </c>
      <c r="F2180" t="s">
        <v>5156</v>
      </c>
      <c r="G2180" t="s">
        <v>5161</v>
      </c>
      <c r="H2180" t="s">
        <v>5183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5210</v>
      </c>
      <c r="P2180">
        <f t="shared" si="126"/>
        <v>40</v>
      </c>
      <c r="Q2180" t="s">
        <v>5242</v>
      </c>
      <c r="R2180" t="s">
        <v>5243</v>
      </c>
      <c r="S2180" s="10">
        <f t="shared" si="127"/>
        <v>42723.428206018514</v>
      </c>
      <c r="T2180" s="10">
        <f t="shared" si="128"/>
        <v>42753.428206018514</v>
      </c>
    </row>
    <row r="2181" spans="1:20" ht="43.5" x14ac:dyDescent="0.35">
      <c r="A2181">
        <v>2179</v>
      </c>
      <c r="B2181" s="3" t="s">
        <v>649</v>
      </c>
      <c r="C2181" s="3" t="s">
        <v>3226</v>
      </c>
      <c r="D2181">
        <v>1000</v>
      </c>
      <c r="E2181">
        <v>1614</v>
      </c>
      <c r="F2181" t="s">
        <v>5156</v>
      </c>
      <c r="G2181" t="s">
        <v>5161</v>
      </c>
      <c r="H2181" t="s">
        <v>5183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5210</v>
      </c>
      <c r="P2181">
        <f t="shared" si="126"/>
        <v>77</v>
      </c>
      <c r="Q2181" t="s">
        <v>5242</v>
      </c>
      <c r="R2181" t="s">
        <v>5243</v>
      </c>
      <c r="S2181" s="10">
        <f t="shared" si="127"/>
        <v>42074.962870370371</v>
      </c>
      <c r="T2181" s="10">
        <f t="shared" si="128"/>
        <v>42104.962870370371</v>
      </c>
    </row>
    <row r="2182" spans="1:20" ht="29" x14ac:dyDescent="0.35">
      <c r="A2182">
        <v>2180</v>
      </c>
      <c r="B2182" s="3" t="s">
        <v>650</v>
      </c>
      <c r="C2182" s="3" t="s">
        <v>3227</v>
      </c>
      <c r="D2182">
        <v>5000</v>
      </c>
      <c r="E2182">
        <v>5359.21</v>
      </c>
      <c r="F2182" t="s">
        <v>5156</v>
      </c>
      <c r="G2182" t="s">
        <v>5161</v>
      </c>
      <c r="H2182" t="s">
        <v>5183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5210</v>
      </c>
      <c r="P2182">
        <f t="shared" si="126"/>
        <v>69</v>
      </c>
      <c r="Q2182" t="s">
        <v>5242</v>
      </c>
      <c r="R2182" t="s">
        <v>5243</v>
      </c>
      <c r="S2182" s="10">
        <f t="shared" si="127"/>
        <v>42279.461435185185</v>
      </c>
      <c r="T2182" s="10">
        <f t="shared" si="128"/>
        <v>42321.503101851849</v>
      </c>
    </row>
    <row r="2183" spans="1:20" ht="58" x14ac:dyDescent="0.35">
      <c r="A2183">
        <v>2181</v>
      </c>
      <c r="B2183" s="3" t="s">
        <v>651</v>
      </c>
      <c r="C2183" s="3" t="s">
        <v>3228</v>
      </c>
      <c r="D2183">
        <v>2000</v>
      </c>
      <c r="E2183">
        <v>3062</v>
      </c>
      <c r="F2183" t="s">
        <v>5156</v>
      </c>
      <c r="G2183" t="s">
        <v>5161</v>
      </c>
      <c r="H2183" t="s">
        <v>5183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5216</v>
      </c>
      <c r="P2183">
        <f t="shared" si="126"/>
        <v>58</v>
      </c>
      <c r="Q2183" t="s">
        <v>5250</v>
      </c>
      <c r="R2183" t="s">
        <v>5268</v>
      </c>
      <c r="S2183" s="10">
        <f t="shared" si="127"/>
        <v>42772.796909722216</v>
      </c>
      <c r="T2183" s="10">
        <f t="shared" si="128"/>
        <v>42786.796909722216</v>
      </c>
    </row>
    <row r="2184" spans="1:20" ht="43.5" x14ac:dyDescent="0.35">
      <c r="A2184">
        <v>2182</v>
      </c>
      <c r="B2184" s="3" t="s">
        <v>652</v>
      </c>
      <c r="C2184" s="3" t="s">
        <v>3229</v>
      </c>
      <c r="D2184">
        <v>3000</v>
      </c>
      <c r="E2184">
        <v>15725</v>
      </c>
      <c r="F2184" t="s">
        <v>5156</v>
      </c>
      <c r="G2184" t="s">
        <v>5166</v>
      </c>
      <c r="H2184" t="s">
        <v>5188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5216</v>
      </c>
      <c r="P2184">
        <f t="shared" si="126"/>
        <v>44</v>
      </c>
      <c r="Q2184" t="s">
        <v>5250</v>
      </c>
      <c r="R2184" t="s">
        <v>5268</v>
      </c>
      <c r="S2184" s="10">
        <f t="shared" si="127"/>
        <v>41879.692418981482</v>
      </c>
      <c r="T2184" s="10">
        <f t="shared" si="128"/>
        <v>41914.692418981482</v>
      </c>
    </row>
    <row r="2185" spans="1:20" ht="43.5" x14ac:dyDescent="0.35">
      <c r="A2185">
        <v>2183</v>
      </c>
      <c r="B2185" s="3" t="s">
        <v>653</v>
      </c>
      <c r="C2185" s="3" t="s">
        <v>3230</v>
      </c>
      <c r="D2185">
        <v>1800</v>
      </c>
      <c r="E2185">
        <v>8807</v>
      </c>
      <c r="F2185" t="s">
        <v>5156</v>
      </c>
      <c r="G2185" t="s">
        <v>5161</v>
      </c>
      <c r="H2185" t="s">
        <v>5183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5216</v>
      </c>
      <c r="P2185">
        <f t="shared" si="126"/>
        <v>32</v>
      </c>
      <c r="Q2185" t="s">
        <v>5250</v>
      </c>
      <c r="R2185" t="s">
        <v>5268</v>
      </c>
      <c r="S2185" s="10">
        <f t="shared" si="127"/>
        <v>42745.157141203701</v>
      </c>
      <c r="T2185" s="10">
        <f t="shared" si="128"/>
        <v>42774.999999999993</v>
      </c>
    </row>
    <row r="2186" spans="1:20" ht="58" x14ac:dyDescent="0.35">
      <c r="A2186">
        <v>2184</v>
      </c>
      <c r="B2186" s="3" t="s">
        <v>654</v>
      </c>
      <c r="C2186" s="3" t="s">
        <v>3231</v>
      </c>
      <c r="D2186">
        <v>10000</v>
      </c>
      <c r="E2186">
        <v>28474</v>
      </c>
      <c r="F2186" t="s">
        <v>5156</v>
      </c>
      <c r="G2186" t="s">
        <v>5161</v>
      </c>
      <c r="H2186" t="s">
        <v>5183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5216</v>
      </c>
      <c r="P2186">
        <f t="shared" si="126"/>
        <v>107</v>
      </c>
      <c r="Q2186" t="s">
        <v>5250</v>
      </c>
      <c r="R2186" t="s">
        <v>5268</v>
      </c>
      <c r="S2186" s="10">
        <f t="shared" si="127"/>
        <v>42380.481956018521</v>
      </c>
      <c r="T2186" s="10">
        <f t="shared" si="128"/>
        <v>42394.458333333336</v>
      </c>
    </row>
    <row r="2187" spans="1:20" ht="43.5" x14ac:dyDescent="0.35">
      <c r="A2187">
        <v>2185</v>
      </c>
      <c r="B2187" s="3" t="s">
        <v>655</v>
      </c>
      <c r="C2187" s="3" t="s">
        <v>3232</v>
      </c>
      <c r="D2187">
        <v>5000</v>
      </c>
      <c r="E2187">
        <v>92848.5</v>
      </c>
      <c r="F2187" t="s">
        <v>5156</v>
      </c>
      <c r="G2187" t="s">
        <v>5162</v>
      </c>
      <c r="H2187" t="s">
        <v>5184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5216</v>
      </c>
      <c r="P2187">
        <f t="shared" si="126"/>
        <v>149</v>
      </c>
      <c r="Q2187" t="s">
        <v>5250</v>
      </c>
      <c r="R2187" t="s">
        <v>5268</v>
      </c>
      <c r="S2187" s="10">
        <f t="shared" si="127"/>
        <v>41319.141655092586</v>
      </c>
      <c r="T2187" s="10">
        <f t="shared" si="128"/>
        <v>41359.141655092586</v>
      </c>
    </row>
    <row r="2188" spans="1:20" ht="43.5" x14ac:dyDescent="0.35">
      <c r="A2188">
        <v>2186</v>
      </c>
      <c r="B2188" s="3" t="s">
        <v>656</v>
      </c>
      <c r="C2188" s="3" t="s">
        <v>3233</v>
      </c>
      <c r="D2188">
        <v>20000</v>
      </c>
      <c r="E2188">
        <v>21935</v>
      </c>
      <c r="F2188" t="s">
        <v>5156</v>
      </c>
      <c r="G2188" t="s">
        <v>5161</v>
      </c>
      <c r="H2188" t="s">
        <v>5183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5216</v>
      </c>
      <c r="P2188">
        <f t="shared" si="126"/>
        <v>56</v>
      </c>
      <c r="Q2188" t="s">
        <v>5250</v>
      </c>
      <c r="R2188" t="s">
        <v>5268</v>
      </c>
      <c r="S2188" s="10">
        <f t="shared" si="127"/>
        <v>42583.406747685185</v>
      </c>
      <c r="T2188" s="10">
        <f t="shared" si="128"/>
        <v>42619.874999999993</v>
      </c>
    </row>
    <row r="2189" spans="1:20" ht="43.5" x14ac:dyDescent="0.35">
      <c r="A2189">
        <v>2187</v>
      </c>
      <c r="B2189" s="3" t="s">
        <v>657</v>
      </c>
      <c r="C2189" s="3" t="s">
        <v>3234</v>
      </c>
      <c r="D2189">
        <v>20000</v>
      </c>
      <c r="E2189">
        <v>202928.5</v>
      </c>
      <c r="F2189" t="s">
        <v>5156</v>
      </c>
      <c r="G2189" t="s">
        <v>5161</v>
      </c>
      <c r="H2189" t="s">
        <v>5183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5216</v>
      </c>
      <c r="P2189">
        <f t="shared" si="126"/>
        <v>57</v>
      </c>
      <c r="Q2189" t="s">
        <v>5250</v>
      </c>
      <c r="R2189" t="s">
        <v>5268</v>
      </c>
      <c r="S2189" s="10">
        <f t="shared" si="127"/>
        <v>42068.000763888886</v>
      </c>
      <c r="T2189" s="10">
        <f t="shared" si="128"/>
        <v>42096.957638888889</v>
      </c>
    </row>
    <row r="2190" spans="1:20" ht="43.5" x14ac:dyDescent="0.35">
      <c r="A2190">
        <v>2188</v>
      </c>
      <c r="B2190" s="3" t="s">
        <v>658</v>
      </c>
      <c r="C2190" s="3" t="s">
        <v>3235</v>
      </c>
      <c r="D2190">
        <v>5494</v>
      </c>
      <c r="E2190">
        <v>22645</v>
      </c>
      <c r="F2190" t="s">
        <v>5156</v>
      </c>
      <c r="G2190" t="s">
        <v>5163</v>
      </c>
      <c r="H2190" t="s">
        <v>5185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5216</v>
      </c>
      <c r="P2190">
        <f t="shared" si="126"/>
        <v>44</v>
      </c>
      <c r="Q2190" t="s">
        <v>5250</v>
      </c>
      <c r="R2190" t="s">
        <v>5268</v>
      </c>
      <c r="S2190" s="10">
        <f t="shared" si="127"/>
        <v>42633.377789351849</v>
      </c>
      <c r="T2190" s="10">
        <f t="shared" si="128"/>
        <v>42668.499999999993</v>
      </c>
    </row>
    <row r="2191" spans="1:20" ht="43.5" x14ac:dyDescent="0.35">
      <c r="A2191">
        <v>2189</v>
      </c>
      <c r="B2191" s="3" t="s">
        <v>659</v>
      </c>
      <c r="C2191" s="3" t="s">
        <v>3236</v>
      </c>
      <c r="D2191">
        <v>1200</v>
      </c>
      <c r="E2191">
        <v>6039</v>
      </c>
      <c r="F2191" t="s">
        <v>5156</v>
      </c>
      <c r="G2191" t="s">
        <v>5162</v>
      </c>
      <c r="H2191" t="s">
        <v>5184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5216</v>
      </c>
      <c r="P2191">
        <f t="shared" si="126"/>
        <v>69</v>
      </c>
      <c r="Q2191" t="s">
        <v>5250</v>
      </c>
      <c r="R2191" t="s">
        <v>5268</v>
      </c>
      <c r="S2191" s="10">
        <f t="shared" si="127"/>
        <v>42467.579861111109</v>
      </c>
      <c r="T2191" s="10">
        <f t="shared" si="128"/>
        <v>42481.708333333336</v>
      </c>
    </row>
    <row r="2192" spans="1:20" ht="43.5" x14ac:dyDescent="0.35">
      <c r="A2192">
        <v>2190</v>
      </c>
      <c r="B2192" s="3" t="s">
        <v>660</v>
      </c>
      <c r="C2192" s="3" t="s">
        <v>3237</v>
      </c>
      <c r="D2192">
        <v>19000</v>
      </c>
      <c r="E2192">
        <v>35076</v>
      </c>
      <c r="F2192" t="s">
        <v>5156</v>
      </c>
      <c r="G2192" t="s">
        <v>5161</v>
      </c>
      <c r="H2192" t="s">
        <v>5183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5216</v>
      </c>
      <c r="P2192">
        <f t="shared" si="126"/>
        <v>65</v>
      </c>
      <c r="Q2192" t="s">
        <v>5250</v>
      </c>
      <c r="R2192" t="s">
        <v>5268</v>
      </c>
      <c r="S2192" s="10">
        <f t="shared" si="127"/>
        <v>42417.416712962957</v>
      </c>
      <c r="T2192" s="10">
        <f t="shared" si="128"/>
        <v>42452.082638888889</v>
      </c>
    </row>
    <row r="2193" spans="1:20" ht="58" x14ac:dyDescent="0.35">
      <c r="A2193">
        <v>2191</v>
      </c>
      <c r="B2193" s="3" t="s">
        <v>661</v>
      </c>
      <c r="C2193" s="3" t="s">
        <v>3238</v>
      </c>
      <c r="D2193">
        <v>750</v>
      </c>
      <c r="E2193">
        <v>898</v>
      </c>
      <c r="F2193" t="s">
        <v>5156</v>
      </c>
      <c r="G2193" t="s">
        <v>5162</v>
      </c>
      <c r="H2193" t="s">
        <v>5184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5216</v>
      </c>
      <c r="P2193">
        <f t="shared" si="126"/>
        <v>36</v>
      </c>
      <c r="Q2193" t="s">
        <v>5250</v>
      </c>
      <c r="R2193" t="s">
        <v>5268</v>
      </c>
      <c r="S2193" s="10">
        <f t="shared" si="127"/>
        <v>42768.6253125</v>
      </c>
      <c r="T2193" s="10">
        <f t="shared" si="128"/>
        <v>42780.6253125</v>
      </c>
    </row>
    <row r="2194" spans="1:20" ht="58" x14ac:dyDescent="0.35">
      <c r="A2194">
        <v>2192</v>
      </c>
      <c r="B2194" s="3" t="s">
        <v>662</v>
      </c>
      <c r="C2194" s="3" t="s">
        <v>3239</v>
      </c>
      <c r="D2194">
        <v>12000</v>
      </c>
      <c r="E2194">
        <v>129748.82</v>
      </c>
      <c r="F2194" t="s">
        <v>5156</v>
      </c>
      <c r="G2194" t="s">
        <v>5162</v>
      </c>
      <c r="H2194" t="s">
        <v>5184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5216</v>
      </c>
      <c r="P2194">
        <f t="shared" si="126"/>
        <v>40</v>
      </c>
      <c r="Q2194" t="s">
        <v>5250</v>
      </c>
      <c r="R2194" t="s">
        <v>5268</v>
      </c>
      <c r="S2194" s="10">
        <f t="shared" si="127"/>
        <v>42691.642870370364</v>
      </c>
      <c r="T2194" s="10">
        <f t="shared" si="128"/>
        <v>42719.749999999993</v>
      </c>
    </row>
    <row r="2195" spans="1:20" ht="58" x14ac:dyDescent="0.35">
      <c r="A2195">
        <v>2193</v>
      </c>
      <c r="B2195" s="3" t="s">
        <v>663</v>
      </c>
      <c r="C2195" s="3" t="s">
        <v>3240</v>
      </c>
      <c r="D2195">
        <v>15000</v>
      </c>
      <c r="E2195">
        <v>67856</v>
      </c>
      <c r="F2195" t="s">
        <v>5156</v>
      </c>
      <c r="G2195" t="s">
        <v>5161</v>
      </c>
      <c r="H2195" t="s">
        <v>5183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5216</v>
      </c>
      <c r="P2195">
        <f t="shared" si="126"/>
        <v>76</v>
      </c>
      <c r="Q2195" t="s">
        <v>5250</v>
      </c>
      <c r="R2195" t="s">
        <v>5268</v>
      </c>
      <c r="S2195" s="10">
        <f t="shared" si="127"/>
        <v>42664.197592592587</v>
      </c>
      <c r="T2195" s="10">
        <f t="shared" si="128"/>
        <v>42694.999305555553</v>
      </c>
    </row>
    <row r="2196" spans="1:20" ht="58" x14ac:dyDescent="0.35">
      <c r="A2196">
        <v>2194</v>
      </c>
      <c r="B2196" s="3" t="s">
        <v>664</v>
      </c>
      <c r="C2196" s="3" t="s">
        <v>3241</v>
      </c>
      <c r="D2196">
        <v>10000</v>
      </c>
      <c r="E2196">
        <v>53737</v>
      </c>
      <c r="F2196" t="s">
        <v>5156</v>
      </c>
      <c r="G2196" t="s">
        <v>5161</v>
      </c>
      <c r="H2196" t="s">
        <v>5183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5216</v>
      </c>
      <c r="P2196">
        <f t="shared" si="126"/>
        <v>61</v>
      </c>
      <c r="Q2196" t="s">
        <v>5250</v>
      </c>
      <c r="R2196" t="s">
        <v>5268</v>
      </c>
      <c r="S2196" s="10">
        <f t="shared" si="127"/>
        <v>42425.54965277778</v>
      </c>
      <c r="T2196" s="10">
        <f t="shared" si="128"/>
        <v>42455.507986111108</v>
      </c>
    </row>
    <row r="2197" spans="1:20" ht="29" x14ac:dyDescent="0.35">
      <c r="A2197">
        <v>2195</v>
      </c>
      <c r="B2197" s="3" t="s">
        <v>665</v>
      </c>
      <c r="C2197" s="3" t="s">
        <v>3242</v>
      </c>
      <c r="D2197">
        <v>4600</v>
      </c>
      <c r="E2197">
        <v>5535</v>
      </c>
      <c r="F2197" t="s">
        <v>5156</v>
      </c>
      <c r="G2197" t="s">
        <v>5161</v>
      </c>
      <c r="H2197" t="s">
        <v>5183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5216</v>
      </c>
      <c r="P2197">
        <f t="shared" si="126"/>
        <v>48</v>
      </c>
      <c r="Q2197" t="s">
        <v>5250</v>
      </c>
      <c r="R2197" t="s">
        <v>5268</v>
      </c>
      <c r="S2197" s="10">
        <f t="shared" si="127"/>
        <v>42197.563657407409</v>
      </c>
      <c r="T2197" s="10">
        <f t="shared" si="128"/>
        <v>42227.563657407409</v>
      </c>
    </row>
    <row r="2198" spans="1:20" ht="29" x14ac:dyDescent="0.35">
      <c r="A2198">
        <v>2196</v>
      </c>
      <c r="B2198" s="3" t="s">
        <v>666</v>
      </c>
      <c r="C2198" s="3" t="s">
        <v>3243</v>
      </c>
      <c r="D2198">
        <v>14000</v>
      </c>
      <c r="E2198">
        <v>15937</v>
      </c>
      <c r="F2198" t="s">
        <v>5156</v>
      </c>
      <c r="G2198" t="s">
        <v>5161</v>
      </c>
      <c r="H2198" t="s">
        <v>5183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5216</v>
      </c>
      <c r="P2198">
        <f t="shared" si="126"/>
        <v>68</v>
      </c>
      <c r="Q2198" t="s">
        <v>5250</v>
      </c>
      <c r="R2198" t="s">
        <v>5268</v>
      </c>
      <c r="S2198" s="10">
        <f t="shared" si="127"/>
        <v>42675.278958333329</v>
      </c>
      <c r="T2198" s="10">
        <f t="shared" si="128"/>
        <v>42706.083333333336</v>
      </c>
    </row>
    <row r="2199" spans="1:20" ht="43.5" x14ac:dyDescent="0.35">
      <c r="A2199">
        <v>2197</v>
      </c>
      <c r="B2199" s="3" t="s">
        <v>667</v>
      </c>
      <c r="C2199" s="3" t="s">
        <v>3244</v>
      </c>
      <c r="D2199">
        <v>30000</v>
      </c>
      <c r="E2199">
        <v>285309.33</v>
      </c>
      <c r="F2199" t="s">
        <v>5156</v>
      </c>
      <c r="G2199" t="s">
        <v>5161</v>
      </c>
      <c r="H2199" t="s">
        <v>5183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5216</v>
      </c>
      <c r="P2199">
        <f t="shared" si="126"/>
        <v>66</v>
      </c>
      <c r="Q2199" t="s">
        <v>5250</v>
      </c>
      <c r="R2199" t="s">
        <v>5268</v>
      </c>
      <c r="S2199" s="10">
        <f t="shared" si="127"/>
        <v>42033.37568287037</v>
      </c>
      <c r="T2199" s="10">
        <f t="shared" si="128"/>
        <v>42063.37568287037</v>
      </c>
    </row>
    <row r="2200" spans="1:20" ht="43.5" x14ac:dyDescent="0.35">
      <c r="A2200">
        <v>2198</v>
      </c>
      <c r="B2200" s="3" t="s">
        <v>668</v>
      </c>
      <c r="C2200" s="3" t="s">
        <v>3245</v>
      </c>
      <c r="D2200">
        <v>40000</v>
      </c>
      <c r="E2200">
        <v>53157</v>
      </c>
      <c r="F2200" t="s">
        <v>5156</v>
      </c>
      <c r="G2200" t="s">
        <v>5161</v>
      </c>
      <c r="H2200" t="s">
        <v>5183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5216</v>
      </c>
      <c r="P2200">
        <f t="shared" si="126"/>
        <v>82</v>
      </c>
      <c r="Q2200" t="s">
        <v>5250</v>
      </c>
      <c r="R2200" t="s">
        <v>5268</v>
      </c>
      <c r="S2200" s="10">
        <f t="shared" si="127"/>
        <v>42292.305555555555</v>
      </c>
      <c r="T2200" s="10">
        <f t="shared" si="128"/>
        <v>42322.347222222219</v>
      </c>
    </row>
    <row r="2201" spans="1:20" ht="29" x14ac:dyDescent="0.35">
      <c r="A2201">
        <v>2199</v>
      </c>
      <c r="B2201" s="3" t="s">
        <v>669</v>
      </c>
      <c r="C2201" s="3" t="s">
        <v>3246</v>
      </c>
      <c r="D2201">
        <v>9000</v>
      </c>
      <c r="E2201">
        <v>13228</v>
      </c>
      <c r="F2201" t="s">
        <v>5156</v>
      </c>
      <c r="G2201" t="s">
        <v>5178</v>
      </c>
      <c r="H2201" t="s">
        <v>5186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5216</v>
      </c>
      <c r="P2201">
        <f t="shared" si="126"/>
        <v>53</v>
      </c>
      <c r="Q2201" t="s">
        <v>5250</v>
      </c>
      <c r="R2201" t="s">
        <v>5268</v>
      </c>
      <c r="S2201" s="10">
        <f t="shared" si="127"/>
        <v>42262.208310185182</v>
      </c>
      <c r="T2201" s="10">
        <f t="shared" si="128"/>
        <v>42292.208310185182</v>
      </c>
    </row>
    <row r="2202" spans="1:20" ht="43.5" x14ac:dyDescent="0.35">
      <c r="A2202">
        <v>2200</v>
      </c>
      <c r="B2202" s="3" t="s">
        <v>670</v>
      </c>
      <c r="C2202" s="3" t="s">
        <v>3247</v>
      </c>
      <c r="D2202">
        <v>2000</v>
      </c>
      <c r="E2202">
        <v>10843</v>
      </c>
      <c r="F2202" t="s">
        <v>5156</v>
      </c>
      <c r="G2202" t="s">
        <v>5162</v>
      </c>
      <c r="H2202" t="s">
        <v>5184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5216</v>
      </c>
      <c r="P2202">
        <f t="shared" si="126"/>
        <v>41</v>
      </c>
      <c r="Q2202" t="s">
        <v>5250</v>
      </c>
      <c r="R2202" t="s">
        <v>5268</v>
      </c>
      <c r="S2202" s="10">
        <f t="shared" si="127"/>
        <v>42163.417453703696</v>
      </c>
      <c r="T2202" s="10">
        <f t="shared" si="128"/>
        <v>42190.916666666664</v>
      </c>
    </row>
    <row r="2203" spans="1:20" ht="43.5" x14ac:dyDescent="0.35">
      <c r="A2203">
        <v>2201</v>
      </c>
      <c r="B2203" s="3" t="s">
        <v>671</v>
      </c>
      <c r="C2203" s="3" t="s">
        <v>3248</v>
      </c>
      <c r="D2203">
        <v>110</v>
      </c>
      <c r="E2203">
        <v>420.99</v>
      </c>
      <c r="F2203" t="s">
        <v>5156</v>
      </c>
      <c r="G2203" t="s">
        <v>5162</v>
      </c>
      <c r="H2203" t="s">
        <v>5184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5212</v>
      </c>
      <c r="P2203">
        <f t="shared" si="126"/>
        <v>15</v>
      </c>
      <c r="Q2203" t="s">
        <v>5242</v>
      </c>
      <c r="R2203" t="s">
        <v>5247</v>
      </c>
      <c r="S2203" s="10">
        <f t="shared" si="127"/>
        <v>41276.638483796291</v>
      </c>
      <c r="T2203" s="10">
        <f t="shared" si="128"/>
        <v>41290.638483796291</v>
      </c>
    </row>
    <row r="2204" spans="1:20" ht="29" x14ac:dyDescent="0.35">
      <c r="A2204">
        <v>2202</v>
      </c>
      <c r="B2204" s="3" t="s">
        <v>672</v>
      </c>
      <c r="C2204" s="3" t="s">
        <v>3249</v>
      </c>
      <c r="D2204">
        <v>4000</v>
      </c>
      <c r="E2204">
        <v>28167.25</v>
      </c>
      <c r="F2204" t="s">
        <v>5156</v>
      </c>
      <c r="G2204" t="s">
        <v>5161</v>
      </c>
      <c r="H2204" t="s">
        <v>5183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5212</v>
      </c>
      <c r="P2204">
        <f t="shared" si="126"/>
        <v>39</v>
      </c>
      <c r="Q2204" t="s">
        <v>5242</v>
      </c>
      <c r="R2204" t="s">
        <v>5247</v>
      </c>
      <c r="S2204" s="10">
        <f t="shared" si="127"/>
        <v>41184.640833333331</v>
      </c>
      <c r="T2204" s="10">
        <f t="shared" si="128"/>
        <v>41214.640833333331</v>
      </c>
    </row>
    <row r="2205" spans="1:20" ht="43.5" x14ac:dyDescent="0.35">
      <c r="A2205">
        <v>2203</v>
      </c>
      <c r="B2205" s="3" t="s">
        <v>673</v>
      </c>
      <c r="C2205" s="3" t="s">
        <v>3250</v>
      </c>
      <c r="D2205">
        <v>2000</v>
      </c>
      <c r="E2205">
        <v>2191</v>
      </c>
      <c r="F2205" t="s">
        <v>5156</v>
      </c>
      <c r="G2205" t="s">
        <v>5166</v>
      </c>
      <c r="H2205" t="s">
        <v>5188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5212</v>
      </c>
      <c r="P2205">
        <f t="shared" si="126"/>
        <v>44</v>
      </c>
      <c r="Q2205" t="s">
        <v>5242</v>
      </c>
      <c r="R2205" t="s">
        <v>5247</v>
      </c>
      <c r="S2205" s="10">
        <f t="shared" si="127"/>
        <v>42241.651412037034</v>
      </c>
      <c r="T2205" s="10">
        <f t="shared" si="128"/>
        <v>42271.651412037034</v>
      </c>
    </row>
    <row r="2206" spans="1:20" ht="43.5" x14ac:dyDescent="0.35">
      <c r="A2206">
        <v>2204</v>
      </c>
      <c r="B2206" s="3" t="s">
        <v>674</v>
      </c>
      <c r="C2206" s="3" t="s">
        <v>3251</v>
      </c>
      <c r="D2206">
        <v>1500</v>
      </c>
      <c r="E2206">
        <v>1993</v>
      </c>
      <c r="F2206" t="s">
        <v>5156</v>
      </c>
      <c r="G2206" t="s">
        <v>5161</v>
      </c>
      <c r="H2206" t="s">
        <v>5183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5212</v>
      </c>
      <c r="P2206">
        <f t="shared" si="126"/>
        <v>27</v>
      </c>
      <c r="Q2206" t="s">
        <v>5242</v>
      </c>
      <c r="R2206" t="s">
        <v>5247</v>
      </c>
      <c r="S2206" s="10">
        <f t="shared" si="127"/>
        <v>41312.103229166663</v>
      </c>
      <c r="T2206" s="10">
        <f t="shared" si="128"/>
        <v>41342.103229166663</v>
      </c>
    </row>
    <row r="2207" spans="1:20" ht="43.5" x14ac:dyDescent="0.35">
      <c r="A2207">
        <v>2205</v>
      </c>
      <c r="B2207" s="3" t="s">
        <v>675</v>
      </c>
      <c r="C2207" s="3" t="s">
        <v>3252</v>
      </c>
      <c r="D2207">
        <v>750</v>
      </c>
      <c r="E2207">
        <v>1140</v>
      </c>
      <c r="F2207" t="s">
        <v>5156</v>
      </c>
      <c r="G2207" t="s">
        <v>5161</v>
      </c>
      <c r="H2207" t="s">
        <v>5183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5212</v>
      </c>
      <c r="P2207">
        <f t="shared" si="126"/>
        <v>42</v>
      </c>
      <c r="Q2207" t="s">
        <v>5242</v>
      </c>
      <c r="R2207" t="s">
        <v>5247</v>
      </c>
      <c r="S2207" s="10">
        <f t="shared" si="127"/>
        <v>41031.613298611112</v>
      </c>
      <c r="T2207" s="10">
        <f t="shared" si="128"/>
        <v>41061.613298611112</v>
      </c>
    </row>
    <row r="2208" spans="1:20" ht="43.5" x14ac:dyDescent="0.35">
      <c r="A2208">
        <v>2206</v>
      </c>
      <c r="B2208" s="3" t="s">
        <v>676</v>
      </c>
      <c r="C2208" s="3" t="s">
        <v>3253</v>
      </c>
      <c r="D2208">
        <v>1100</v>
      </c>
      <c r="E2208">
        <v>1130</v>
      </c>
      <c r="F2208" t="s">
        <v>5156</v>
      </c>
      <c r="G2208" t="s">
        <v>5161</v>
      </c>
      <c r="H2208" t="s">
        <v>5183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5212</v>
      </c>
      <c r="P2208">
        <f t="shared" si="126"/>
        <v>33</v>
      </c>
      <c r="Q2208" t="s">
        <v>5242</v>
      </c>
      <c r="R2208" t="s">
        <v>5247</v>
      </c>
      <c r="S2208" s="10">
        <f t="shared" si="127"/>
        <v>40997.048888888887</v>
      </c>
      <c r="T2208" s="10">
        <f t="shared" si="128"/>
        <v>41015.048888888887</v>
      </c>
    </row>
    <row r="2209" spans="1:20" ht="43.5" x14ac:dyDescent="0.35">
      <c r="A2209">
        <v>2207</v>
      </c>
      <c r="B2209" s="3" t="s">
        <v>677</v>
      </c>
      <c r="C2209" s="3" t="s">
        <v>3254</v>
      </c>
      <c r="D2209">
        <v>2000</v>
      </c>
      <c r="E2209">
        <v>2000</v>
      </c>
      <c r="F2209" t="s">
        <v>5156</v>
      </c>
      <c r="G2209" t="s">
        <v>5161</v>
      </c>
      <c r="H2209" t="s">
        <v>5183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5212</v>
      </c>
      <c r="P2209">
        <f t="shared" si="126"/>
        <v>286</v>
      </c>
      <c r="Q2209" t="s">
        <v>5242</v>
      </c>
      <c r="R2209" t="s">
        <v>5247</v>
      </c>
      <c r="S2209" s="10">
        <f t="shared" si="127"/>
        <v>41563.985798611109</v>
      </c>
      <c r="T2209" s="10">
        <f t="shared" si="128"/>
        <v>41594.027465277773</v>
      </c>
    </row>
    <row r="2210" spans="1:20" ht="43.5" x14ac:dyDescent="0.35">
      <c r="A2210">
        <v>2208</v>
      </c>
      <c r="B2210" s="3" t="s">
        <v>678</v>
      </c>
      <c r="C2210" s="3" t="s">
        <v>3255</v>
      </c>
      <c r="D2210">
        <v>1000</v>
      </c>
      <c r="E2210">
        <v>1016</v>
      </c>
      <c r="F2210" t="s">
        <v>5156</v>
      </c>
      <c r="G2210" t="s">
        <v>5161</v>
      </c>
      <c r="H2210" t="s">
        <v>5183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5212</v>
      </c>
      <c r="P2210">
        <f t="shared" si="126"/>
        <v>42</v>
      </c>
      <c r="Q2210" t="s">
        <v>5242</v>
      </c>
      <c r="R2210" t="s">
        <v>5247</v>
      </c>
      <c r="S2210" s="10">
        <f t="shared" si="127"/>
        <v>40946.673912037033</v>
      </c>
      <c r="T2210" s="10">
        <f t="shared" si="128"/>
        <v>41005.958333333328</v>
      </c>
    </row>
    <row r="2211" spans="1:20" ht="29" x14ac:dyDescent="0.35">
      <c r="A2211">
        <v>2209</v>
      </c>
      <c r="B2211" s="3" t="s">
        <v>679</v>
      </c>
      <c r="C2211" s="3" t="s">
        <v>3256</v>
      </c>
      <c r="D2211">
        <v>500</v>
      </c>
      <c r="E2211">
        <v>754</v>
      </c>
      <c r="F2211" t="s">
        <v>5156</v>
      </c>
      <c r="G2211" t="s">
        <v>5162</v>
      </c>
      <c r="H2211" t="s">
        <v>5184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5212</v>
      </c>
      <c r="P2211">
        <f t="shared" si="126"/>
        <v>50</v>
      </c>
      <c r="Q2211" t="s">
        <v>5242</v>
      </c>
      <c r="R2211" t="s">
        <v>5247</v>
      </c>
      <c r="S2211" s="10">
        <f t="shared" si="127"/>
        <v>41732.27134259259</v>
      </c>
      <c r="T2211" s="10">
        <f t="shared" si="128"/>
        <v>41743.75</v>
      </c>
    </row>
    <row r="2212" spans="1:20" ht="58" x14ac:dyDescent="0.35">
      <c r="A2212">
        <v>2210</v>
      </c>
      <c r="B2212" s="3" t="s">
        <v>680</v>
      </c>
      <c r="C2212" s="3" t="s">
        <v>3257</v>
      </c>
      <c r="D2212">
        <v>4000</v>
      </c>
      <c r="E2212">
        <v>4457</v>
      </c>
      <c r="F2212" t="s">
        <v>5156</v>
      </c>
      <c r="G2212" t="s">
        <v>5161</v>
      </c>
      <c r="H2212" t="s">
        <v>5183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5212</v>
      </c>
      <c r="P2212">
        <f t="shared" si="126"/>
        <v>62</v>
      </c>
      <c r="Q2212" t="s">
        <v>5242</v>
      </c>
      <c r="R2212" t="s">
        <v>5247</v>
      </c>
      <c r="S2212" s="10">
        <f t="shared" si="127"/>
        <v>40955.857754629629</v>
      </c>
      <c r="T2212" s="10">
        <f t="shared" si="128"/>
        <v>41013.525000000001</v>
      </c>
    </row>
    <row r="2213" spans="1:20" ht="58" x14ac:dyDescent="0.35">
      <c r="A2213">
        <v>2211</v>
      </c>
      <c r="B2213" s="3" t="s">
        <v>681</v>
      </c>
      <c r="C2213" s="3" t="s">
        <v>3258</v>
      </c>
      <c r="D2213">
        <v>2500</v>
      </c>
      <c r="E2213">
        <v>4890</v>
      </c>
      <c r="F2213" t="s">
        <v>5156</v>
      </c>
      <c r="G2213" t="s">
        <v>5161</v>
      </c>
      <c r="H2213" t="s">
        <v>5183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5212</v>
      </c>
      <c r="P2213">
        <f t="shared" si="126"/>
        <v>41</v>
      </c>
      <c r="Q2213" t="s">
        <v>5242</v>
      </c>
      <c r="R2213" t="s">
        <v>5247</v>
      </c>
      <c r="S2213" s="10">
        <f t="shared" si="127"/>
        <v>41716.576678240737</v>
      </c>
      <c r="T2213" s="10">
        <f t="shared" si="128"/>
        <v>41739.082638888889</v>
      </c>
    </row>
    <row r="2214" spans="1:20" ht="58" x14ac:dyDescent="0.35">
      <c r="A2214">
        <v>2212</v>
      </c>
      <c r="B2214" s="3" t="s">
        <v>682</v>
      </c>
      <c r="C2214" s="3" t="s">
        <v>3259</v>
      </c>
      <c r="D2214">
        <v>6000</v>
      </c>
      <c r="E2214">
        <v>6863</v>
      </c>
      <c r="F2214" t="s">
        <v>5156</v>
      </c>
      <c r="G2214" t="s">
        <v>5161</v>
      </c>
      <c r="H2214" t="s">
        <v>5183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5212</v>
      </c>
      <c r="P2214">
        <f t="shared" si="126"/>
        <v>56</v>
      </c>
      <c r="Q2214" t="s">
        <v>5242</v>
      </c>
      <c r="R2214" t="s">
        <v>5247</v>
      </c>
      <c r="S2214" s="10">
        <f t="shared" si="127"/>
        <v>41548.539085648146</v>
      </c>
      <c r="T2214" s="10">
        <f t="shared" si="128"/>
        <v>41581.833333333328</v>
      </c>
    </row>
    <row r="2215" spans="1:20" ht="72.5" x14ac:dyDescent="0.35">
      <c r="A2215">
        <v>2213</v>
      </c>
      <c r="B2215" s="3" t="s">
        <v>683</v>
      </c>
      <c r="C2215" s="3" t="s">
        <v>3260</v>
      </c>
      <c r="D2215">
        <v>5</v>
      </c>
      <c r="E2215">
        <v>10</v>
      </c>
      <c r="F2215" t="s">
        <v>5156</v>
      </c>
      <c r="G2215" t="s">
        <v>5161</v>
      </c>
      <c r="H2215" t="s">
        <v>5183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5212</v>
      </c>
      <c r="P2215">
        <f t="shared" si="126"/>
        <v>10</v>
      </c>
      <c r="Q2215" t="s">
        <v>5242</v>
      </c>
      <c r="R2215" t="s">
        <v>5247</v>
      </c>
      <c r="S2215" s="10">
        <f t="shared" si="127"/>
        <v>42109.617812499993</v>
      </c>
      <c r="T2215" s="10">
        <f t="shared" si="128"/>
        <v>42139.617812499993</v>
      </c>
    </row>
    <row r="2216" spans="1:20" ht="43.5" x14ac:dyDescent="0.35">
      <c r="A2216">
        <v>2214</v>
      </c>
      <c r="B2216" s="3" t="s">
        <v>684</v>
      </c>
      <c r="C2216" s="3" t="s">
        <v>3261</v>
      </c>
      <c r="D2216">
        <v>600</v>
      </c>
      <c r="E2216">
        <v>1755.01</v>
      </c>
      <c r="F2216" t="s">
        <v>5156</v>
      </c>
      <c r="G2216" t="s">
        <v>5161</v>
      </c>
      <c r="H2216" t="s">
        <v>5183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5212</v>
      </c>
      <c r="P2216">
        <f t="shared" si="126"/>
        <v>73</v>
      </c>
      <c r="Q2216" t="s">
        <v>5242</v>
      </c>
      <c r="R2216" t="s">
        <v>5247</v>
      </c>
      <c r="S2216" s="10">
        <f t="shared" si="127"/>
        <v>41646.58388888889</v>
      </c>
      <c r="T2216" s="10">
        <f t="shared" si="128"/>
        <v>41676.58388888889</v>
      </c>
    </row>
    <row r="2217" spans="1:20" ht="29" x14ac:dyDescent="0.35">
      <c r="A2217">
        <v>2215</v>
      </c>
      <c r="B2217" s="3" t="s">
        <v>685</v>
      </c>
      <c r="C2217" s="3" t="s">
        <v>3262</v>
      </c>
      <c r="D2217">
        <v>550</v>
      </c>
      <c r="E2217">
        <v>860</v>
      </c>
      <c r="F2217" t="s">
        <v>5156</v>
      </c>
      <c r="G2217" t="s">
        <v>5161</v>
      </c>
      <c r="H2217" t="s">
        <v>5183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5212</v>
      </c>
      <c r="P2217">
        <f t="shared" si="126"/>
        <v>26</v>
      </c>
      <c r="Q2217" t="s">
        <v>5242</v>
      </c>
      <c r="R2217" t="s">
        <v>5247</v>
      </c>
      <c r="S2217" s="10">
        <f t="shared" si="127"/>
        <v>40958.508935185186</v>
      </c>
      <c r="T2217" s="10">
        <f t="shared" si="128"/>
        <v>40981.082638888889</v>
      </c>
    </row>
    <row r="2218" spans="1:20" ht="43.5" x14ac:dyDescent="0.35">
      <c r="A2218">
        <v>2216</v>
      </c>
      <c r="B2218" s="3" t="s">
        <v>686</v>
      </c>
      <c r="C2218" s="3" t="s">
        <v>3263</v>
      </c>
      <c r="D2218">
        <v>300</v>
      </c>
      <c r="E2218">
        <v>317</v>
      </c>
      <c r="F2218" t="s">
        <v>5156</v>
      </c>
      <c r="G2218" t="s">
        <v>5161</v>
      </c>
      <c r="H2218" t="s">
        <v>5183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5212</v>
      </c>
      <c r="P2218">
        <f t="shared" si="126"/>
        <v>23</v>
      </c>
      <c r="Q2218" t="s">
        <v>5242</v>
      </c>
      <c r="R2218" t="s">
        <v>5247</v>
      </c>
      <c r="S2218" s="10">
        <f t="shared" si="127"/>
        <v>42194.543344907404</v>
      </c>
      <c r="T2218" s="10">
        <f t="shared" si="128"/>
        <v>42208.543344907404</v>
      </c>
    </row>
    <row r="2219" spans="1:20" ht="43.5" x14ac:dyDescent="0.35">
      <c r="A2219">
        <v>2217</v>
      </c>
      <c r="B2219" s="3" t="s">
        <v>687</v>
      </c>
      <c r="C2219" s="3" t="s">
        <v>3264</v>
      </c>
      <c r="D2219">
        <v>420</v>
      </c>
      <c r="E2219">
        <v>425</v>
      </c>
      <c r="F2219" t="s">
        <v>5156</v>
      </c>
      <c r="G2219" t="s">
        <v>5161</v>
      </c>
      <c r="H2219" t="s">
        <v>5183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5212</v>
      </c>
      <c r="P2219">
        <f t="shared" si="126"/>
        <v>47</v>
      </c>
      <c r="Q2219" t="s">
        <v>5242</v>
      </c>
      <c r="R2219" t="s">
        <v>5247</v>
      </c>
      <c r="S2219" s="10">
        <f t="shared" si="127"/>
        <v>42299.568437499998</v>
      </c>
      <c r="T2219" s="10">
        <f t="shared" si="128"/>
        <v>42310.124999999993</v>
      </c>
    </row>
    <row r="2220" spans="1:20" ht="43.5" x14ac:dyDescent="0.35">
      <c r="A2220">
        <v>2218</v>
      </c>
      <c r="B2220" s="3" t="s">
        <v>688</v>
      </c>
      <c r="C2220" s="3" t="s">
        <v>3265</v>
      </c>
      <c r="D2220">
        <v>2000</v>
      </c>
      <c r="E2220">
        <v>2456.66</v>
      </c>
      <c r="F2220" t="s">
        <v>5156</v>
      </c>
      <c r="G2220" t="s">
        <v>5161</v>
      </c>
      <c r="H2220" t="s">
        <v>5183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5212</v>
      </c>
      <c r="P2220">
        <f t="shared" si="126"/>
        <v>32</v>
      </c>
      <c r="Q2220" t="s">
        <v>5242</v>
      </c>
      <c r="R2220" t="s">
        <v>5247</v>
      </c>
      <c r="S2220" s="10">
        <f t="shared" si="127"/>
        <v>41127.603969907403</v>
      </c>
      <c r="T2220" s="10">
        <f t="shared" si="128"/>
        <v>41149.791666666664</v>
      </c>
    </row>
    <row r="2221" spans="1:20" ht="43.5" x14ac:dyDescent="0.35">
      <c r="A2221">
        <v>2219</v>
      </c>
      <c r="B2221" s="3" t="s">
        <v>689</v>
      </c>
      <c r="C2221" s="3" t="s">
        <v>3266</v>
      </c>
      <c r="D2221">
        <v>1000</v>
      </c>
      <c r="E2221">
        <v>1015</v>
      </c>
      <c r="F2221" t="s">
        <v>5156</v>
      </c>
      <c r="G2221" t="s">
        <v>5161</v>
      </c>
      <c r="H2221" t="s">
        <v>5183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5212</v>
      </c>
      <c r="P2221">
        <f t="shared" si="126"/>
        <v>53</v>
      </c>
      <c r="Q2221" t="s">
        <v>5242</v>
      </c>
      <c r="R2221" t="s">
        <v>5247</v>
      </c>
      <c r="S2221" s="10">
        <f t="shared" si="127"/>
        <v>42205.510555555556</v>
      </c>
      <c r="T2221" s="10">
        <f t="shared" si="128"/>
        <v>42235.510555555556</v>
      </c>
    </row>
    <row r="2222" spans="1:20" ht="43.5" x14ac:dyDescent="0.35">
      <c r="A2222">
        <v>2220</v>
      </c>
      <c r="B2222" s="3" t="s">
        <v>690</v>
      </c>
      <c r="C2222" s="3" t="s">
        <v>3267</v>
      </c>
      <c r="D2222">
        <v>3500</v>
      </c>
      <c r="E2222">
        <v>3540</v>
      </c>
      <c r="F2222" t="s">
        <v>5156</v>
      </c>
      <c r="G2222" t="s">
        <v>5161</v>
      </c>
      <c r="H2222" t="s">
        <v>5183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5212</v>
      </c>
      <c r="P2222">
        <f t="shared" si="126"/>
        <v>51</v>
      </c>
      <c r="Q2222" t="s">
        <v>5242</v>
      </c>
      <c r="R2222" t="s">
        <v>5247</v>
      </c>
      <c r="S2222" s="10">
        <f t="shared" si="127"/>
        <v>41451.852268518516</v>
      </c>
      <c r="T2222" s="10">
        <f t="shared" si="128"/>
        <v>41481.852268518516</v>
      </c>
    </row>
    <row r="2223" spans="1:20" ht="43.5" x14ac:dyDescent="0.35">
      <c r="A2223">
        <v>2221</v>
      </c>
      <c r="B2223" s="3" t="s">
        <v>691</v>
      </c>
      <c r="C2223" s="3" t="s">
        <v>3268</v>
      </c>
      <c r="D2223">
        <v>7500</v>
      </c>
      <c r="E2223">
        <v>8109</v>
      </c>
      <c r="F2223" t="s">
        <v>5156</v>
      </c>
      <c r="G2223" t="s">
        <v>5161</v>
      </c>
      <c r="H2223" t="s">
        <v>5183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5216</v>
      </c>
      <c r="P2223">
        <f t="shared" si="126"/>
        <v>37</v>
      </c>
      <c r="Q2223" t="s">
        <v>5250</v>
      </c>
      <c r="R2223" t="s">
        <v>5268</v>
      </c>
      <c r="S2223" s="10">
        <f t="shared" si="127"/>
        <v>42452.458437499998</v>
      </c>
      <c r="T2223" s="10">
        <f t="shared" si="128"/>
        <v>42482.791666666664</v>
      </c>
    </row>
    <row r="2224" spans="1:20" ht="43.5" x14ac:dyDescent="0.35">
      <c r="A2224">
        <v>2222</v>
      </c>
      <c r="B2224" s="3" t="s">
        <v>692</v>
      </c>
      <c r="C2224" s="3" t="s">
        <v>3269</v>
      </c>
      <c r="D2224">
        <v>500</v>
      </c>
      <c r="E2224">
        <v>813</v>
      </c>
      <c r="F2224" t="s">
        <v>5156</v>
      </c>
      <c r="G2224" t="s">
        <v>5161</v>
      </c>
      <c r="H2224" t="s">
        <v>5183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5216</v>
      </c>
      <c r="P2224">
        <f t="shared" si="126"/>
        <v>27</v>
      </c>
      <c r="Q2224" t="s">
        <v>5250</v>
      </c>
      <c r="R2224" t="s">
        <v>5268</v>
      </c>
      <c r="S2224" s="10">
        <f t="shared" si="127"/>
        <v>40906.579247685186</v>
      </c>
      <c r="T2224" s="10">
        <f t="shared" si="128"/>
        <v>40936.579247685186</v>
      </c>
    </row>
    <row r="2225" spans="1:20" ht="58" x14ac:dyDescent="0.35">
      <c r="A2225">
        <v>2223</v>
      </c>
      <c r="B2225" s="3" t="s">
        <v>693</v>
      </c>
      <c r="C2225" s="3" t="s">
        <v>3270</v>
      </c>
      <c r="D2225">
        <v>19500</v>
      </c>
      <c r="E2225">
        <v>20631</v>
      </c>
      <c r="F2225" t="s">
        <v>5156</v>
      </c>
      <c r="G2225" t="s">
        <v>5166</v>
      </c>
      <c r="H2225" t="s">
        <v>5188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5216</v>
      </c>
      <c r="P2225">
        <f t="shared" si="126"/>
        <v>206</v>
      </c>
      <c r="Q2225" t="s">
        <v>5250</v>
      </c>
      <c r="R2225" t="s">
        <v>5268</v>
      </c>
      <c r="S2225" s="10">
        <f t="shared" si="127"/>
        <v>42152.432500000003</v>
      </c>
      <c r="T2225" s="10">
        <f t="shared" si="128"/>
        <v>42182.432500000003</v>
      </c>
    </row>
    <row r="2226" spans="1:20" ht="43.5" x14ac:dyDescent="0.35">
      <c r="A2226">
        <v>2224</v>
      </c>
      <c r="B2226" s="3" t="s">
        <v>694</v>
      </c>
      <c r="C2226" s="3" t="s">
        <v>3271</v>
      </c>
      <c r="D2226">
        <v>10000</v>
      </c>
      <c r="E2226">
        <v>24315</v>
      </c>
      <c r="F2226" t="s">
        <v>5156</v>
      </c>
      <c r="G2226" t="s">
        <v>5161</v>
      </c>
      <c r="H2226" t="s">
        <v>5183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5216</v>
      </c>
      <c r="P2226">
        <f t="shared" si="126"/>
        <v>82</v>
      </c>
      <c r="Q2226" t="s">
        <v>5250</v>
      </c>
      <c r="R2226" t="s">
        <v>5268</v>
      </c>
      <c r="S2226" s="10">
        <f t="shared" si="127"/>
        <v>42644.459201388883</v>
      </c>
      <c r="T2226" s="10">
        <f t="shared" si="128"/>
        <v>42672.583333333336</v>
      </c>
    </row>
    <row r="2227" spans="1:20" ht="43.5" x14ac:dyDescent="0.35">
      <c r="A2227">
        <v>2225</v>
      </c>
      <c r="B2227" s="3" t="s">
        <v>695</v>
      </c>
      <c r="C2227" s="3" t="s">
        <v>3272</v>
      </c>
      <c r="D2227">
        <v>21000</v>
      </c>
      <c r="E2227">
        <v>198415.01</v>
      </c>
      <c r="F2227" t="s">
        <v>5156</v>
      </c>
      <c r="G2227" t="s">
        <v>5162</v>
      </c>
      <c r="H2227" t="s">
        <v>5184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5216</v>
      </c>
      <c r="P2227">
        <f t="shared" si="126"/>
        <v>165</v>
      </c>
      <c r="Q2227" t="s">
        <v>5250</v>
      </c>
      <c r="R2227" t="s">
        <v>5268</v>
      </c>
      <c r="S2227" s="10">
        <f t="shared" si="127"/>
        <v>41873.583506944444</v>
      </c>
      <c r="T2227" s="10">
        <f t="shared" si="128"/>
        <v>41903.583506944444</v>
      </c>
    </row>
    <row r="2228" spans="1:20" ht="43.5" x14ac:dyDescent="0.35">
      <c r="A2228">
        <v>2226</v>
      </c>
      <c r="B2228" s="3" t="s">
        <v>696</v>
      </c>
      <c r="C2228" s="3" t="s">
        <v>3273</v>
      </c>
      <c r="D2228">
        <v>18000</v>
      </c>
      <c r="E2228">
        <v>19523.310000000001</v>
      </c>
      <c r="F2228" t="s">
        <v>5156</v>
      </c>
      <c r="G2228" t="s">
        <v>5161</v>
      </c>
      <c r="H2228" t="s">
        <v>5183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5216</v>
      </c>
      <c r="P2228">
        <f t="shared" si="126"/>
        <v>61</v>
      </c>
      <c r="Q2228" t="s">
        <v>5250</v>
      </c>
      <c r="R2228" t="s">
        <v>5268</v>
      </c>
      <c r="S2228" s="10">
        <f t="shared" si="127"/>
        <v>42381.590532407405</v>
      </c>
      <c r="T2228" s="10">
        <f t="shared" si="128"/>
        <v>42411.999305555553</v>
      </c>
    </row>
    <row r="2229" spans="1:20" ht="43.5" x14ac:dyDescent="0.35">
      <c r="A2229">
        <v>2227</v>
      </c>
      <c r="B2229" s="3" t="s">
        <v>697</v>
      </c>
      <c r="C2229" s="3" t="s">
        <v>3274</v>
      </c>
      <c r="D2229">
        <v>13000</v>
      </c>
      <c r="E2229">
        <v>20459</v>
      </c>
      <c r="F2229" t="s">
        <v>5156</v>
      </c>
      <c r="G2229" t="s">
        <v>5162</v>
      </c>
      <c r="H2229" t="s">
        <v>5184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5216</v>
      </c>
      <c r="P2229">
        <f t="shared" si="126"/>
        <v>68</v>
      </c>
      <c r="Q2229" t="s">
        <v>5250</v>
      </c>
      <c r="R2229" t="s">
        <v>5268</v>
      </c>
      <c r="S2229" s="10">
        <f t="shared" si="127"/>
        <v>41561.599016203698</v>
      </c>
      <c r="T2229" s="10">
        <f t="shared" si="128"/>
        <v>41591.640682870369</v>
      </c>
    </row>
    <row r="2230" spans="1:20" ht="58" x14ac:dyDescent="0.35">
      <c r="A2230">
        <v>2228</v>
      </c>
      <c r="B2230" s="3" t="s">
        <v>698</v>
      </c>
      <c r="C2230" s="3" t="s">
        <v>3275</v>
      </c>
      <c r="D2230">
        <v>1000</v>
      </c>
      <c r="E2230">
        <v>11744.9</v>
      </c>
      <c r="F2230" t="s">
        <v>5156</v>
      </c>
      <c r="G2230" t="s">
        <v>5173</v>
      </c>
      <c r="H2230" t="s">
        <v>5186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5216</v>
      </c>
      <c r="P2230">
        <f t="shared" si="126"/>
        <v>82</v>
      </c>
      <c r="Q2230" t="s">
        <v>5250</v>
      </c>
      <c r="R2230" t="s">
        <v>5268</v>
      </c>
      <c r="S2230" s="10">
        <f t="shared" si="127"/>
        <v>42202.069861111107</v>
      </c>
      <c r="T2230" s="10">
        <f t="shared" si="128"/>
        <v>42232.069861111107</v>
      </c>
    </row>
    <row r="2231" spans="1:20" ht="58" x14ac:dyDescent="0.35">
      <c r="A2231">
        <v>2229</v>
      </c>
      <c r="B2231" s="3" t="s">
        <v>699</v>
      </c>
      <c r="C2231" s="3" t="s">
        <v>3276</v>
      </c>
      <c r="D2231">
        <v>8012</v>
      </c>
      <c r="E2231">
        <v>13704.33</v>
      </c>
      <c r="F2231" t="s">
        <v>5156</v>
      </c>
      <c r="G2231" t="s">
        <v>5161</v>
      </c>
      <c r="H2231" t="s">
        <v>5183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5216</v>
      </c>
      <c r="P2231">
        <f t="shared" si="126"/>
        <v>25</v>
      </c>
      <c r="Q2231" t="s">
        <v>5250</v>
      </c>
      <c r="R2231" t="s">
        <v>5268</v>
      </c>
      <c r="S2231" s="10">
        <f t="shared" si="127"/>
        <v>41484.455914351849</v>
      </c>
      <c r="T2231" s="10">
        <f t="shared" si="128"/>
        <v>41519.958333333328</v>
      </c>
    </row>
    <row r="2232" spans="1:20" ht="43.5" x14ac:dyDescent="0.35">
      <c r="A2232">
        <v>2230</v>
      </c>
      <c r="B2232" s="3" t="s">
        <v>700</v>
      </c>
      <c r="C2232" s="3" t="s">
        <v>3277</v>
      </c>
      <c r="D2232">
        <v>8500</v>
      </c>
      <c r="E2232">
        <v>10706</v>
      </c>
      <c r="F2232" t="s">
        <v>5156</v>
      </c>
      <c r="G2232" t="s">
        <v>5161</v>
      </c>
      <c r="H2232" t="s">
        <v>5183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5216</v>
      </c>
      <c r="P2232">
        <f t="shared" si="126"/>
        <v>21</v>
      </c>
      <c r="Q2232" t="s">
        <v>5250</v>
      </c>
      <c r="R2232" t="s">
        <v>5268</v>
      </c>
      <c r="S2232" s="10">
        <f t="shared" si="127"/>
        <v>41724.672766203701</v>
      </c>
      <c r="T2232" s="10">
        <f t="shared" si="128"/>
        <v>41754.672766203701</v>
      </c>
    </row>
    <row r="2233" spans="1:20" ht="43.5" x14ac:dyDescent="0.35">
      <c r="A2233">
        <v>2231</v>
      </c>
      <c r="B2233" s="3" t="s">
        <v>701</v>
      </c>
      <c r="C2233" s="3" t="s">
        <v>3278</v>
      </c>
      <c r="D2233">
        <v>2500</v>
      </c>
      <c r="E2233">
        <v>30303.24</v>
      </c>
      <c r="F2233" t="s">
        <v>5156</v>
      </c>
      <c r="G2233" t="s">
        <v>5161</v>
      </c>
      <c r="H2233" t="s">
        <v>5183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5216</v>
      </c>
      <c r="P2233">
        <f t="shared" si="126"/>
        <v>27</v>
      </c>
      <c r="Q2233" t="s">
        <v>5250</v>
      </c>
      <c r="R2233" t="s">
        <v>5268</v>
      </c>
      <c r="S2233" s="10">
        <f t="shared" si="127"/>
        <v>41423.702557870369</v>
      </c>
      <c r="T2233" s="10">
        <f t="shared" si="128"/>
        <v>41450</v>
      </c>
    </row>
    <row r="2234" spans="1:20" ht="43.5" x14ac:dyDescent="0.35">
      <c r="A2234">
        <v>2232</v>
      </c>
      <c r="B2234" s="3" t="s">
        <v>702</v>
      </c>
      <c r="C2234" s="3" t="s">
        <v>3279</v>
      </c>
      <c r="D2234">
        <v>5000</v>
      </c>
      <c r="E2234">
        <v>24790</v>
      </c>
      <c r="F2234" t="s">
        <v>5156</v>
      </c>
      <c r="G2234" t="s">
        <v>5161</v>
      </c>
      <c r="H2234" t="s">
        <v>5183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5216</v>
      </c>
      <c r="P2234">
        <f t="shared" si="126"/>
        <v>25</v>
      </c>
      <c r="Q2234" t="s">
        <v>5250</v>
      </c>
      <c r="R2234" t="s">
        <v>5268</v>
      </c>
      <c r="S2234" s="10">
        <f t="shared" si="127"/>
        <v>41806.585740740738</v>
      </c>
      <c r="T2234" s="10">
        <f t="shared" si="128"/>
        <v>41838.916666666664</v>
      </c>
    </row>
    <row r="2235" spans="1:20" ht="43.5" x14ac:dyDescent="0.35">
      <c r="A2235">
        <v>2233</v>
      </c>
      <c r="B2235" s="3" t="s">
        <v>703</v>
      </c>
      <c r="C2235" s="3" t="s">
        <v>3280</v>
      </c>
      <c r="D2235">
        <v>2500</v>
      </c>
      <c r="E2235">
        <v>8301</v>
      </c>
      <c r="F2235" t="s">
        <v>5156</v>
      </c>
      <c r="G2235" t="s">
        <v>5162</v>
      </c>
      <c r="H2235" t="s">
        <v>5184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5216</v>
      </c>
      <c r="P2235">
        <f t="shared" si="126"/>
        <v>21</v>
      </c>
      <c r="Q2235" t="s">
        <v>5250</v>
      </c>
      <c r="R2235" t="s">
        <v>5268</v>
      </c>
      <c r="S2235" s="10">
        <f t="shared" si="127"/>
        <v>42331.170590277776</v>
      </c>
      <c r="T2235" s="10">
        <f t="shared" si="128"/>
        <v>42351.791666666664</v>
      </c>
    </row>
    <row r="2236" spans="1:20" ht="43.5" x14ac:dyDescent="0.35">
      <c r="A2236">
        <v>2234</v>
      </c>
      <c r="B2236" s="3" t="s">
        <v>704</v>
      </c>
      <c r="C2236" s="3" t="s">
        <v>3281</v>
      </c>
      <c r="D2236">
        <v>100</v>
      </c>
      <c r="E2236">
        <v>1165</v>
      </c>
      <c r="F2236" t="s">
        <v>5156</v>
      </c>
      <c r="G2236" t="s">
        <v>5161</v>
      </c>
      <c r="H2236" t="s">
        <v>5183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5216</v>
      </c>
      <c r="P2236">
        <f t="shared" si="126"/>
        <v>42</v>
      </c>
      <c r="Q2236" t="s">
        <v>5250</v>
      </c>
      <c r="R2236" t="s">
        <v>5268</v>
      </c>
      <c r="S2236" s="10">
        <f t="shared" si="127"/>
        <v>42710.616284722222</v>
      </c>
      <c r="T2236" s="10">
        <f t="shared" si="128"/>
        <v>42740.616284722222</v>
      </c>
    </row>
    <row r="2237" spans="1:20" ht="29" x14ac:dyDescent="0.35">
      <c r="A2237">
        <v>2235</v>
      </c>
      <c r="B2237" s="3" t="s">
        <v>705</v>
      </c>
      <c r="C2237" s="3" t="s">
        <v>3282</v>
      </c>
      <c r="D2237">
        <v>13000</v>
      </c>
      <c r="E2237">
        <v>19931</v>
      </c>
      <c r="F2237" t="s">
        <v>5156</v>
      </c>
      <c r="G2237" t="s">
        <v>5166</v>
      </c>
      <c r="H2237" t="s">
        <v>5188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5216</v>
      </c>
      <c r="P2237">
        <f t="shared" si="126"/>
        <v>136</v>
      </c>
      <c r="Q2237" t="s">
        <v>5250</v>
      </c>
      <c r="R2237" t="s">
        <v>5268</v>
      </c>
      <c r="S2237" s="10">
        <f t="shared" si="127"/>
        <v>42061.813784722217</v>
      </c>
      <c r="T2237" s="10">
        <f t="shared" si="128"/>
        <v>42091.772118055553</v>
      </c>
    </row>
    <row r="2238" spans="1:20" ht="43.5" x14ac:dyDescent="0.35">
      <c r="A2238">
        <v>2236</v>
      </c>
      <c r="B2238" s="3" t="s">
        <v>706</v>
      </c>
      <c r="C2238" s="3" t="s">
        <v>3283</v>
      </c>
      <c r="D2238">
        <v>2800</v>
      </c>
      <c r="E2238">
        <v>15039</v>
      </c>
      <c r="F2238" t="s">
        <v>5156</v>
      </c>
      <c r="G2238" t="s">
        <v>5161</v>
      </c>
      <c r="H2238" t="s">
        <v>5183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5216</v>
      </c>
      <c r="P2238">
        <f t="shared" si="126"/>
        <v>22</v>
      </c>
      <c r="Q2238" t="s">
        <v>5250</v>
      </c>
      <c r="R2238" t="s">
        <v>5268</v>
      </c>
      <c r="S2238" s="10">
        <f t="shared" si="127"/>
        <v>42371.408831018511</v>
      </c>
      <c r="T2238" s="10">
        <f t="shared" si="128"/>
        <v>42401.408831018511</v>
      </c>
    </row>
    <row r="2239" spans="1:20" ht="43.5" x14ac:dyDescent="0.35">
      <c r="A2239">
        <v>2237</v>
      </c>
      <c r="B2239" s="3" t="s">
        <v>707</v>
      </c>
      <c r="C2239" s="3" t="s">
        <v>3284</v>
      </c>
      <c r="D2239">
        <v>18000</v>
      </c>
      <c r="E2239">
        <v>63527</v>
      </c>
      <c r="F2239" t="s">
        <v>5156</v>
      </c>
      <c r="G2239" t="s">
        <v>5161</v>
      </c>
      <c r="H2239" t="s">
        <v>5183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5216</v>
      </c>
      <c r="P2239">
        <f t="shared" si="126"/>
        <v>65</v>
      </c>
      <c r="Q2239" t="s">
        <v>5250</v>
      </c>
      <c r="R2239" t="s">
        <v>5268</v>
      </c>
      <c r="S2239" s="10">
        <f t="shared" si="127"/>
        <v>41914.794942129629</v>
      </c>
      <c r="T2239" s="10">
        <f t="shared" si="128"/>
        <v>41955.124305555553</v>
      </c>
    </row>
    <row r="2240" spans="1:20" ht="29" x14ac:dyDescent="0.35">
      <c r="A2240">
        <v>2238</v>
      </c>
      <c r="B2240" s="3" t="s">
        <v>708</v>
      </c>
      <c r="C2240" s="3" t="s">
        <v>3285</v>
      </c>
      <c r="D2240">
        <v>4000</v>
      </c>
      <c r="E2240">
        <v>5496</v>
      </c>
      <c r="F2240" t="s">
        <v>5156</v>
      </c>
      <c r="G2240" t="s">
        <v>5173</v>
      </c>
      <c r="H2240" t="s">
        <v>5186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5216</v>
      </c>
      <c r="P2240">
        <f t="shared" si="126"/>
        <v>70</v>
      </c>
      <c r="Q2240" t="s">
        <v>5250</v>
      </c>
      <c r="R2240" t="s">
        <v>5268</v>
      </c>
      <c r="S2240" s="10">
        <f t="shared" si="127"/>
        <v>42774.41337962963</v>
      </c>
      <c r="T2240" s="10">
        <f t="shared" si="128"/>
        <v>42804.41337962963</v>
      </c>
    </row>
    <row r="2241" spans="1:20" ht="29" x14ac:dyDescent="0.35">
      <c r="A2241">
        <v>2239</v>
      </c>
      <c r="B2241" s="3" t="s">
        <v>709</v>
      </c>
      <c r="C2241" s="3" t="s">
        <v>3286</v>
      </c>
      <c r="D2241">
        <v>25000</v>
      </c>
      <c r="E2241">
        <v>32006.67</v>
      </c>
      <c r="F2241" t="s">
        <v>5156</v>
      </c>
      <c r="G2241" t="s">
        <v>5161</v>
      </c>
      <c r="H2241" t="s">
        <v>5183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5216</v>
      </c>
      <c r="P2241">
        <f t="shared" si="126"/>
        <v>75</v>
      </c>
      <c r="Q2241" t="s">
        <v>5250</v>
      </c>
      <c r="R2241" t="s">
        <v>5268</v>
      </c>
      <c r="S2241" s="10">
        <f t="shared" si="127"/>
        <v>41572.750162037039</v>
      </c>
      <c r="T2241" s="10">
        <f t="shared" si="128"/>
        <v>41608.959722222222</v>
      </c>
    </row>
    <row r="2242" spans="1:20" ht="43.5" x14ac:dyDescent="0.35">
      <c r="A2242">
        <v>2240</v>
      </c>
      <c r="B2242" s="3" t="s">
        <v>710</v>
      </c>
      <c r="C2242" s="3" t="s">
        <v>3287</v>
      </c>
      <c r="D2242">
        <v>5000</v>
      </c>
      <c r="E2242">
        <v>13534</v>
      </c>
      <c r="F2242" t="s">
        <v>5156</v>
      </c>
      <c r="G2242" t="s">
        <v>5161</v>
      </c>
      <c r="H2242" t="s">
        <v>5183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5216</v>
      </c>
      <c r="P2242">
        <f t="shared" si="126"/>
        <v>141</v>
      </c>
      <c r="Q2242" t="s">
        <v>5250</v>
      </c>
      <c r="R2242" t="s">
        <v>5268</v>
      </c>
      <c r="S2242" s="10">
        <f t="shared" si="127"/>
        <v>42452.617407407401</v>
      </c>
      <c r="T2242" s="10">
        <f t="shared" si="128"/>
        <v>42482.617407407401</v>
      </c>
    </row>
    <row r="2243" spans="1:20" ht="43.5" x14ac:dyDescent="0.35">
      <c r="A2243">
        <v>2241</v>
      </c>
      <c r="B2243" s="3" t="s">
        <v>711</v>
      </c>
      <c r="C2243" s="3" t="s">
        <v>3288</v>
      </c>
      <c r="D2243">
        <v>1000</v>
      </c>
      <c r="E2243">
        <v>8064</v>
      </c>
      <c r="F2243" t="s">
        <v>5156</v>
      </c>
      <c r="G2243" t="s">
        <v>5162</v>
      </c>
      <c r="H2243" t="s">
        <v>5184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5216</v>
      </c>
      <c r="P2243">
        <f t="shared" ref="P2243:P2306" si="129">ROUND(E2243/L2243,0)</f>
        <v>49</v>
      </c>
      <c r="Q2243" t="s">
        <v>5250</v>
      </c>
      <c r="R2243" t="s">
        <v>5268</v>
      </c>
      <c r="S2243" s="10">
        <f t="shared" ref="S2243:S2306" si="130">(J2243/86400)+25569+(-5/24)</f>
        <v>42766.619212962956</v>
      </c>
      <c r="T2243" s="10">
        <f t="shared" ref="T2243:T2306" si="131">(I2243/86400)+25569+(-5/24)</f>
        <v>42796.619212962956</v>
      </c>
    </row>
    <row r="2244" spans="1:20" ht="29" x14ac:dyDescent="0.35">
      <c r="A2244">
        <v>2242</v>
      </c>
      <c r="B2244" s="3" t="s">
        <v>712</v>
      </c>
      <c r="C2244" s="3" t="s">
        <v>3289</v>
      </c>
      <c r="D2244">
        <v>10000</v>
      </c>
      <c r="E2244">
        <v>136009.76</v>
      </c>
      <c r="F2244" t="s">
        <v>5156</v>
      </c>
      <c r="G2244" t="s">
        <v>5161</v>
      </c>
      <c r="H2244" t="s">
        <v>5183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5216</v>
      </c>
      <c r="P2244">
        <f t="shared" si="129"/>
        <v>54</v>
      </c>
      <c r="Q2244" t="s">
        <v>5250</v>
      </c>
      <c r="R2244" t="s">
        <v>5268</v>
      </c>
      <c r="S2244" s="10">
        <f t="shared" si="130"/>
        <v>41569.367280092592</v>
      </c>
      <c r="T2244" s="10">
        <f t="shared" si="131"/>
        <v>41604.918055555558</v>
      </c>
    </row>
    <row r="2245" spans="1:20" ht="43.5" x14ac:dyDescent="0.35">
      <c r="A2245">
        <v>2243</v>
      </c>
      <c r="B2245" s="3" t="s">
        <v>713</v>
      </c>
      <c r="C2245" s="3" t="s">
        <v>3290</v>
      </c>
      <c r="D2245">
        <v>1</v>
      </c>
      <c r="E2245">
        <v>9302.5</v>
      </c>
      <c r="F2245" t="s">
        <v>5156</v>
      </c>
      <c r="G2245" t="s">
        <v>5161</v>
      </c>
      <c r="H2245" t="s">
        <v>5183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5216</v>
      </c>
      <c r="P2245">
        <f t="shared" si="129"/>
        <v>5</v>
      </c>
      <c r="Q2245" t="s">
        <v>5250</v>
      </c>
      <c r="R2245" t="s">
        <v>5268</v>
      </c>
      <c r="S2245" s="10">
        <f t="shared" si="130"/>
        <v>42800.542708333327</v>
      </c>
      <c r="T2245" s="10">
        <f t="shared" si="131"/>
        <v>42806.916666666664</v>
      </c>
    </row>
    <row r="2246" spans="1:20" ht="43.5" x14ac:dyDescent="0.35">
      <c r="A2246">
        <v>2244</v>
      </c>
      <c r="B2246" s="3" t="s">
        <v>714</v>
      </c>
      <c r="C2246" s="3" t="s">
        <v>3291</v>
      </c>
      <c r="D2246">
        <v>5000</v>
      </c>
      <c r="E2246">
        <v>18851</v>
      </c>
      <c r="F2246" t="s">
        <v>5156</v>
      </c>
      <c r="G2246" t="s">
        <v>5161</v>
      </c>
      <c r="H2246" t="s">
        <v>5183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5216</v>
      </c>
      <c r="P2246">
        <f t="shared" si="129"/>
        <v>65</v>
      </c>
      <c r="Q2246" t="s">
        <v>5250</v>
      </c>
      <c r="R2246" t="s">
        <v>5268</v>
      </c>
      <c r="S2246" s="10">
        <f t="shared" si="130"/>
        <v>42647.610486111109</v>
      </c>
      <c r="T2246" s="10">
        <f t="shared" si="131"/>
        <v>42659.645833333336</v>
      </c>
    </row>
    <row r="2247" spans="1:20" ht="43.5" x14ac:dyDescent="0.35">
      <c r="A2247">
        <v>2245</v>
      </c>
      <c r="B2247" s="3" t="s">
        <v>715</v>
      </c>
      <c r="C2247" s="3" t="s">
        <v>3292</v>
      </c>
      <c r="D2247">
        <v>4000</v>
      </c>
      <c r="E2247">
        <v>105881</v>
      </c>
      <c r="F2247" t="s">
        <v>5156</v>
      </c>
      <c r="G2247" t="s">
        <v>5161</v>
      </c>
      <c r="H2247" t="s">
        <v>5183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5216</v>
      </c>
      <c r="P2247">
        <f t="shared" si="129"/>
        <v>53</v>
      </c>
      <c r="Q2247" t="s">
        <v>5250</v>
      </c>
      <c r="R2247" t="s">
        <v>5268</v>
      </c>
      <c r="S2247" s="10">
        <f t="shared" si="130"/>
        <v>41660.500196759254</v>
      </c>
      <c r="T2247" s="10">
        <f t="shared" si="131"/>
        <v>41691.541666666664</v>
      </c>
    </row>
    <row r="2248" spans="1:20" ht="43.5" x14ac:dyDescent="0.35">
      <c r="A2248">
        <v>2246</v>
      </c>
      <c r="B2248" s="3" t="s">
        <v>716</v>
      </c>
      <c r="C2248" s="3" t="s">
        <v>3293</v>
      </c>
      <c r="D2248">
        <v>2500</v>
      </c>
      <c r="E2248">
        <v>2503</v>
      </c>
      <c r="F2248" t="s">
        <v>5156</v>
      </c>
      <c r="G2248" t="s">
        <v>5162</v>
      </c>
      <c r="H2248" t="s">
        <v>5184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5216</v>
      </c>
      <c r="P2248">
        <f t="shared" si="129"/>
        <v>44</v>
      </c>
      <c r="Q2248" t="s">
        <v>5250</v>
      </c>
      <c r="R2248" t="s">
        <v>5268</v>
      </c>
      <c r="S2248" s="10">
        <f t="shared" si="130"/>
        <v>42221.583449074074</v>
      </c>
      <c r="T2248" s="10">
        <f t="shared" si="131"/>
        <v>42251.583449074074</v>
      </c>
    </row>
    <row r="2249" spans="1:20" ht="29" x14ac:dyDescent="0.35">
      <c r="A2249">
        <v>2247</v>
      </c>
      <c r="B2249" s="3" t="s">
        <v>717</v>
      </c>
      <c r="C2249" s="3" t="s">
        <v>3294</v>
      </c>
      <c r="D2249">
        <v>18500</v>
      </c>
      <c r="E2249">
        <v>19324</v>
      </c>
      <c r="F2249" t="s">
        <v>5156</v>
      </c>
      <c r="G2249" t="s">
        <v>5161</v>
      </c>
      <c r="H2249" t="s">
        <v>5183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5216</v>
      </c>
      <c r="P2249">
        <f t="shared" si="129"/>
        <v>51</v>
      </c>
      <c r="Q2249" t="s">
        <v>5250</v>
      </c>
      <c r="R2249" t="s">
        <v>5268</v>
      </c>
      <c r="S2249" s="10">
        <f t="shared" si="130"/>
        <v>42200.457928240743</v>
      </c>
      <c r="T2249" s="10">
        <f t="shared" si="131"/>
        <v>42214.457928240743</v>
      </c>
    </row>
    <row r="2250" spans="1:20" ht="43.5" x14ac:dyDescent="0.35">
      <c r="A2250">
        <v>2248</v>
      </c>
      <c r="B2250" s="3" t="s">
        <v>718</v>
      </c>
      <c r="C2250" s="3" t="s">
        <v>3295</v>
      </c>
      <c r="D2250">
        <v>7000</v>
      </c>
      <c r="E2250">
        <v>7505</v>
      </c>
      <c r="F2250" t="s">
        <v>5156</v>
      </c>
      <c r="G2250" t="s">
        <v>5162</v>
      </c>
      <c r="H2250" t="s">
        <v>5184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5216</v>
      </c>
      <c r="P2250">
        <f t="shared" si="129"/>
        <v>59</v>
      </c>
      <c r="Q2250" t="s">
        <v>5250</v>
      </c>
      <c r="R2250" t="s">
        <v>5268</v>
      </c>
      <c r="S2250" s="10">
        <f t="shared" si="130"/>
        <v>42688.667569444442</v>
      </c>
      <c r="T2250" s="10">
        <f t="shared" si="131"/>
        <v>42718.667569444442</v>
      </c>
    </row>
    <row r="2251" spans="1:20" ht="43.5" x14ac:dyDescent="0.35">
      <c r="A2251">
        <v>2249</v>
      </c>
      <c r="B2251" s="3" t="s">
        <v>719</v>
      </c>
      <c r="C2251" s="3" t="s">
        <v>3296</v>
      </c>
      <c r="D2251">
        <v>3500</v>
      </c>
      <c r="E2251">
        <v>5907</v>
      </c>
      <c r="F2251" t="s">
        <v>5156</v>
      </c>
      <c r="G2251" t="s">
        <v>5161</v>
      </c>
      <c r="H2251" t="s">
        <v>5183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5216</v>
      </c>
      <c r="P2251">
        <f t="shared" si="129"/>
        <v>33</v>
      </c>
      <c r="Q2251" t="s">
        <v>5250</v>
      </c>
      <c r="R2251" t="s">
        <v>5268</v>
      </c>
      <c r="S2251" s="10">
        <f t="shared" si="130"/>
        <v>41336.49496527778</v>
      </c>
      <c r="T2251" s="10">
        <f t="shared" si="131"/>
        <v>41366.453298611108</v>
      </c>
    </row>
    <row r="2252" spans="1:20" ht="43.5" x14ac:dyDescent="0.35">
      <c r="A2252">
        <v>2250</v>
      </c>
      <c r="B2252" s="3" t="s">
        <v>720</v>
      </c>
      <c r="C2252" s="3" t="s">
        <v>3297</v>
      </c>
      <c r="D2252">
        <v>25000</v>
      </c>
      <c r="E2252">
        <v>243778</v>
      </c>
      <c r="F2252" t="s">
        <v>5156</v>
      </c>
      <c r="G2252" t="s">
        <v>5161</v>
      </c>
      <c r="H2252" t="s">
        <v>5183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5216</v>
      </c>
      <c r="P2252">
        <f t="shared" si="129"/>
        <v>427</v>
      </c>
      <c r="Q2252" t="s">
        <v>5250</v>
      </c>
      <c r="R2252" t="s">
        <v>5268</v>
      </c>
      <c r="S2252" s="10">
        <f t="shared" si="130"/>
        <v>42676.7971412037</v>
      </c>
      <c r="T2252" s="10">
        <f t="shared" si="131"/>
        <v>42706.838807870365</v>
      </c>
    </row>
    <row r="2253" spans="1:20" ht="43.5" x14ac:dyDescent="0.35">
      <c r="A2253">
        <v>2251</v>
      </c>
      <c r="B2253" s="3" t="s">
        <v>721</v>
      </c>
      <c r="C2253" s="3" t="s">
        <v>3298</v>
      </c>
      <c r="D2253">
        <v>8500</v>
      </c>
      <c r="E2253">
        <v>11428.19</v>
      </c>
      <c r="F2253" t="s">
        <v>5156</v>
      </c>
      <c r="G2253" t="s">
        <v>5161</v>
      </c>
      <c r="H2253" t="s">
        <v>5183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5216</v>
      </c>
      <c r="P2253">
        <f t="shared" si="129"/>
        <v>24</v>
      </c>
      <c r="Q2253" t="s">
        <v>5250</v>
      </c>
      <c r="R2253" t="s">
        <v>5268</v>
      </c>
      <c r="S2253" s="10">
        <f t="shared" si="130"/>
        <v>41846.137465277774</v>
      </c>
      <c r="T2253" s="10">
        <f t="shared" si="131"/>
        <v>41867.137465277774</v>
      </c>
    </row>
    <row r="2254" spans="1:20" ht="43.5" x14ac:dyDescent="0.35">
      <c r="A2254">
        <v>2252</v>
      </c>
      <c r="B2254" s="3" t="s">
        <v>722</v>
      </c>
      <c r="C2254" s="3" t="s">
        <v>3299</v>
      </c>
      <c r="D2254">
        <v>9000</v>
      </c>
      <c r="E2254">
        <v>24505</v>
      </c>
      <c r="F2254" t="s">
        <v>5156</v>
      </c>
      <c r="G2254" t="s">
        <v>5164</v>
      </c>
      <c r="H2254" t="s">
        <v>5186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5216</v>
      </c>
      <c r="P2254">
        <f t="shared" si="129"/>
        <v>98</v>
      </c>
      <c r="Q2254" t="s">
        <v>5250</v>
      </c>
      <c r="R2254" t="s">
        <v>5268</v>
      </c>
      <c r="S2254" s="10">
        <f t="shared" si="130"/>
        <v>42573.119652777772</v>
      </c>
      <c r="T2254" s="10">
        <f t="shared" si="131"/>
        <v>42588.119652777772</v>
      </c>
    </row>
    <row r="2255" spans="1:20" ht="58" x14ac:dyDescent="0.35">
      <c r="A2255">
        <v>2253</v>
      </c>
      <c r="B2255" s="3" t="s">
        <v>723</v>
      </c>
      <c r="C2255" s="3" t="s">
        <v>3300</v>
      </c>
      <c r="D2255">
        <v>8000</v>
      </c>
      <c r="E2255">
        <v>9015</v>
      </c>
      <c r="F2255" t="s">
        <v>5156</v>
      </c>
      <c r="G2255" t="s">
        <v>5161</v>
      </c>
      <c r="H2255" t="s">
        <v>5183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5216</v>
      </c>
      <c r="P2255">
        <f t="shared" si="129"/>
        <v>107</v>
      </c>
      <c r="Q2255" t="s">
        <v>5250</v>
      </c>
      <c r="R2255" t="s">
        <v>5268</v>
      </c>
      <c r="S2255" s="10">
        <f t="shared" si="130"/>
        <v>42296.422997685186</v>
      </c>
      <c r="T2255" s="10">
        <f t="shared" si="131"/>
        <v>42326.46466435185</v>
      </c>
    </row>
    <row r="2256" spans="1:20" ht="43.5" x14ac:dyDescent="0.35">
      <c r="A2256">
        <v>2254</v>
      </c>
      <c r="B2256" s="3" t="s">
        <v>724</v>
      </c>
      <c r="C2256" s="3" t="s">
        <v>3301</v>
      </c>
      <c r="D2256">
        <v>500</v>
      </c>
      <c r="E2256">
        <v>2299</v>
      </c>
      <c r="F2256" t="s">
        <v>5156</v>
      </c>
      <c r="G2256" t="s">
        <v>5161</v>
      </c>
      <c r="H2256" t="s">
        <v>5183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5216</v>
      </c>
      <c r="P2256">
        <f t="shared" si="129"/>
        <v>12</v>
      </c>
      <c r="Q2256" t="s">
        <v>5250</v>
      </c>
      <c r="R2256" t="s">
        <v>5268</v>
      </c>
      <c r="S2256" s="10">
        <f t="shared" si="130"/>
        <v>42752.439444444441</v>
      </c>
      <c r="T2256" s="10">
        <f t="shared" si="131"/>
        <v>42759.439444444441</v>
      </c>
    </row>
    <row r="2257" spans="1:20" ht="29" x14ac:dyDescent="0.35">
      <c r="A2257">
        <v>2255</v>
      </c>
      <c r="B2257" s="3" t="s">
        <v>725</v>
      </c>
      <c r="C2257" s="3" t="s">
        <v>3302</v>
      </c>
      <c r="D2257">
        <v>3950</v>
      </c>
      <c r="E2257">
        <v>11323</v>
      </c>
      <c r="F2257" t="s">
        <v>5156</v>
      </c>
      <c r="G2257" t="s">
        <v>5161</v>
      </c>
      <c r="H2257" t="s">
        <v>5183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5216</v>
      </c>
      <c r="P2257">
        <f t="shared" si="129"/>
        <v>42</v>
      </c>
      <c r="Q2257" t="s">
        <v>5250</v>
      </c>
      <c r="R2257" t="s">
        <v>5268</v>
      </c>
      <c r="S2257" s="10">
        <f t="shared" si="130"/>
        <v>42467.743645833332</v>
      </c>
      <c r="T2257" s="10">
        <f t="shared" si="131"/>
        <v>42497.743645833332</v>
      </c>
    </row>
    <row r="2258" spans="1:20" ht="43.5" x14ac:dyDescent="0.35">
      <c r="A2258">
        <v>2256</v>
      </c>
      <c r="B2258" s="3" t="s">
        <v>726</v>
      </c>
      <c r="C2258" s="3" t="s">
        <v>3303</v>
      </c>
      <c r="D2258">
        <v>480</v>
      </c>
      <c r="E2258">
        <v>1069</v>
      </c>
      <c r="F2258" t="s">
        <v>5156</v>
      </c>
      <c r="G2258" t="s">
        <v>5162</v>
      </c>
      <c r="H2258" t="s">
        <v>5184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5216</v>
      </c>
      <c r="P2258">
        <f t="shared" si="129"/>
        <v>21</v>
      </c>
      <c r="Q2258" t="s">
        <v>5250</v>
      </c>
      <c r="R2258" t="s">
        <v>5268</v>
      </c>
      <c r="S2258" s="10">
        <f t="shared" si="130"/>
        <v>42682.243587962956</v>
      </c>
      <c r="T2258" s="10">
        <f t="shared" si="131"/>
        <v>42696.243587962956</v>
      </c>
    </row>
    <row r="2259" spans="1:20" ht="58" x14ac:dyDescent="0.35">
      <c r="A2259">
        <v>2257</v>
      </c>
      <c r="B2259" s="3" t="s">
        <v>727</v>
      </c>
      <c r="C2259" s="3" t="s">
        <v>3304</v>
      </c>
      <c r="D2259">
        <v>2500</v>
      </c>
      <c r="E2259">
        <v>15903.5</v>
      </c>
      <c r="F2259" t="s">
        <v>5156</v>
      </c>
      <c r="G2259" t="s">
        <v>5162</v>
      </c>
      <c r="H2259" t="s">
        <v>5184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5216</v>
      </c>
      <c r="P2259">
        <f t="shared" si="129"/>
        <v>94</v>
      </c>
      <c r="Q2259" t="s">
        <v>5250</v>
      </c>
      <c r="R2259" t="s">
        <v>5268</v>
      </c>
      <c r="S2259" s="10">
        <f t="shared" si="130"/>
        <v>42505.728344907409</v>
      </c>
      <c r="T2259" s="10">
        <f t="shared" si="131"/>
        <v>42540.749999999993</v>
      </c>
    </row>
    <row r="2260" spans="1:20" ht="29" x14ac:dyDescent="0.35">
      <c r="A2260">
        <v>2258</v>
      </c>
      <c r="B2260" s="3" t="s">
        <v>728</v>
      </c>
      <c r="C2260" s="3" t="s">
        <v>3305</v>
      </c>
      <c r="D2260">
        <v>2200</v>
      </c>
      <c r="E2260">
        <v>3223</v>
      </c>
      <c r="F2260" t="s">
        <v>5156</v>
      </c>
      <c r="G2260" t="s">
        <v>5161</v>
      </c>
      <c r="H2260" t="s">
        <v>5183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5216</v>
      </c>
      <c r="P2260">
        <f t="shared" si="129"/>
        <v>16</v>
      </c>
      <c r="Q2260" t="s">
        <v>5250</v>
      </c>
      <c r="R2260" t="s">
        <v>5268</v>
      </c>
      <c r="S2260" s="10">
        <f t="shared" si="130"/>
        <v>42136.542673611104</v>
      </c>
      <c r="T2260" s="10">
        <f t="shared" si="131"/>
        <v>42166.542673611104</v>
      </c>
    </row>
    <row r="2261" spans="1:20" ht="43.5" x14ac:dyDescent="0.35">
      <c r="A2261">
        <v>2259</v>
      </c>
      <c r="B2261" s="3" t="s">
        <v>729</v>
      </c>
      <c r="C2261" s="3" t="s">
        <v>3306</v>
      </c>
      <c r="D2261">
        <v>1000</v>
      </c>
      <c r="E2261">
        <v>18671</v>
      </c>
      <c r="F2261" t="s">
        <v>5156</v>
      </c>
      <c r="G2261" t="s">
        <v>5162</v>
      </c>
      <c r="H2261" t="s">
        <v>5184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5216</v>
      </c>
      <c r="P2261">
        <f t="shared" si="129"/>
        <v>91</v>
      </c>
      <c r="Q2261" t="s">
        <v>5250</v>
      </c>
      <c r="R2261" t="s">
        <v>5268</v>
      </c>
      <c r="S2261" s="10">
        <f t="shared" si="130"/>
        <v>42702.59648148148</v>
      </c>
      <c r="T2261" s="10">
        <f t="shared" si="131"/>
        <v>42712.59648148148</v>
      </c>
    </row>
    <row r="2262" spans="1:20" ht="43.5" x14ac:dyDescent="0.35">
      <c r="A2262">
        <v>2260</v>
      </c>
      <c r="B2262" s="3" t="s">
        <v>730</v>
      </c>
      <c r="C2262" s="3" t="s">
        <v>3307</v>
      </c>
      <c r="D2262">
        <v>2500</v>
      </c>
      <c r="E2262">
        <v>8173</v>
      </c>
      <c r="F2262" t="s">
        <v>5156</v>
      </c>
      <c r="G2262" t="s">
        <v>5161</v>
      </c>
      <c r="H2262" t="s">
        <v>5183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5216</v>
      </c>
      <c r="P2262">
        <f t="shared" si="129"/>
        <v>97</v>
      </c>
      <c r="Q2262" t="s">
        <v>5250</v>
      </c>
      <c r="R2262" t="s">
        <v>5268</v>
      </c>
      <c r="S2262" s="10">
        <f t="shared" si="130"/>
        <v>41694.808449074073</v>
      </c>
      <c r="T2262" s="10">
        <f t="shared" si="131"/>
        <v>41724.766782407409</v>
      </c>
    </row>
    <row r="2263" spans="1:20" ht="43.5" x14ac:dyDescent="0.35">
      <c r="A2263">
        <v>2261</v>
      </c>
      <c r="B2263" s="3" t="s">
        <v>731</v>
      </c>
      <c r="C2263" s="3" t="s">
        <v>3308</v>
      </c>
      <c r="D2263">
        <v>1000</v>
      </c>
      <c r="E2263">
        <v>7795</v>
      </c>
      <c r="F2263" t="s">
        <v>5156</v>
      </c>
      <c r="G2263" t="s">
        <v>5163</v>
      </c>
      <c r="H2263" t="s">
        <v>5185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5216</v>
      </c>
      <c r="P2263">
        <f t="shared" si="129"/>
        <v>37</v>
      </c>
      <c r="Q2263" t="s">
        <v>5250</v>
      </c>
      <c r="R2263" t="s">
        <v>5268</v>
      </c>
      <c r="S2263" s="10">
        <f t="shared" si="130"/>
        <v>42759.516435185178</v>
      </c>
      <c r="T2263" s="10">
        <f t="shared" si="131"/>
        <v>42780.516435185178</v>
      </c>
    </row>
    <row r="2264" spans="1:20" ht="43.5" x14ac:dyDescent="0.35">
      <c r="A2264">
        <v>2262</v>
      </c>
      <c r="B2264" s="3" t="s">
        <v>732</v>
      </c>
      <c r="C2264" s="3" t="s">
        <v>3309</v>
      </c>
      <c r="D2264">
        <v>3300</v>
      </c>
      <c r="E2264">
        <v>5087</v>
      </c>
      <c r="F2264" t="s">
        <v>5156</v>
      </c>
      <c r="G2264" t="s">
        <v>5161</v>
      </c>
      <c r="H2264" t="s">
        <v>5183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5216</v>
      </c>
      <c r="P2264">
        <f t="shared" si="129"/>
        <v>28</v>
      </c>
      <c r="Q2264" t="s">
        <v>5250</v>
      </c>
      <c r="R2264" t="s">
        <v>5268</v>
      </c>
      <c r="S2264" s="10">
        <f t="shared" si="130"/>
        <v>41926.376828703702</v>
      </c>
      <c r="T2264" s="10">
        <f t="shared" si="131"/>
        <v>41960.791666666664</v>
      </c>
    </row>
    <row r="2265" spans="1:20" ht="43.5" x14ac:dyDescent="0.35">
      <c r="A2265">
        <v>2263</v>
      </c>
      <c r="B2265" s="3" t="s">
        <v>733</v>
      </c>
      <c r="C2265" s="3" t="s">
        <v>3310</v>
      </c>
      <c r="D2265">
        <v>7500</v>
      </c>
      <c r="E2265">
        <v>8666</v>
      </c>
      <c r="F2265" t="s">
        <v>5156</v>
      </c>
      <c r="G2265" t="s">
        <v>5172</v>
      </c>
      <c r="H2265" t="s">
        <v>5192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5216</v>
      </c>
      <c r="P2265">
        <f t="shared" si="129"/>
        <v>144</v>
      </c>
      <c r="Q2265" t="s">
        <v>5250</v>
      </c>
      <c r="R2265" t="s">
        <v>5268</v>
      </c>
      <c r="S2265" s="10">
        <f t="shared" si="130"/>
        <v>42014.623993055553</v>
      </c>
      <c r="T2265" s="10">
        <f t="shared" si="131"/>
        <v>42035.623993055553</v>
      </c>
    </row>
    <row r="2266" spans="1:20" ht="58" x14ac:dyDescent="0.35">
      <c r="A2266">
        <v>2264</v>
      </c>
      <c r="B2266" s="3" t="s">
        <v>734</v>
      </c>
      <c r="C2266" s="3" t="s">
        <v>3311</v>
      </c>
      <c r="D2266">
        <v>6000</v>
      </c>
      <c r="E2266">
        <v>10802</v>
      </c>
      <c r="F2266" t="s">
        <v>5156</v>
      </c>
      <c r="G2266" t="s">
        <v>5161</v>
      </c>
      <c r="H2266" t="s">
        <v>5183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5216</v>
      </c>
      <c r="P2266">
        <f t="shared" si="129"/>
        <v>24</v>
      </c>
      <c r="Q2266" t="s">
        <v>5250</v>
      </c>
      <c r="R2266" t="s">
        <v>5268</v>
      </c>
      <c r="S2266" s="10">
        <f t="shared" si="130"/>
        <v>42496.374004629623</v>
      </c>
      <c r="T2266" s="10">
        <f t="shared" si="131"/>
        <v>42512.916666666664</v>
      </c>
    </row>
    <row r="2267" spans="1:20" ht="43.5" x14ac:dyDescent="0.35">
      <c r="A2267">
        <v>2265</v>
      </c>
      <c r="B2267" s="3" t="s">
        <v>735</v>
      </c>
      <c r="C2267" s="3" t="s">
        <v>3312</v>
      </c>
      <c r="D2267">
        <v>200</v>
      </c>
      <c r="E2267">
        <v>597</v>
      </c>
      <c r="F2267" t="s">
        <v>5156</v>
      </c>
      <c r="G2267" t="s">
        <v>5162</v>
      </c>
      <c r="H2267" t="s">
        <v>5184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5216</v>
      </c>
      <c r="P2267">
        <f t="shared" si="129"/>
        <v>35</v>
      </c>
      <c r="Q2267" t="s">
        <v>5250</v>
      </c>
      <c r="R2267" t="s">
        <v>5268</v>
      </c>
      <c r="S2267" s="10">
        <f t="shared" si="130"/>
        <v>42689.644756944443</v>
      </c>
      <c r="T2267" s="10">
        <f t="shared" si="131"/>
        <v>42696.644756944443</v>
      </c>
    </row>
    <row r="2268" spans="1:20" ht="43.5" x14ac:dyDescent="0.35">
      <c r="A2268">
        <v>2266</v>
      </c>
      <c r="B2268" s="3" t="s">
        <v>736</v>
      </c>
      <c r="C2268" s="3" t="s">
        <v>3313</v>
      </c>
      <c r="D2268">
        <v>1500</v>
      </c>
      <c r="E2268">
        <v>4804</v>
      </c>
      <c r="F2268" t="s">
        <v>5156</v>
      </c>
      <c r="G2268" t="s">
        <v>5161</v>
      </c>
      <c r="H2268" t="s">
        <v>5183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5216</v>
      </c>
      <c r="P2268">
        <f t="shared" si="129"/>
        <v>25</v>
      </c>
      <c r="Q2268" t="s">
        <v>5250</v>
      </c>
      <c r="R2268" t="s">
        <v>5268</v>
      </c>
      <c r="S2268" s="10">
        <f t="shared" si="130"/>
        <v>42469.666574074072</v>
      </c>
      <c r="T2268" s="10">
        <f t="shared" si="131"/>
        <v>42486.874999999993</v>
      </c>
    </row>
    <row r="2269" spans="1:20" ht="58" x14ac:dyDescent="0.35">
      <c r="A2269">
        <v>2267</v>
      </c>
      <c r="B2269" s="3" t="s">
        <v>737</v>
      </c>
      <c r="C2269" s="3" t="s">
        <v>3314</v>
      </c>
      <c r="D2269">
        <v>20000</v>
      </c>
      <c r="E2269">
        <v>76105</v>
      </c>
      <c r="F2269" t="s">
        <v>5156</v>
      </c>
      <c r="G2269" t="s">
        <v>5161</v>
      </c>
      <c r="H2269" t="s">
        <v>5183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5216</v>
      </c>
      <c r="P2269">
        <f t="shared" si="129"/>
        <v>188</v>
      </c>
      <c r="Q2269" t="s">
        <v>5250</v>
      </c>
      <c r="R2269" t="s">
        <v>5268</v>
      </c>
      <c r="S2269" s="10">
        <f t="shared" si="130"/>
        <v>41968.621493055551</v>
      </c>
      <c r="T2269" s="10">
        <f t="shared" si="131"/>
        <v>41993.833333333336</v>
      </c>
    </row>
    <row r="2270" spans="1:20" ht="43.5" x14ac:dyDescent="0.35">
      <c r="A2270">
        <v>2268</v>
      </c>
      <c r="B2270" s="3" t="s">
        <v>738</v>
      </c>
      <c r="C2270" s="3" t="s">
        <v>3315</v>
      </c>
      <c r="D2270">
        <v>28000</v>
      </c>
      <c r="E2270">
        <v>28728</v>
      </c>
      <c r="F2270" t="s">
        <v>5156</v>
      </c>
      <c r="G2270" t="s">
        <v>5161</v>
      </c>
      <c r="H2270" t="s">
        <v>5183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5216</v>
      </c>
      <c r="P2270">
        <f t="shared" si="129"/>
        <v>148</v>
      </c>
      <c r="Q2270" t="s">
        <v>5250</v>
      </c>
      <c r="R2270" t="s">
        <v>5268</v>
      </c>
      <c r="S2270" s="10">
        <f t="shared" si="130"/>
        <v>42775.874016203707</v>
      </c>
      <c r="T2270" s="10">
        <f t="shared" si="131"/>
        <v>42805.874016203707</v>
      </c>
    </row>
    <row r="2271" spans="1:20" ht="43.5" x14ac:dyDescent="0.35">
      <c r="A2271">
        <v>2269</v>
      </c>
      <c r="B2271" s="3" t="s">
        <v>739</v>
      </c>
      <c r="C2271" s="3" t="s">
        <v>3316</v>
      </c>
      <c r="D2271">
        <v>2500</v>
      </c>
      <c r="E2271">
        <v>45041</v>
      </c>
      <c r="F2271" t="s">
        <v>5156</v>
      </c>
      <c r="G2271" t="s">
        <v>5161</v>
      </c>
      <c r="H2271" t="s">
        <v>5183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5216</v>
      </c>
      <c r="P2271">
        <f t="shared" si="129"/>
        <v>50</v>
      </c>
      <c r="Q2271" t="s">
        <v>5250</v>
      </c>
      <c r="R2271" t="s">
        <v>5268</v>
      </c>
      <c r="S2271" s="10">
        <f t="shared" si="130"/>
        <v>42776.496099537035</v>
      </c>
      <c r="T2271" s="10">
        <f t="shared" si="131"/>
        <v>42800.999999999993</v>
      </c>
    </row>
    <row r="2272" spans="1:20" ht="43.5" x14ac:dyDescent="0.35">
      <c r="A2272">
        <v>2270</v>
      </c>
      <c r="B2272" s="3" t="s">
        <v>740</v>
      </c>
      <c r="C2272" s="3" t="s">
        <v>3317</v>
      </c>
      <c r="D2272">
        <v>25000</v>
      </c>
      <c r="E2272">
        <v>180062</v>
      </c>
      <c r="F2272" t="s">
        <v>5156</v>
      </c>
      <c r="G2272" t="s">
        <v>5161</v>
      </c>
      <c r="H2272" t="s">
        <v>5183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5216</v>
      </c>
      <c r="P2272">
        <f t="shared" si="129"/>
        <v>108</v>
      </c>
      <c r="Q2272" t="s">
        <v>5250</v>
      </c>
      <c r="R2272" t="s">
        <v>5268</v>
      </c>
      <c r="S2272" s="10">
        <f t="shared" si="130"/>
        <v>42725.661030092589</v>
      </c>
      <c r="T2272" s="10">
        <f t="shared" si="131"/>
        <v>42745.707638888889</v>
      </c>
    </row>
    <row r="2273" spans="1:20" ht="43.5" x14ac:dyDescent="0.35">
      <c r="A2273">
        <v>2271</v>
      </c>
      <c r="B2273" s="3" t="s">
        <v>741</v>
      </c>
      <c r="C2273" s="3" t="s">
        <v>3318</v>
      </c>
      <c r="D2273">
        <v>20000</v>
      </c>
      <c r="E2273">
        <v>56618</v>
      </c>
      <c r="F2273" t="s">
        <v>5156</v>
      </c>
      <c r="G2273" t="s">
        <v>5161</v>
      </c>
      <c r="H2273" t="s">
        <v>5183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5216</v>
      </c>
      <c r="P2273">
        <f t="shared" si="129"/>
        <v>43</v>
      </c>
      <c r="Q2273" t="s">
        <v>5250</v>
      </c>
      <c r="R2273" t="s">
        <v>5268</v>
      </c>
      <c r="S2273" s="10">
        <f t="shared" si="130"/>
        <v>42683.791712962957</v>
      </c>
      <c r="T2273" s="10">
        <f t="shared" si="131"/>
        <v>42713.791712962957</v>
      </c>
    </row>
    <row r="2274" spans="1:20" ht="43.5" x14ac:dyDescent="0.35">
      <c r="A2274">
        <v>2272</v>
      </c>
      <c r="B2274" s="3" t="s">
        <v>742</v>
      </c>
      <c r="C2274" s="3" t="s">
        <v>3319</v>
      </c>
      <c r="D2274">
        <v>1000</v>
      </c>
      <c r="E2274">
        <v>13566</v>
      </c>
      <c r="F2274" t="s">
        <v>5156</v>
      </c>
      <c r="G2274" t="s">
        <v>5161</v>
      </c>
      <c r="H2274" t="s">
        <v>5183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5216</v>
      </c>
      <c r="P2274">
        <f t="shared" si="129"/>
        <v>14</v>
      </c>
      <c r="Q2274" t="s">
        <v>5250</v>
      </c>
      <c r="R2274" t="s">
        <v>5268</v>
      </c>
      <c r="S2274" s="10">
        <f t="shared" si="130"/>
        <v>42315.491157407407</v>
      </c>
      <c r="T2274" s="10">
        <f t="shared" si="131"/>
        <v>42345.491157407407</v>
      </c>
    </row>
    <row r="2275" spans="1:20" ht="43.5" x14ac:dyDescent="0.35">
      <c r="A2275">
        <v>2273</v>
      </c>
      <c r="B2275" s="3" t="s">
        <v>743</v>
      </c>
      <c r="C2275" s="3" t="s">
        <v>3320</v>
      </c>
      <c r="D2275">
        <v>2500</v>
      </c>
      <c r="E2275">
        <v>5509</v>
      </c>
      <c r="F2275" t="s">
        <v>5156</v>
      </c>
      <c r="G2275" t="s">
        <v>5166</v>
      </c>
      <c r="H2275" t="s">
        <v>5188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5216</v>
      </c>
      <c r="P2275">
        <f t="shared" si="129"/>
        <v>37</v>
      </c>
      <c r="Q2275" t="s">
        <v>5250</v>
      </c>
      <c r="R2275" t="s">
        <v>5268</v>
      </c>
      <c r="S2275" s="10">
        <f t="shared" si="130"/>
        <v>42781.340763888882</v>
      </c>
      <c r="T2275" s="10">
        <f t="shared" si="131"/>
        <v>42806.299097222225</v>
      </c>
    </row>
    <row r="2276" spans="1:20" ht="58" x14ac:dyDescent="0.35">
      <c r="A2276">
        <v>2274</v>
      </c>
      <c r="B2276" s="3" t="s">
        <v>744</v>
      </c>
      <c r="C2276" s="3" t="s">
        <v>3321</v>
      </c>
      <c r="D2276">
        <v>2500</v>
      </c>
      <c r="E2276">
        <v>2990</v>
      </c>
      <c r="F2276" t="s">
        <v>5156</v>
      </c>
      <c r="G2276" t="s">
        <v>5161</v>
      </c>
      <c r="H2276" t="s">
        <v>5183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5216</v>
      </c>
      <c r="P2276">
        <f t="shared" si="129"/>
        <v>30</v>
      </c>
      <c r="Q2276" t="s">
        <v>5250</v>
      </c>
      <c r="R2276" t="s">
        <v>5268</v>
      </c>
      <c r="S2276" s="10">
        <f t="shared" si="130"/>
        <v>41663.292326388888</v>
      </c>
      <c r="T2276" s="10">
        <f t="shared" si="131"/>
        <v>41693.292326388888</v>
      </c>
    </row>
    <row r="2277" spans="1:20" ht="43.5" x14ac:dyDescent="0.35">
      <c r="A2277">
        <v>2275</v>
      </c>
      <c r="B2277" s="3" t="s">
        <v>745</v>
      </c>
      <c r="C2277" s="3" t="s">
        <v>3322</v>
      </c>
      <c r="D2277">
        <v>650</v>
      </c>
      <c r="E2277">
        <v>2650.5</v>
      </c>
      <c r="F2277" t="s">
        <v>5156</v>
      </c>
      <c r="G2277" t="s">
        <v>5162</v>
      </c>
      <c r="H2277" t="s">
        <v>5184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5216</v>
      </c>
      <c r="P2277">
        <f t="shared" si="129"/>
        <v>34</v>
      </c>
      <c r="Q2277" t="s">
        <v>5250</v>
      </c>
      <c r="R2277" t="s">
        <v>5268</v>
      </c>
      <c r="S2277" s="10">
        <f t="shared" si="130"/>
        <v>41965.408321759256</v>
      </c>
      <c r="T2277" s="10">
        <f t="shared" si="131"/>
        <v>41995.408321759256</v>
      </c>
    </row>
    <row r="2278" spans="1:20" ht="58" x14ac:dyDescent="0.35">
      <c r="A2278">
        <v>2276</v>
      </c>
      <c r="B2278" s="3" t="s">
        <v>746</v>
      </c>
      <c r="C2278" s="3" t="s">
        <v>3323</v>
      </c>
      <c r="D2278">
        <v>4589</v>
      </c>
      <c r="E2278">
        <v>4856</v>
      </c>
      <c r="F2278" t="s">
        <v>5156</v>
      </c>
      <c r="G2278" t="s">
        <v>5161</v>
      </c>
      <c r="H2278" t="s">
        <v>5183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5216</v>
      </c>
      <c r="P2278">
        <f t="shared" si="129"/>
        <v>65</v>
      </c>
      <c r="Q2278" t="s">
        <v>5250</v>
      </c>
      <c r="R2278" t="s">
        <v>5268</v>
      </c>
      <c r="S2278" s="10">
        <f t="shared" si="130"/>
        <v>41614.443159722221</v>
      </c>
      <c r="T2278" s="10">
        <f t="shared" si="131"/>
        <v>41644.443159722221</v>
      </c>
    </row>
    <row r="2279" spans="1:20" ht="43.5" x14ac:dyDescent="0.35">
      <c r="A2279">
        <v>2277</v>
      </c>
      <c r="B2279" s="3" t="s">
        <v>747</v>
      </c>
      <c r="C2279" s="3" t="s">
        <v>3324</v>
      </c>
      <c r="D2279">
        <v>8500</v>
      </c>
      <c r="E2279">
        <v>11992</v>
      </c>
      <c r="F2279" t="s">
        <v>5156</v>
      </c>
      <c r="G2279" t="s">
        <v>5161</v>
      </c>
      <c r="H2279" t="s">
        <v>5183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5216</v>
      </c>
      <c r="P2279">
        <f t="shared" si="129"/>
        <v>58</v>
      </c>
      <c r="Q2279" t="s">
        <v>5250</v>
      </c>
      <c r="R2279" t="s">
        <v>5268</v>
      </c>
      <c r="S2279" s="10">
        <f t="shared" si="130"/>
        <v>40936.470173611109</v>
      </c>
      <c r="T2279" s="10">
        <f t="shared" si="131"/>
        <v>40966.470173611109</v>
      </c>
    </row>
    <row r="2280" spans="1:20" ht="29" x14ac:dyDescent="0.35">
      <c r="A2280">
        <v>2278</v>
      </c>
      <c r="B2280" s="3" t="s">
        <v>748</v>
      </c>
      <c r="C2280" s="3" t="s">
        <v>3325</v>
      </c>
      <c r="D2280">
        <v>2000</v>
      </c>
      <c r="E2280">
        <v>5414</v>
      </c>
      <c r="F2280" t="s">
        <v>5156</v>
      </c>
      <c r="G2280" t="s">
        <v>5174</v>
      </c>
      <c r="H2280" t="s">
        <v>5186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5216</v>
      </c>
      <c r="P2280">
        <f t="shared" si="129"/>
        <v>53</v>
      </c>
      <c r="Q2280" t="s">
        <v>5250</v>
      </c>
      <c r="R2280" t="s">
        <v>5268</v>
      </c>
      <c r="S2280" s="10">
        <f t="shared" si="130"/>
        <v>42338.500775462962</v>
      </c>
      <c r="T2280" s="10">
        <f t="shared" si="131"/>
        <v>42372.749305555553</v>
      </c>
    </row>
    <row r="2281" spans="1:20" ht="58" x14ac:dyDescent="0.35">
      <c r="A2281">
        <v>2279</v>
      </c>
      <c r="B2281" s="3" t="s">
        <v>749</v>
      </c>
      <c r="C2281" s="3" t="s">
        <v>3326</v>
      </c>
      <c r="D2281">
        <v>1000</v>
      </c>
      <c r="E2281">
        <v>1538</v>
      </c>
      <c r="F2281" t="s">
        <v>5156</v>
      </c>
      <c r="G2281" t="s">
        <v>5161</v>
      </c>
      <c r="H2281" t="s">
        <v>5183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5216</v>
      </c>
      <c r="P2281">
        <f t="shared" si="129"/>
        <v>48</v>
      </c>
      <c r="Q2281" t="s">
        <v>5250</v>
      </c>
      <c r="R2281" t="s">
        <v>5268</v>
      </c>
      <c r="S2281" s="10">
        <f t="shared" si="130"/>
        <v>42020.598368055558</v>
      </c>
      <c r="T2281" s="10">
        <f t="shared" si="131"/>
        <v>42038.958333333336</v>
      </c>
    </row>
    <row r="2282" spans="1:20" ht="58" x14ac:dyDescent="0.35">
      <c r="A2282">
        <v>2280</v>
      </c>
      <c r="B2282" s="3" t="s">
        <v>750</v>
      </c>
      <c r="C2282" s="3" t="s">
        <v>3327</v>
      </c>
      <c r="D2282">
        <v>9800</v>
      </c>
      <c r="E2282">
        <v>39550.5</v>
      </c>
      <c r="F2282" t="s">
        <v>5156</v>
      </c>
      <c r="G2282" t="s">
        <v>5161</v>
      </c>
      <c r="H2282" t="s">
        <v>5183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5216</v>
      </c>
      <c r="P2282">
        <f t="shared" si="129"/>
        <v>82</v>
      </c>
      <c r="Q2282" t="s">
        <v>5250</v>
      </c>
      <c r="R2282" t="s">
        <v>5268</v>
      </c>
      <c r="S2282" s="10">
        <f t="shared" si="130"/>
        <v>42234.416562499995</v>
      </c>
      <c r="T2282" s="10">
        <f t="shared" si="131"/>
        <v>42264.416562499995</v>
      </c>
    </row>
    <row r="2283" spans="1:20" ht="43.5" x14ac:dyDescent="0.35">
      <c r="A2283">
        <v>2281</v>
      </c>
      <c r="B2283" s="3" t="s">
        <v>751</v>
      </c>
      <c r="C2283" s="3" t="s">
        <v>3328</v>
      </c>
      <c r="D2283">
        <v>300</v>
      </c>
      <c r="E2283">
        <v>555</v>
      </c>
      <c r="F2283" t="s">
        <v>5156</v>
      </c>
      <c r="G2283" t="s">
        <v>5161</v>
      </c>
      <c r="H2283" t="s">
        <v>5183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5210</v>
      </c>
      <c r="P2283">
        <f t="shared" si="129"/>
        <v>50</v>
      </c>
      <c r="Q2283" t="s">
        <v>5242</v>
      </c>
      <c r="R2283" t="s">
        <v>5243</v>
      </c>
      <c r="S2283" s="10">
        <f t="shared" si="130"/>
        <v>40687.077511574069</v>
      </c>
      <c r="T2283" s="10">
        <f t="shared" si="131"/>
        <v>40749.076388888883</v>
      </c>
    </row>
    <row r="2284" spans="1:20" ht="29" x14ac:dyDescent="0.35">
      <c r="A2284">
        <v>2282</v>
      </c>
      <c r="B2284" s="3" t="s">
        <v>752</v>
      </c>
      <c r="C2284" s="3" t="s">
        <v>3329</v>
      </c>
      <c r="D2284">
        <v>750</v>
      </c>
      <c r="E2284">
        <v>1390</v>
      </c>
      <c r="F2284" t="s">
        <v>5156</v>
      </c>
      <c r="G2284" t="s">
        <v>5161</v>
      </c>
      <c r="H2284" t="s">
        <v>5183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5210</v>
      </c>
      <c r="P2284">
        <f t="shared" si="129"/>
        <v>116</v>
      </c>
      <c r="Q2284" t="s">
        <v>5242</v>
      </c>
      <c r="R2284" t="s">
        <v>5243</v>
      </c>
      <c r="S2284" s="10">
        <f t="shared" si="130"/>
        <v>42322.966273148144</v>
      </c>
      <c r="T2284" s="10">
        <f t="shared" si="131"/>
        <v>42382.966273148144</v>
      </c>
    </row>
    <row r="2285" spans="1:20" ht="43.5" x14ac:dyDescent="0.35">
      <c r="A2285">
        <v>2283</v>
      </c>
      <c r="B2285" s="3" t="s">
        <v>753</v>
      </c>
      <c r="C2285" s="3" t="s">
        <v>3330</v>
      </c>
      <c r="D2285">
        <v>3000</v>
      </c>
      <c r="E2285">
        <v>3025.66</v>
      </c>
      <c r="F2285" t="s">
        <v>5156</v>
      </c>
      <c r="G2285" t="s">
        <v>5161</v>
      </c>
      <c r="H2285" t="s">
        <v>5183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5210</v>
      </c>
      <c r="P2285">
        <f t="shared" si="129"/>
        <v>63</v>
      </c>
      <c r="Q2285" t="s">
        <v>5242</v>
      </c>
      <c r="R2285" t="s">
        <v>5243</v>
      </c>
      <c r="S2285" s="10">
        <f t="shared" si="130"/>
        <v>40977.916712962957</v>
      </c>
      <c r="T2285" s="10">
        <f t="shared" si="131"/>
        <v>41037.875046296293</v>
      </c>
    </row>
    <row r="2286" spans="1:20" ht="29" x14ac:dyDescent="0.35">
      <c r="A2286">
        <v>2284</v>
      </c>
      <c r="B2286" s="3" t="s">
        <v>754</v>
      </c>
      <c r="C2286" s="3" t="s">
        <v>3331</v>
      </c>
      <c r="D2286">
        <v>6000</v>
      </c>
      <c r="E2286">
        <v>6373.27</v>
      </c>
      <c r="F2286" t="s">
        <v>5156</v>
      </c>
      <c r="G2286" t="s">
        <v>5161</v>
      </c>
      <c r="H2286" t="s">
        <v>5183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5210</v>
      </c>
      <c r="P2286">
        <f t="shared" si="129"/>
        <v>108</v>
      </c>
      <c r="Q2286" t="s">
        <v>5242</v>
      </c>
      <c r="R2286" t="s">
        <v>5243</v>
      </c>
      <c r="S2286" s="10">
        <f t="shared" si="130"/>
        <v>40585.588483796295</v>
      </c>
      <c r="T2286" s="10">
        <f t="shared" si="131"/>
        <v>40613.958333333328</v>
      </c>
    </row>
    <row r="2287" spans="1:20" ht="43.5" x14ac:dyDescent="0.35">
      <c r="A2287">
        <v>2285</v>
      </c>
      <c r="B2287" s="3" t="s">
        <v>755</v>
      </c>
      <c r="C2287" s="3" t="s">
        <v>3332</v>
      </c>
      <c r="D2287">
        <v>3000</v>
      </c>
      <c r="E2287">
        <v>3641</v>
      </c>
      <c r="F2287" t="s">
        <v>5156</v>
      </c>
      <c r="G2287" t="s">
        <v>5161</v>
      </c>
      <c r="H2287" t="s">
        <v>5183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5210</v>
      </c>
      <c r="P2287">
        <f t="shared" si="129"/>
        <v>46</v>
      </c>
      <c r="Q2287" t="s">
        <v>5242</v>
      </c>
      <c r="R2287" t="s">
        <v>5243</v>
      </c>
      <c r="S2287" s="10">
        <f t="shared" si="130"/>
        <v>41058.977349537039</v>
      </c>
      <c r="T2287" s="10">
        <f t="shared" si="131"/>
        <v>41088.977349537039</v>
      </c>
    </row>
    <row r="2288" spans="1:20" ht="43.5" x14ac:dyDescent="0.35">
      <c r="A2288">
        <v>2286</v>
      </c>
      <c r="B2288" s="3" t="s">
        <v>756</v>
      </c>
      <c r="C2288" s="3" t="s">
        <v>3333</v>
      </c>
      <c r="D2288">
        <v>1500</v>
      </c>
      <c r="E2288">
        <v>1501</v>
      </c>
      <c r="F2288" t="s">
        <v>5156</v>
      </c>
      <c r="G2288" t="s">
        <v>5161</v>
      </c>
      <c r="H2288" t="s">
        <v>5183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5210</v>
      </c>
      <c r="P2288">
        <f t="shared" si="129"/>
        <v>107</v>
      </c>
      <c r="Q2288" t="s">
        <v>5242</v>
      </c>
      <c r="R2288" t="s">
        <v>5243</v>
      </c>
      <c r="S2288" s="10">
        <f t="shared" si="130"/>
        <v>41494.755254629628</v>
      </c>
      <c r="T2288" s="10">
        <f t="shared" si="131"/>
        <v>41522.957638888889</v>
      </c>
    </row>
    <row r="2289" spans="1:20" ht="43.5" x14ac:dyDescent="0.35">
      <c r="A2289">
        <v>2287</v>
      </c>
      <c r="B2289" s="3" t="s">
        <v>757</v>
      </c>
      <c r="C2289" s="3" t="s">
        <v>3334</v>
      </c>
      <c r="D2289">
        <v>4500</v>
      </c>
      <c r="E2289">
        <v>5398.99</v>
      </c>
      <c r="F2289" t="s">
        <v>5156</v>
      </c>
      <c r="G2289" t="s">
        <v>5161</v>
      </c>
      <c r="H2289" t="s">
        <v>5183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5210</v>
      </c>
      <c r="P2289">
        <f t="shared" si="129"/>
        <v>51</v>
      </c>
      <c r="Q2289" t="s">
        <v>5242</v>
      </c>
      <c r="R2289" t="s">
        <v>5243</v>
      </c>
      <c r="S2289" s="10">
        <f t="shared" si="130"/>
        <v>41792.459027777775</v>
      </c>
      <c r="T2289" s="10">
        <f t="shared" si="131"/>
        <v>41813.459027777775</v>
      </c>
    </row>
    <row r="2290" spans="1:20" ht="43.5" x14ac:dyDescent="0.35">
      <c r="A2290">
        <v>2288</v>
      </c>
      <c r="B2290" s="3" t="s">
        <v>758</v>
      </c>
      <c r="C2290" s="3" t="s">
        <v>3335</v>
      </c>
      <c r="D2290">
        <v>1000</v>
      </c>
      <c r="E2290">
        <v>1001</v>
      </c>
      <c r="F2290" t="s">
        <v>5156</v>
      </c>
      <c r="G2290" t="s">
        <v>5161</v>
      </c>
      <c r="H2290" t="s">
        <v>5183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5210</v>
      </c>
      <c r="P2290">
        <f t="shared" si="129"/>
        <v>40</v>
      </c>
      <c r="Q2290" t="s">
        <v>5242</v>
      </c>
      <c r="R2290" t="s">
        <v>5243</v>
      </c>
      <c r="S2290" s="10">
        <f t="shared" si="130"/>
        <v>41067.619085648148</v>
      </c>
      <c r="T2290" s="10">
        <f t="shared" si="131"/>
        <v>41086.541666666664</v>
      </c>
    </row>
    <row r="2291" spans="1:20" ht="43.5" x14ac:dyDescent="0.35">
      <c r="A2291">
        <v>2289</v>
      </c>
      <c r="B2291" s="3" t="s">
        <v>759</v>
      </c>
      <c r="C2291" s="3" t="s">
        <v>3336</v>
      </c>
      <c r="D2291">
        <v>1500</v>
      </c>
      <c r="E2291">
        <v>1611</v>
      </c>
      <c r="F2291" t="s">
        <v>5156</v>
      </c>
      <c r="G2291" t="s">
        <v>5161</v>
      </c>
      <c r="H2291" t="s">
        <v>5183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5210</v>
      </c>
      <c r="P2291">
        <f t="shared" si="129"/>
        <v>64</v>
      </c>
      <c r="Q2291" t="s">
        <v>5242</v>
      </c>
      <c r="R2291" t="s">
        <v>5243</v>
      </c>
      <c r="S2291" s="10">
        <f t="shared" si="130"/>
        <v>41571.790046296293</v>
      </c>
      <c r="T2291" s="10">
        <f t="shared" si="131"/>
        <v>41614.765277777777</v>
      </c>
    </row>
    <row r="2292" spans="1:20" ht="43.5" x14ac:dyDescent="0.35">
      <c r="A2292">
        <v>2290</v>
      </c>
      <c r="B2292" s="3" t="s">
        <v>760</v>
      </c>
      <c r="C2292" s="3" t="s">
        <v>3337</v>
      </c>
      <c r="D2292">
        <v>1500</v>
      </c>
      <c r="E2292">
        <v>1561</v>
      </c>
      <c r="F2292" t="s">
        <v>5156</v>
      </c>
      <c r="G2292" t="s">
        <v>5161</v>
      </c>
      <c r="H2292" t="s">
        <v>5183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5210</v>
      </c>
      <c r="P2292">
        <f t="shared" si="129"/>
        <v>54</v>
      </c>
      <c r="Q2292" t="s">
        <v>5242</v>
      </c>
      <c r="R2292" t="s">
        <v>5243</v>
      </c>
      <c r="S2292" s="10">
        <f t="shared" si="130"/>
        <v>40070.045486111107</v>
      </c>
      <c r="T2292" s="10">
        <f t="shared" si="131"/>
        <v>40148.5</v>
      </c>
    </row>
    <row r="2293" spans="1:20" ht="43.5" x14ac:dyDescent="0.35">
      <c r="A2293">
        <v>2291</v>
      </c>
      <c r="B2293" s="3" t="s">
        <v>761</v>
      </c>
      <c r="C2293" s="3" t="s">
        <v>3338</v>
      </c>
      <c r="D2293">
        <v>2500</v>
      </c>
      <c r="E2293">
        <v>4320</v>
      </c>
      <c r="F2293" t="s">
        <v>5156</v>
      </c>
      <c r="G2293" t="s">
        <v>5161</v>
      </c>
      <c r="H2293" t="s">
        <v>5183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5210</v>
      </c>
      <c r="P2293">
        <f t="shared" si="129"/>
        <v>100</v>
      </c>
      <c r="Q2293" t="s">
        <v>5242</v>
      </c>
      <c r="R2293" t="s">
        <v>5243</v>
      </c>
      <c r="S2293" s="10">
        <f t="shared" si="130"/>
        <v>40987.768726851849</v>
      </c>
      <c r="T2293" s="10">
        <f t="shared" si="131"/>
        <v>41021.958333333328</v>
      </c>
    </row>
    <row r="2294" spans="1:20" ht="43.5" x14ac:dyDescent="0.35">
      <c r="A2294">
        <v>2292</v>
      </c>
      <c r="B2294" s="3" t="s">
        <v>762</v>
      </c>
      <c r="C2294" s="3" t="s">
        <v>3339</v>
      </c>
      <c r="D2294">
        <v>2000</v>
      </c>
      <c r="E2294">
        <v>2145.0100000000002</v>
      </c>
      <c r="F2294" t="s">
        <v>5156</v>
      </c>
      <c r="G2294" t="s">
        <v>5161</v>
      </c>
      <c r="H2294" t="s">
        <v>5183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5210</v>
      </c>
      <c r="P2294">
        <f t="shared" si="129"/>
        <v>47</v>
      </c>
      <c r="Q2294" t="s">
        <v>5242</v>
      </c>
      <c r="R2294" t="s">
        <v>5243</v>
      </c>
      <c r="S2294" s="10">
        <f t="shared" si="130"/>
        <v>40987.489305555551</v>
      </c>
      <c r="T2294" s="10">
        <f t="shared" si="131"/>
        <v>41017.489305555551</v>
      </c>
    </row>
    <row r="2295" spans="1:20" ht="29" x14ac:dyDescent="0.35">
      <c r="A2295">
        <v>2293</v>
      </c>
      <c r="B2295" s="3" t="s">
        <v>763</v>
      </c>
      <c r="C2295" s="3" t="s">
        <v>3340</v>
      </c>
      <c r="D2295">
        <v>850</v>
      </c>
      <c r="E2295">
        <v>920</v>
      </c>
      <c r="F2295" t="s">
        <v>5156</v>
      </c>
      <c r="G2295" t="s">
        <v>5161</v>
      </c>
      <c r="H2295" t="s">
        <v>5183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5210</v>
      </c>
      <c r="P2295">
        <f t="shared" si="129"/>
        <v>34</v>
      </c>
      <c r="Q2295" t="s">
        <v>5242</v>
      </c>
      <c r="R2295" t="s">
        <v>5243</v>
      </c>
      <c r="S2295" s="10">
        <f t="shared" si="130"/>
        <v>41151.499988425923</v>
      </c>
      <c r="T2295" s="10">
        <f t="shared" si="131"/>
        <v>41176.957638888889</v>
      </c>
    </row>
    <row r="2296" spans="1:20" ht="58" x14ac:dyDescent="0.35">
      <c r="A2296">
        <v>2294</v>
      </c>
      <c r="B2296" s="3" t="s">
        <v>764</v>
      </c>
      <c r="C2296" s="3" t="s">
        <v>3341</v>
      </c>
      <c r="D2296">
        <v>5000</v>
      </c>
      <c r="E2296">
        <v>7304.04</v>
      </c>
      <c r="F2296" t="s">
        <v>5156</v>
      </c>
      <c r="G2296" t="s">
        <v>5161</v>
      </c>
      <c r="H2296" t="s">
        <v>5183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5210</v>
      </c>
      <c r="P2296">
        <f t="shared" si="129"/>
        <v>65</v>
      </c>
      <c r="Q2296" t="s">
        <v>5242</v>
      </c>
      <c r="R2296" t="s">
        <v>5243</v>
      </c>
      <c r="S2296" s="10">
        <f t="shared" si="130"/>
        <v>41264.514814814815</v>
      </c>
      <c r="T2296" s="10">
        <f t="shared" si="131"/>
        <v>41294.514814814815</v>
      </c>
    </row>
    <row r="2297" spans="1:20" ht="58" x14ac:dyDescent="0.35">
      <c r="A2297">
        <v>2295</v>
      </c>
      <c r="B2297" s="3" t="s">
        <v>765</v>
      </c>
      <c r="C2297" s="3" t="s">
        <v>3342</v>
      </c>
      <c r="D2297">
        <v>1200</v>
      </c>
      <c r="E2297">
        <v>1503</v>
      </c>
      <c r="F2297" t="s">
        <v>5156</v>
      </c>
      <c r="G2297" t="s">
        <v>5161</v>
      </c>
      <c r="H2297" t="s">
        <v>5183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5210</v>
      </c>
      <c r="P2297">
        <f t="shared" si="129"/>
        <v>44</v>
      </c>
      <c r="Q2297" t="s">
        <v>5242</v>
      </c>
      <c r="R2297" t="s">
        <v>5243</v>
      </c>
      <c r="S2297" s="10">
        <f t="shared" si="130"/>
        <v>41270.746018518512</v>
      </c>
      <c r="T2297" s="10">
        <f t="shared" si="131"/>
        <v>41300.746018518512</v>
      </c>
    </row>
    <row r="2298" spans="1:20" ht="43.5" x14ac:dyDescent="0.35">
      <c r="A2298">
        <v>2296</v>
      </c>
      <c r="B2298" s="3" t="s">
        <v>766</v>
      </c>
      <c r="C2298" s="3" t="s">
        <v>3343</v>
      </c>
      <c r="D2298">
        <v>7000</v>
      </c>
      <c r="E2298">
        <v>10435</v>
      </c>
      <c r="F2298" t="s">
        <v>5156</v>
      </c>
      <c r="G2298" t="s">
        <v>5161</v>
      </c>
      <c r="H2298" t="s">
        <v>5183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5210</v>
      </c>
      <c r="P2298">
        <f t="shared" si="129"/>
        <v>72</v>
      </c>
      <c r="Q2298" t="s">
        <v>5242</v>
      </c>
      <c r="R2298" t="s">
        <v>5243</v>
      </c>
      <c r="S2298" s="10">
        <f t="shared" si="130"/>
        <v>40927.52344907407</v>
      </c>
      <c r="T2298" s="10">
        <f t="shared" si="131"/>
        <v>40962.52344907407</v>
      </c>
    </row>
    <row r="2299" spans="1:20" ht="29" x14ac:dyDescent="0.35">
      <c r="A2299">
        <v>2297</v>
      </c>
      <c r="B2299" s="3" t="s">
        <v>767</v>
      </c>
      <c r="C2299" s="3" t="s">
        <v>3344</v>
      </c>
      <c r="D2299">
        <v>1000</v>
      </c>
      <c r="E2299">
        <v>1006</v>
      </c>
      <c r="F2299" t="s">
        <v>5156</v>
      </c>
      <c r="G2299" t="s">
        <v>5161</v>
      </c>
      <c r="H2299" t="s">
        <v>5183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5210</v>
      </c>
      <c r="P2299">
        <f t="shared" si="129"/>
        <v>53</v>
      </c>
      <c r="Q2299" t="s">
        <v>5242</v>
      </c>
      <c r="R2299" t="s">
        <v>5243</v>
      </c>
      <c r="S2299" s="10">
        <f t="shared" si="130"/>
        <v>40947.83390046296</v>
      </c>
      <c r="T2299" s="10">
        <f t="shared" si="131"/>
        <v>40981.957638888889</v>
      </c>
    </row>
    <row r="2300" spans="1:20" ht="43.5" x14ac:dyDescent="0.35">
      <c r="A2300">
        <v>2298</v>
      </c>
      <c r="B2300" s="3" t="s">
        <v>768</v>
      </c>
      <c r="C2300" s="3" t="s">
        <v>3345</v>
      </c>
      <c r="D2300">
        <v>30000</v>
      </c>
      <c r="E2300">
        <v>31522</v>
      </c>
      <c r="F2300" t="s">
        <v>5156</v>
      </c>
      <c r="G2300" t="s">
        <v>5161</v>
      </c>
      <c r="H2300" t="s">
        <v>5183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5210</v>
      </c>
      <c r="P2300">
        <f t="shared" si="129"/>
        <v>109</v>
      </c>
      <c r="Q2300" t="s">
        <v>5242</v>
      </c>
      <c r="R2300" t="s">
        <v>5243</v>
      </c>
      <c r="S2300" s="10">
        <f t="shared" si="130"/>
        <v>41694.632326388884</v>
      </c>
      <c r="T2300" s="10">
        <f t="shared" si="131"/>
        <v>41724.59065972222</v>
      </c>
    </row>
    <row r="2301" spans="1:20" ht="43.5" x14ac:dyDescent="0.35">
      <c r="A2301">
        <v>2299</v>
      </c>
      <c r="B2301" s="3" t="s">
        <v>769</v>
      </c>
      <c r="C2301" s="3" t="s">
        <v>3346</v>
      </c>
      <c r="D2301">
        <v>300</v>
      </c>
      <c r="E2301">
        <v>1050.5</v>
      </c>
      <c r="F2301" t="s">
        <v>5156</v>
      </c>
      <c r="G2301" t="s">
        <v>5161</v>
      </c>
      <c r="H2301" t="s">
        <v>5183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5210</v>
      </c>
      <c r="P2301">
        <f t="shared" si="129"/>
        <v>75</v>
      </c>
      <c r="Q2301" t="s">
        <v>5242</v>
      </c>
      <c r="R2301" t="s">
        <v>5243</v>
      </c>
      <c r="S2301" s="10">
        <f t="shared" si="130"/>
        <v>40564.824178240735</v>
      </c>
      <c r="T2301" s="10">
        <f t="shared" si="131"/>
        <v>40579.824178240735</v>
      </c>
    </row>
    <row r="2302" spans="1:20" ht="43.5" x14ac:dyDescent="0.35">
      <c r="A2302">
        <v>2300</v>
      </c>
      <c r="B2302" s="3" t="s">
        <v>770</v>
      </c>
      <c r="C2302" s="3" t="s">
        <v>3347</v>
      </c>
      <c r="D2302">
        <v>800</v>
      </c>
      <c r="E2302">
        <v>810</v>
      </c>
      <c r="F2302" t="s">
        <v>5156</v>
      </c>
      <c r="G2302" t="s">
        <v>5161</v>
      </c>
      <c r="H2302" t="s">
        <v>5183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5210</v>
      </c>
      <c r="P2302">
        <f t="shared" si="129"/>
        <v>116</v>
      </c>
      <c r="Q2302" t="s">
        <v>5242</v>
      </c>
      <c r="R2302" t="s">
        <v>5243</v>
      </c>
      <c r="S2302" s="10">
        <f t="shared" si="130"/>
        <v>41074.518703703703</v>
      </c>
      <c r="T2302" s="10">
        <f t="shared" si="131"/>
        <v>41088.518703703703</v>
      </c>
    </row>
    <row r="2303" spans="1:20" ht="29" x14ac:dyDescent="0.35">
      <c r="A2303">
        <v>2301</v>
      </c>
      <c r="B2303" s="3" t="s">
        <v>771</v>
      </c>
      <c r="C2303" s="3" t="s">
        <v>3348</v>
      </c>
      <c r="D2303">
        <v>5000</v>
      </c>
      <c r="E2303">
        <v>6680.22</v>
      </c>
      <c r="F2303" t="s">
        <v>5156</v>
      </c>
      <c r="G2303" t="s">
        <v>5161</v>
      </c>
      <c r="H2303" t="s">
        <v>5183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5211</v>
      </c>
      <c r="P2303">
        <f t="shared" si="129"/>
        <v>32</v>
      </c>
      <c r="Q2303" t="s">
        <v>5242</v>
      </c>
      <c r="R2303" t="s">
        <v>5246</v>
      </c>
      <c r="S2303" s="10">
        <f t="shared" si="130"/>
        <v>41415.938611111109</v>
      </c>
      <c r="T2303" s="10">
        <f t="shared" si="131"/>
        <v>41445.938611111109</v>
      </c>
    </row>
    <row r="2304" spans="1:20" ht="43.5" x14ac:dyDescent="0.35">
      <c r="A2304">
        <v>2302</v>
      </c>
      <c r="B2304" s="3" t="s">
        <v>772</v>
      </c>
      <c r="C2304" s="3" t="s">
        <v>3349</v>
      </c>
      <c r="D2304">
        <v>2300</v>
      </c>
      <c r="E2304">
        <v>3925</v>
      </c>
      <c r="F2304" t="s">
        <v>5156</v>
      </c>
      <c r="G2304" t="s">
        <v>5161</v>
      </c>
      <c r="H2304" t="s">
        <v>5183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5211</v>
      </c>
      <c r="P2304">
        <f t="shared" si="129"/>
        <v>46</v>
      </c>
      <c r="Q2304" t="s">
        <v>5242</v>
      </c>
      <c r="R2304" t="s">
        <v>5246</v>
      </c>
      <c r="S2304" s="10">
        <f t="shared" si="130"/>
        <v>41605.660115740735</v>
      </c>
      <c r="T2304" s="10">
        <f t="shared" si="131"/>
        <v>41639.083333333328</v>
      </c>
    </row>
    <row r="2305" spans="1:20" ht="58" x14ac:dyDescent="0.35">
      <c r="A2305">
        <v>2303</v>
      </c>
      <c r="B2305" s="3" t="s">
        <v>773</v>
      </c>
      <c r="C2305" s="3" t="s">
        <v>3350</v>
      </c>
      <c r="D2305">
        <v>6450</v>
      </c>
      <c r="E2305">
        <v>7053.61</v>
      </c>
      <c r="F2305" t="s">
        <v>5156</v>
      </c>
      <c r="G2305" t="s">
        <v>5161</v>
      </c>
      <c r="H2305" t="s">
        <v>5183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5211</v>
      </c>
      <c r="P2305">
        <f t="shared" si="129"/>
        <v>68</v>
      </c>
      <c r="Q2305" t="s">
        <v>5242</v>
      </c>
      <c r="R2305" t="s">
        <v>5246</v>
      </c>
      <c r="S2305" s="10">
        <f t="shared" si="130"/>
        <v>40849.902731481481</v>
      </c>
      <c r="T2305" s="10">
        <f t="shared" si="131"/>
        <v>40889.944398148145</v>
      </c>
    </row>
    <row r="2306" spans="1:20" ht="43.5" x14ac:dyDescent="0.35">
      <c r="A2306">
        <v>2304</v>
      </c>
      <c r="B2306" s="3" t="s">
        <v>774</v>
      </c>
      <c r="C2306" s="3" t="s">
        <v>3351</v>
      </c>
      <c r="D2306">
        <v>6000</v>
      </c>
      <c r="E2306">
        <v>6042.02</v>
      </c>
      <c r="F2306" t="s">
        <v>5156</v>
      </c>
      <c r="G2306" t="s">
        <v>5161</v>
      </c>
      <c r="H2306" t="s">
        <v>5183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5211</v>
      </c>
      <c r="P2306">
        <f t="shared" si="129"/>
        <v>53</v>
      </c>
      <c r="Q2306" t="s">
        <v>5242</v>
      </c>
      <c r="R2306" t="s">
        <v>5246</v>
      </c>
      <c r="S2306" s="10">
        <f t="shared" si="130"/>
        <v>40502.607534722221</v>
      </c>
      <c r="T2306" s="10">
        <f t="shared" si="131"/>
        <v>40543.999305555553</v>
      </c>
    </row>
    <row r="2307" spans="1:20" ht="43.5" x14ac:dyDescent="0.35">
      <c r="A2307">
        <v>2305</v>
      </c>
      <c r="B2307" s="3" t="s">
        <v>775</v>
      </c>
      <c r="C2307" s="3" t="s">
        <v>3352</v>
      </c>
      <c r="D2307">
        <v>18000</v>
      </c>
      <c r="E2307">
        <v>18221</v>
      </c>
      <c r="F2307" t="s">
        <v>5156</v>
      </c>
      <c r="G2307" t="s">
        <v>5161</v>
      </c>
      <c r="H2307" t="s">
        <v>5183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5211</v>
      </c>
      <c r="P2307">
        <f t="shared" ref="P2307:P2370" si="132">ROUND(E2307/L2307,0)</f>
        <v>109</v>
      </c>
      <c r="Q2307" t="s">
        <v>5242</v>
      </c>
      <c r="R2307" t="s">
        <v>5246</v>
      </c>
      <c r="S2307" s="10">
        <f t="shared" ref="S2307:S2370" si="133">(J2307/86400)+25569+(-5/24)</f>
        <v>41834.486944444441</v>
      </c>
      <c r="T2307" s="10">
        <f t="shared" ref="T2307:T2370" si="134">(I2307/86400)+25569+(-5/24)</f>
        <v>41859.541666666664</v>
      </c>
    </row>
    <row r="2308" spans="1:20" ht="43.5" x14ac:dyDescent="0.35">
      <c r="A2308">
        <v>2306</v>
      </c>
      <c r="B2308" s="3" t="s">
        <v>776</v>
      </c>
      <c r="C2308" s="3" t="s">
        <v>3353</v>
      </c>
      <c r="D2308">
        <v>3500</v>
      </c>
      <c r="E2308">
        <v>3736.55</v>
      </c>
      <c r="F2308" t="s">
        <v>5156</v>
      </c>
      <c r="G2308" t="s">
        <v>5161</v>
      </c>
      <c r="H2308" t="s">
        <v>5183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5211</v>
      </c>
      <c r="P2308">
        <f t="shared" si="132"/>
        <v>51</v>
      </c>
      <c r="Q2308" t="s">
        <v>5242</v>
      </c>
      <c r="R2308" t="s">
        <v>5246</v>
      </c>
      <c r="S2308" s="10">
        <f t="shared" si="133"/>
        <v>40947.959826388884</v>
      </c>
      <c r="T2308" s="10">
        <f t="shared" si="134"/>
        <v>40977.959826388884</v>
      </c>
    </row>
    <row r="2309" spans="1:20" ht="43.5" x14ac:dyDescent="0.35">
      <c r="A2309">
        <v>2307</v>
      </c>
      <c r="B2309" s="3" t="s">
        <v>777</v>
      </c>
      <c r="C2309" s="3" t="s">
        <v>3354</v>
      </c>
      <c r="D2309">
        <v>1964.47</v>
      </c>
      <c r="E2309">
        <v>2095.2600000000002</v>
      </c>
      <c r="F2309" t="s">
        <v>5156</v>
      </c>
      <c r="G2309" t="s">
        <v>5161</v>
      </c>
      <c r="H2309" t="s">
        <v>5183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5211</v>
      </c>
      <c r="P2309">
        <f t="shared" si="132"/>
        <v>28</v>
      </c>
      <c r="Q2309" t="s">
        <v>5242</v>
      </c>
      <c r="R2309" t="s">
        <v>5246</v>
      </c>
      <c r="S2309" s="10">
        <f t="shared" si="133"/>
        <v>41004.594131944446</v>
      </c>
      <c r="T2309" s="10">
        <f t="shared" si="134"/>
        <v>41034.59407407407</v>
      </c>
    </row>
    <row r="2310" spans="1:20" ht="43.5" x14ac:dyDescent="0.35">
      <c r="A2310">
        <v>2308</v>
      </c>
      <c r="B2310" s="3" t="s">
        <v>778</v>
      </c>
      <c r="C2310" s="3" t="s">
        <v>3355</v>
      </c>
      <c r="D2310">
        <v>50000</v>
      </c>
      <c r="E2310">
        <v>50653.11</v>
      </c>
      <c r="F2310" t="s">
        <v>5156</v>
      </c>
      <c r="G2310" t="s">
        <v>5161</v>
      </c>
      <c r="H2310" t="s">
        <v>5183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5211</v>
      </c>
      <c r="P2310">
        <f t="shared" si="132"/>
        <v>82</v>
      </c>
      <c r="Q2310" t="s">
        <v>5242</v>
      </c>
      <c r="R2310" t="s">
        <v>5246</v>
      </c>
      <c r="S2310" s="10">
        <f t="shared" si="133"/>
        <v>41851.754583333335</v>
      </c>
      <c r="T2310" s="10">
        <f t="shared" si="134"/>
        <v>41879.833333333328</v>
      </c>
    </row>
    <row r="2311" spans="1:20" ht="43.5" x14ac:dyDescent="0.35">
      <c r="A2311">
        <v>2309</v>
      </c>
      <c r="B2311" s="3" t="s">
        <v>779</v>
      </c>
      <c r="C2311" s="3" t="s">
        <v>3356</v>
      </c>
      <c r="D2311">
        <v>6000</v>
      </c>
      <c r="E2311">
        <v>6400.47</v>
      </c>
      <c r="F2311" t="s">
        <v>5156</v>
      </c>
      <c r="G2311" t="s">
        <v>5161</v>
      </c>
      <c r="H2311" t="s">
        <v>5183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5211</v>
      </c>
      <c r="P2311">
        <f t="shared" si="132"/>
        <v>60</v>
      </c>
      <c r="Q2311" t="s">
        <v>5242</v>
      </c>
      <c r="R2311" t="s">
        <v>5246</v>
      </c>
      <c r="S2311" s="10">
        <f t="shared" si="133"/>
        <v>41307.779363425921</v>
      </c>
      <c r="T2311" s="10">
        <f t="shared" si="134"/>
        <v>41342.779363425921</v>
      </c>
    </row>
    <row r="2312" spans="1:20" ht="58" x14ac:dyDescent="0.35">
      <c r="A2312">
        <v>2310</v>
      </c>
      <c r="B2312" s="3" t="s">
        <v>780</v>
      </c>
      <c r="C2312" s="3" t="s">
        <v>3357</v>
      </c>
      <c r="D2312">
        <v>18500</v>
      </c>
      <c r="E2312">
        <v>79335.360000000001</v>
      </c>
      <c r="F2312" t="s">
        <v>5156</v>
      </c>
      <c r="G2312" t="s">
        <v>5161</v>
      </c>
      <c r="H2312" t="s">
        <v>5183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5211</v>
      </c>
      <c r="P2312">
        <f t="shared" si="132"/>
        <v>65</v>
      </c>
      <c r="Q2312" t="s">
        <v>5242</v>
      </c>
      <c r="R2312" t="s">
        <v>5246</v>
      </c>
      <c r="S2312" s="10">
        <f t="shared" si="133"/>
        <v>41324.585821759254</v>
      </c>
      <c r="T2312" s="10">
        <f t="shared" si="134"/>
        <v>41354.54415509259</v>
      </c>
    </row>
    <row r="2313" spans="1:20" ht="43.5" x14ac:dyDescent="0.35">
      <c r="A2313">
        <v>2311</v>
      </c>
      <c r="B2313" s="3" t="s">
        <v>781</v>
      </c>
      <c r="C2313" s="3" t="s">
        <v>3358</v>
      </c>
      <c r="D2313">
        <v>9000</v>
      </c>
      <c r="E2313">
        <v>9370</v>
      </c>
      <c r="F2313" t="s">
        <v>5156</v>
      </c>
      <c r="G2313" t="s">
        <v>5161</v>
      </c>
      <c r="H2313" t="s">
        <v>5183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5211</v>
      </c>
      <c r="P2313">
        <f t="shared" si="132"/>
        <v>90</v>
      </c>
      <c r="Q2313" t="s">
        <v>5242</v>
      </c>
      <c r="R2313" t="s">
        <v>5246</v>
      </c>
      <c r="S2313" s="10">
        <f t="shared" si="133"/>
        <v>41735.796168981477</v>
      </c>
      <c r="T2313" s="10">
        <f t="shared" si="134"/>
        <v>41765.796168981477</v>
      </c>
    </row>
    <row r="2314" spans="1:20" ht="43.5" x14ac:dyDescent="0.35">
      <c r="A2314">
        <v>2312</v>
      </c>
      <c r="B2314" s="3" t="s">
        <v>782</v>
      </c>
      <c r="C2314" s="3" t="s">
        <v>3359</v>
      </c>
      <c r="D2314">
        <v>3000</v>
      </c>
      <c r="E2314">
        <v>3236</v>
      </c>
      <c r="F2314" t="s">
        <v>5156</v>
      </c>
      <c r="G2314" t="s">
        <v>5161</v>
      </c>
      <c r="H2314" t="s">
        <v>5183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5211</v>
      </c>
      <c r="P2314">
        <f t="shared" si="132"/>
        <v>41</v>
      </c>
      <c r="Q2314" t="s">
        <v>5242</v>
      </c>
      <c r="R2314" t="s">
        <v>5246</v>
      </c>
      <c r="S2314" s="10">
        <f t="shared" si="133"/>
        <v>41716.424513888887</v>
      </c>
      <c r="T2314" s="10">
        <f t="shared" si="134"/>
        <v>41747.75</v>
      </c>
    </row>
    <row r="2315" spans="1:20" ht="29" x14ac:dyDescent="0.35">
      <c r="A2315">
        <v>2313</v>
      </c>
      <c r="B2315" s="3" t="s">
        <v>783</v>
      </c>
      <c r="C2315" s="3" t="s">
        <v>3360</v>
      </c>
      <c r="D2315">
        <v>5000</v>
      </c>
      <c r="E2315">
        <v>8792.02</v>
      </c>
      <c r="F2315" t="s">
        <v>5156</v>
      </c>
      <c r="G2315" t="s">
        <v>5161</v>
      </c>
      <c r="H2315" t="s">
        <v>5183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5211</v>
      </c>
      <c r="P2315">
        <f t="shared" si="132"/>
        <v>56</v>
      </c>
      <c r="Q2315" t="s">
        <v>5242</v>
      </c>
      <c r="R2315" t="s">
        <v>5246</v>
      </c>
      <c r="S2315" s="10">
        <f t="shared" si="133"/>
        <v>41002.750300925924</v>
      </c>
      <c r="T2315" s="10">
        <f t="shared" si="134"/>
        <v>41032.750300925924</v>
      </c>
    </row>
    <row r="2316" spans="1:20" ht="43.5" x14ac:dyDescent="0.35">
      <c r="A2316">
        <v>2314</v>
      </c>
      <c r="B2316" s="3" t="s">
        <v>784</v>
      </c>
      <c r="C2316" s="3" t="s">
        <v>3361</v>
      </c>
      <c r="D2316">
        <v>1200</v>
      </c>
      <c r="E2316">
        <v>1883.64</v>
      </c>
      <c r="F2316" t="s">
        <v>5156</v>
      </c>
      <c r="G2316" t="s">
        <v>5161</v>
      </c>
      <c r="H2316" t="s">
        <v>5183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5211</v>
      </c>
      <c r="P2316">
        <f t="shared" si="132"/>
        <v>38</v>
      </c>
      <c r="Q2316" t="s">
        <v>5242</v>
      </c>
      <c r="R2316" t="s">
        <v>5246</v>
      </c>
      <c r="S2316" s="10">
        <f t="shared" si="133"/>
        <v>41037.343252314815</v>
      </c>
      <c r="T2316" s="10">
        <f t="shared" si="134"/>
        <v>41067.343252314815</v>
      </c>
    </row>
    <row r="2317" spans="1:20" ht="43.5" x14ac:dyDescent="0.35">
      <c r="A2317">
        <v>2315</v>
      </c>
      <c r="B2317" s="3" t="s">
        <v>785</v>
      </c>
      <c r="C2317" s="3" t="s">
        <v>3362</v>
      </c>
      <c r="D2317">
        <v>2500</v>
      </c>
      <c r="E2317">
        <v>2565</v>
      </c>
      <c r="F2317" t="s">
        <v>5156</v>
      </c>
      <c r="G2317" t="s">
        <v>5161</v>
      </c>
      <c r="H2317" t="s">
        <v>5183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5211</v>
      </c>
      <c r="P2317">
        <f t="shared" si="132"/>
        <v>40</v>
      </c>
      <c r="Q2317" t="s">
        <v>5242</v>
      </c>
      <c r="R2317" t="s">
        <v>5246</v>
      </c>
      <c r="S2317" s="10">
        <f t="shared" si="133"/>
        <v>41004.517858796295</v>
      </c>
      <c r="T2317" s="10">
        <f t="shared" si="134"/>
        <v>41034.517858796295</v>
      </c>
    </row>
    <row r="2318" spans="1:20" ht="58" x14ac:dyDescent="0.35">
      <c r="A2318">
        <v>2316</v>
      </c>
      <c r="B2318" s="3" t="s">
        <v>786</v>
      </c>
      <c r="C2318" s="3" t="s">
        <v>3363</v>
      </c>
      <c r="D2318">
        <v>15000</v>
      </c>
      <c r="E2318">
        <v>15606.4</v>
      </c>
      <c r="F2318" t="s">
        <v>5156</v>
      </c>
      <c r="G2318" t="s">
        <v>5161</v>
      </c>
      <c r="H2318" t="s">
        <v>5183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5211</v>
      </c>
      <c r="P2318">
        <f t="shared" si="132"/>
        <v>78</v>
      </c>
      <c r="Q2318" t="s">
        <v>5242</v>
      </c>
      <c r="R2318" t="s">
        <v>5246</v>
      </c>
      <c r="S2318" s="10">
        <f t="shared" si="133"/>
        <v>40079.516782407409</v>
      </c>
      <c r="T2318" s="10">
        <f t="shared" si="134"/>
        <v>40156.558333333327</v>
      </c>
    </row>
    <row r="2319" spans="1:20" ht="43.5" x14ac:dyDescent="0.35">
      <c r="A2319">
        <v>2317</v>
      </c>
      <c r="B2319" s="3" t="s">
        <v>787</v>
      </c>
      <c r="C2319" s="3" t="s">
        <v>3364</v>
      </c>
      <c r="D2319">
        <v>400</v>
      </c>
      <c r="E2319">
        <v>416</v>
      </c>
      <c r="F2319" t="s">
        <v>5156</v>
      </c>
      <c r="G2319" t="s">
        <v>5161</v>
      </c>
      <c r="H2319" t="s">
        <v>5183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5211</v>
      </c>
      <c r="P2319">
        <f t="shared" si="132"/>
        <v>19</v>
      </c>
      <c r="Q2319" t="s">
        <v>5242</v>
      </c>
      <c r="R2319" t="s">
        <v>5246</v>
      </c>
      <c r="S2319" s="10">
        <f t="shared" si="133"/>
        <v>40192.33390046296</v>
      </c>
      <c r="T2319" s="10">
        <f t="shared" si="134"/>
        <v>40224</v>
      </c>
    </row>
    <row r="2320" spans="1:20" ht="58" x14ac:dyDescent="0.35">
      <c r="A2320">
        <v>2318</v>
      </c>
      <c r="B2320" s="3" t="s">
        <v>788</v>
      </c>
      <c r="C2320" s="3" t="s">
        <v>3365</v>
      </c>
      <c r="D2320">
        <v>5000</v>
      </c>
      <c r="E2320">
        <v>6053</v>
      </c>
      <c r="F2320" t="s">
        <v>5156</v>
      </c>
      <c r="G2320" t="s">
        <v>5161</v>
      </c>
      <c r="H2320" t="s">
        <v>5183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5211</v>
      </c>
      <c r="P2320">
        <f t="shared" si="132"/>
        <v>37</v>
      </c>
      <c r="Q2320" t="s">
        <v>5242</v>
      </c>
      <c r="R2320" t="s">
        <v>5246</v>
      </c>
      <c r="S2320" s="10">
        <f t="shared" si="133"/>
        <v>40050.435347222221</v>
      </c>
      <c r="T2320" s="10">
        <f t="shared" si="134"/>
        <v>40081.957638888889</v>
      </c>
    </row>
    <row r="2321" spans="1:20" ht="43.5" x14ac:dyDescent="0.35">
      <c r="A2321">
        <v>2319</v>
      </c>
      <c r="B2321" s="3" t="s">
        <v>789</v>
      </c>
      <c r="C2321" s="3" t="s">
        <v>3366</v>
      </c>
      <c r="D2321">
        <v>3000</v>
      </c>
      <c r="E2321">
        <v>3231</v>
      </c>
      <c r="F2321" t="s">
        <v>5156</v>
      </c>
      <c r="G2321" t="s">
        <v>5161</v>
      </c>
      <c r="H2321" t="s">
        <v>5183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5211</v>
      </c>
      <c r="P2321">
        <f t="shared" si="132"/>
        <v>42</v>
      </c>
      <c r="Q2321" t="s">
        <v>5242</v>
      </c>
      <c r="R2321" t="s">
        <v>5246</v>
      </c>
      <c r="S2321" s="10">
        <f t="shared" si="133"/>
        <v>41592.873668981476</v>
      </c>
      <c r="T2321" s="10">
        <f t="shared" si="134"/>
        <v>41622.873668981476</v>
      </c>
    </row>
    <row r="2322" spans="1:20" ht="58" x14ac:dyDescent="0.35">
      <c r="A2322">
        <v>2320</v>
      </c>
      <c r="B2322" s="3" t="s">
        <v>790</v>
      </c>
      <c r="C2322" s="3" t="s">
        <v>3367</v>
      </c>
      <c r="D2322">
        <v>5000</v>
      </c>
      <c r="E2322">
        <v>5433</v>
      </c>
      <c r="F2322" t="s">
        <v>5156</v>
      </c>
      <c r="G2322" t="s">
        <v>5161</v>
      </c>
      <c r="H2322" t="s">
        <v>5183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5211</v>
      </c>
      <c r="P2322">
        <f t="shared" si="132"/>
        <v>61</v>
      </c>
      <c r="Q2322" t="s">
        <v>5242</v>
      </c>
      <c r="R2322" t="s">
        <v>5246</v>
      </c>
      <c r="S2322" s="10">
        <f t="shared" si="133"/>
        <v>41696.608796296292</v>
      </c>
      <c r="T2322" s="10">
        <f t="shared" si="134"/>
        <v>41731.567129629628</v>
      </c>
    </row>
    <row r="2323" spans="1:20" ht="43.5" x14ac:dyDescent="0.35">
      <c r="A2323">
        <v>2321</v>
      </c>
      <c r="B2323" s="3" t="s">
        <v>791</v>
      </c>
      <c r="C2323" s="3" t="s">
        <v>3368</v>
      </c>
      <c r="D2323">
        <v>10557</v>
      </c>
      <c r="E2323">
        <v>4130</v>
      </c>
      <c r="F2323" t="s">
        <v>5159</v>
      </c>
      <c r="G2323" t="s">
        <v>5176</v>
      </c>
      <c r="H2323" t="s">
        <v>5186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5217</v>
      </c>
      <c r="P2323">
        <f t="shared" si="132"/>
        <v>65</v>
      </c>
      <c r="Q2323" t="s">
        <v>5253</v>
      </c>
      <c r="R2323" t="s">
        <v>5269</v>
      </c>
      <c r="S2323" s="10">
        <f t="shared" si="133"/>
        <v>42799.052094907405</v>
      </c>
      <c r="T2323" s="10">
        <f t="shared" si="134"/>
        <v>42829.010428240734</v>
      </c>
    </row>
    <row r="2324" spans="1:20" ht="43.5" x14ac:dyDescent="0.35">
      <c r="A2324">
        <v>2322</v>
      </c>
      <c r="B2324" s="3" t="s">
        <v>792</v>
      </c>
      <c r="C2324" s="3" t="s">
        <v>3369</v>
      </c>
      <c r="D2324">
        <v>2700</v>
      </c>
      <c r="E2324">
        <v>85</v>
      </c>
      <c r="F2324" t="s">
        <v>5159</v>
      </c>
      <c r="G2324" t="s">
        <v>5161</v>
      </c>
      <c r="H2324" t="s">
        <v>5183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5217</v>
      </c>
      <c r="P2324">
        <f t="shared" si="132"/>
        <v>21</v>
      </c>
      <c r="Q2324" t="s">
        <v>5253</v>
      </c>
      <c r="R2324" t="s">
        <v>5269</v>
      </c>
      <c r="S2324" s="10">
        <f t="shared" si="133"/>
        <v>42804.6871412037</v>
      </c>
      <c r="T2324" s="10">
        <f t="shared" si="134"/>
        <v>42834.645474537036</v>
      </c>
    </row>
    <row r="2325" spans="1:20" ht="43.5" x14ac:dyDescent="0.35">
      <c r="A2325">
        <v>2323</v>
      </c>
      <c r="B2325" s="3" t="s">
        <v>793</v>
      </c>
      <c r="C2325" s="3" t="s">
        <v>3370</v>
      </c>
      <c r="D2325">
        <v>250</v>
      </c>
      <c r="E2325">
        <v>120</v>
      </c>
      <c r="F2325" t="s">
        <v>5159</v>
      </c>
      <c r="G2325" t="s">
        <v>5161</v>
      </c>
      <c r="H2325" t="s">
        <v>5183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5217</v>
      </c>
      <c r="P2325">
        <f t="shared" si="132"/>
        <v>30</v>
      </c>
      <c r="Q2325" t="s">
        <v>5253</v>
      </c>
      <c r="R2325" t="s">
        <v>5269</v>
      </c>
      <c r="S2325" s="10">
        <f t="shared" si="133"/>
        <v>42807.546840277777</v>
      </c>
      <c r="T2325" s="10">
        <f t="shared" si="134"/>
        <v>42814.546840277777</v>
      </c>
    </row>
    <row r="2326" spans="1:20" ht="43.5" x14ac:dyDescent="0.35">
      <c r="A2326">
        <v>2324</v>
      </c>
      <c r="B2326" s="3" t="s">
        <v>794</v>
      </c>
      <c r="C2326" s="3" t="s">
        <v>3371</v>
      </c>
      <c r="D2326">
        <v>7500</v>
      </c>
      <c r="E2326">
        <v>1555</v>
      </c>
      <c r="F2326" t="s">
        <v>5159</v>
      </c>
      <c r="G2326" t="s">
        <v>5162</v>
      </c>
      <c r="H2326" t="s">
        <v>5184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5217</v>
      </c>
      <c r="P2326">
        <f t="shared" si="132"/>
        <v>25</v>
      </c>
      <c r="Q2326" t="s">
        <v>5253</v>
      </c>
      <c r="R2326" t="s">
        <v>5269</v>
      </c>
      <c r="S2326" s="10">
        <f t="shared" si="133"/>
        <v>42790.67690972222</v>
      </c>
      <c r="T2326" s="10">
        <f t="shared" si="134"/>
        <v>42820.635243055549</v>
      </c>
    </row>
    <row r="2327" spans="1:20" ht="43.5" x14ac:dyDescent="0.35">
      <c r="A2327">
        <v>2325</v>
      </c>
      <c r="B2327" s="3" t="s">
        <v>795</v>
      </c>
      <c r="C2327" s="3" t="s">
        <v>3372</v>
      </c>
      <c r="D2327">
        <v>1000</v>
      </c>
      <c r="E2327">
        <v>80</v>
      </c>
      <c r="F2327" t="s">
        <v>5159</v>
      </c>
      <c r="G2327" t="s">
        <v>5161</v>
      </c>
      <c r="H2327" t="s">
        <v>5183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5217</v>
      </c>
      <c r="P2327">
        <f t="shared" si="132"/>
        <v>11</v>
      </c>
      <c r="Q2327" t="s">
        <v>5253</v>
      </c>
      <c r="R2327" t="s">
        <v>5269</v>
      </c>
      <c r="S2327" s="10">
        <f t="shared" si="133"/>
        <v>42793.814016203702</v>
      </c>
      <c r="T2327" s="10">
        <f t="shared" si="134"/>
        <v>42823.772349537037</v>
      </c>
    </row>
    <row r="2328" spans="1:20" ht="43.5" x14ac:dyDescent="0.35">
      <c r="A2328">
        <v>2326</v>
      </c>
      <c r="B2328" s="3" t="s">
        <v>796</v>
      </c>
      <c r="C2328" s="3" t="s">
        <v>3373</v>
      </c>
      <c r="D2328">
        <v>15000</v>
      </c>
      <c r="E2328">
        <v>108</v>
      </c>
      <c r="F2328" t="s">
        <v>5159</v>
      </c>
      <c r="G2328" t="s">
        <v>5161</v>
      </c>
      <c r="H2328" t="s">
        <v>5183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5217</v>
      </c>
      <c r="P2328">
        <f t="shared" si="132"/>
        <v>108</v>
      </c>
      <c r="Q2328" t="s">
        <v>5253</v>
      </c>
      <c r="R2328" t="s">
        <v>5269</v>
      </c>
      <c r="S2328" s="10">
        <f t="shared" si="133"/>
        <v>42803.825787037036</v>
      </c>
      <c r="T2328" s="10">
        <f t="shared" si="134"/>
        <v>42855.499999999993</v>
      </c>
    </row>
    <row r="2329" spans="1:20" ht="29" x14ac:dyDescent="0.35">
      <c r="A2329">
        <v>2327</v>
      </c>
      <c r="B2329" s="3" t="s">
        <v>797</v>
      </c>
      <c r="C2329" s="3" t="s">
        <v>3374</v>
      </c>
      <c r="D2329">
        <v>35000</v>
      </c>
      <c r="E2329">
        <v>184133.01</v>
      </c>
      <c r="F2329" t="s">
        <v>5156</v>
      </c>
      <c r="G2329" t="s">
        <v>5161</v>
      </c>
      <c r="H2329" t="s">
        <v>5183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5217</v>
      </c>
      <c r="P2329">
        <f t="shared" si="132"/>
        <v>55</v>
      </c>
      <c r="Q2329" t="s">
        <v>5253</v>
      </c>
      <c r="R2329" t="s">
        <v>5269</v>
      </c>
      <c r="S2329" s="10">
        <f t="shared" si="133"/>
        <v>41842.708796296291</v>
      </c>
      <c r="T2329" s="10">
        <f t="shared" si="134"/>
        <v>41877.708796296291</v>
      </c>
    </row>
    <row r="2330" spans="1:20" ht="58" x14ac:dyDescent="0.35">
      <c r="A2330">
        <v>2328</v>
      </c>
      <c r="B2330" s="3" t="s">
        <v>798</v>
      </c>
      <c r="C2330" s="3" t="s">
        <v>3375</v>
      </c>
      <c r="D2330">
        <v>10000</v>
      </c>
      <c r="E2330">
        <v>25445</v>
      </c>
      <c r="F2330" t="s">
        <v>5156</v>
      </c>
      <c r="G2330" t="s">
        <v>5161</v>
      </c>
      <c r="H2330" t="s">
        <v>5183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5217</v>
      </c>
      <c r="P2330">
        <f t="shared" si="132"/>
        <v>47</v>
      </c>
      <c r="Q2330" t="s">
        <v>5253</v>
      </c>
      <c r="R2330" t="s">
        <v>5269</v>
      </c>
      <c r="S2330" s="10">
        <f t="shared" si="133"/>
        <v>42139.573344907403</v>
      </c>
      <c r="T2330" s="10">
        <f t="shared" si="134"/>
        <v>42169.573344907403</v>
      </c>
    </row>
    <row r="2331" spans="1:20" ht="43.5" x14ac:dyDescent="0.35">
      <c r="A2331">
        <v>2329</v>
      </c>
      <c r="B2331" s="3" t="s">
        <v>799</v>
      </c>
      <c r="C2331" s="3" t="s">
        <v>3376</v>
      </c>
      <c r="D2331">
        <v>25000</v>
      </c>
      <c r="E2331">
        <v>26480</v>
      </c>
      <c r="F2331" t="s">
        <v>5156</v>
      </c>
      <c r="G2331" t="s">
        <v>5161</v>
      </c>
      <c r="H2331" t="s">
        <v>5183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5217</v>
      </c>
      <c r="P2331">
        <f t="shared" si="132"/>
        <v>212</v>
      </c>
      <c r="Q2331" t="s">
        <v>5253</v>
      </c>
      <c r="R2331" t="s">
        <v>5269</v>
      </c>
      <c r="S2331" s="10">
        <f t="shared" si="133"/>
        <v>41807.416041666664</v>
      </c>
      <c r="T2331" s="10">
        <f t="shared" si="134"/>
        <v>41837.416041666664</v>
      </c>
    </row>
    <row r="2332" spans="1:20" ht="58" x14ac:dyDescent="0.35">
      <c r="A2332">
        <v>2330</v>
      </c>
      <c r="B2332" s="3" t="s">
        <v>800</v>
      </c>
      <c r="C2332" s="3" t="s">
        <v>3377</v>
      </c>
      <c r="D2332">
        <v>35000</v>
      </c>
      <c r="E2332">
        <v>35848</v>
      </c>
      <c r="F2332" t="s">
        <v>5156</v>
      </c>
      <c r="G2332" t="s">
        <v>5161</v>
      </c>
      <c r="H2332" t="s">
        <v>5183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5217</v>
      </c>
      <c r="P2332">
        <f t="shared" si="132"/>
        <v>220</v>
      </c>
      <c r="Q2332" t="s">
        <v>5253</v>
      </c>
      <c r="R2332" t="s">
        <v>5269</v>
      </c>
      <c r="S2332" s="10">
        <f t="shared" si="133"/>
        <v>42332.691469907404</v>
      </c>
      <c r="T2332" s="10">
        <f t="shared" si="134"/>
        <v>42362.791666666664</v>
      </c>
    </row>
    <row r="2333" spans="1:20" ht="43.5" x14ac:dyDescent="0.35">
      <c r="A2333">
        <v>2331</v>
      </c>
      <c r="B2333" s="3" t="s">
        <v>801</v>
      </c>
      <c r="C2333" s="3" t="s">
        <v>3378</v>
      </c>
      <c r="D2333">
        <v>8000</v>
      </c>
      <c r="E2333">
        <v>11545.1</v>
      </c>
      <c r="F2333" t="s">
        <v>5156</v>
      </c>
      <c r="G2333" t="s">
        <v>5161</v>
      </c>
      <c r="H2333" t="s">
        <v>5183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5217</v>
      </c>
      <c r="P2333">
        <f t="shared" si="132"/>
        <v>41</v>
      </c>
      <c r="Q2333" t="s">
        <v>5253</v>
      </c>
      <c r="R2333" t="s">
        <v>5269</v>
      </c>
      <c r="S2333" s="10">
        <f t="shared" si="133"/>
        <v>41838.797337962962</v>
      </c>
      <c r="T2333" s="10">
        <f t="shared" si="134"/>
        <v>41868.797337962962</v>
      </c>
    </row>
    <row r="2334" spans="1:20" ht="58" x14ac:dyDescent="0.35">
      <c r="A2334">
        <v>2332</v>
      </c>
      <c r="B2334" s="3" t="s">
        <v>802</v>
      </c>
      <c r="C2334" s="3" t="s">
        <v>3379</v>
      </c>
      <c r="D2334">
        <v>25000</v>
      </c>
      <c r="E2334">
        <v>26577</v>
      </c>
      <c r="F2334" t="s">
        <v>5156</v>
      </c>
      <c r="G2334" t="s">
        <v>5161</v>
      </c>
      <c r="H2334" t="s">
        <v>5183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5217</v>
      </c>
      <c r="P2334">
        <f t="shared" si="132"/>
        <v>76</v>
      </c>
      <c r="Q2334" t="s">
        <v>5253</v>
      </c>
      <c r="R2334" t="s">
        <v>5269</v>
      </c>
      <c r="S2334" s="10">
        <f t="shared" si="133"/>
        <v>42011.419803240737</v>
      </c>
      <c r="T2334" s="10">
        <f t="shared" si="134"/>
        <v>42041.419803240737</v>
      </c>
    </row>
    <row r="2335" spans="1:20" ht="43.5" x14ac:dyDescent="0.35">
      <c r="A2335">
        <v>2333</v>
      </c>
      <c r="B2335" s="3" t="s">
        <v>803</v>
      </c>
      <c r="C2335" s="3" t="s">
        <v>3380</v>
      </c>
      <c r="D2335">
        <v>600</v>
      </c>
      <c r="E2335">
        <v>1273</v>
      </c>
      <c r="F2335" t="s">
        <v>5156</v>
      </c>
      <c r="G2335" t="s">
        <v>5161</v>
      </c>
      <c r="H2335" t="s">
        <v>5183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5217</v>
      </c>
      <c r="P2335">
        <f t="shared" si="132"/>
        <v>14</v>
      </c>
      <c r="Q2335" t="s">
        <v>5253</v>
      </c>
      <c r="R2335" t="s">
        <v>5269</v>
      </c>
      <c r="S2335" s="10">
        <f t="shared" si="133"/>
        <v>41767.442013888889</v>
      </c>
      <c r="T2335" s="10">
        <f t="shared" si="134"/>
        <v>41788.534722222219</v>
      </c>
    </row>
    <row r="2336" spans="1:20" ht="43.5" x14ac:dyDescent="0.35">
      <c r="A2336">
        <v>2334</v>
      </c>
      <c r="B2336" s="3" t="s">
        <v>804</v>
      </c>
      <c r="C2336" s="3" t="s">
        <v>3381</v>
      </c>
      <c r="D2336">
        <v>4000</v>
      </c>
      <c r="E2336">
        <v>4078</v>
      </c>
      <c r="F2336" t="s">
        <v>5156</v>
      </c>
      <c r="G2336" t="s">
        <v>5161</v>
      </c>
      <c r="H2336" t="s">
        <v>5183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5217</v>
      </c>
      <c r="P2336">
        <f t="shared" si="132"/>
        <v>61</v>
      </c>
      <c r="Q2336" t="s">
        <v>5253</v>
      </c>
      <c r="R2336" t="s">
        <v>5269</v>
      </c>
      <c r="S2336" s="10">
        <f t="shared" si="133"/>
        <v>41918.461782407401</v>
      </c>
      <c r="T2336" s="10">
        <f t="shared" si="134"/>
        <v>41948.523611111108</v>
      </c>
    </row>
    <row r="2337" spans="1:20" ht="43.5" x14ac:dyDescent="0.35">
      <c r="A2337">
        <v>2335</v>
      </c>
      <c r="B2337" s="3" t="s">
        <v>805</v>
      </c>
      <c r="C2337" s="3" t="s">
        <v>3382</v>
      </c>
      <c r="D2337">
        <v>25000</v>
      </c>
      <c r="E2337">
        <v>25568</v>
      </c>
      <c r="F2337" t="s">
        <v>5156</v>
      </c>
      <c r="G2337" t="s">
        <v>5161</v>
      </c>
      <c r="H2337" t="s">
        <v>5183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5217</v>
      </c>
      <c r="P2337">
        <f t="shared" si="132"/>
        <v>116</v>
      </c>
      <c r="Q2337" t="s">
        <v>5253</v>
      </c>
      <c r="R2337" t="s">
        <v>5269</v>
      </c>
      <c r="S2337" s="10">
        <f t="shared" si="133"/>
        <v>41771.363923611112</v>
      </c>
      <c r="T2337" s="10">
        <f t="shared" si="134"/>
        <v>41801.363923611112</v>
      </c>
    </row>
    <row r="2338" spans="1:20" ht="43.5" x14ac:dyDescent="0.35">
      <c r="A2338">
        <v>2336</v>
      </c>
      <c r="B2338" s="3" t="s">
        <v>806</v>
      </c>
      <c r="C2338" s="3" t="s">
        <v>3383</v>
      </c>
      <c r="D2338">
        <v>20000</v>
      </c>
      <c r="E2338">
        <v>104146.51</v>
      </c>
      <c r="F2338" t="s">
        <v>5156</v>
      </c>
      <c r="G2338" t="s">
        <v>5161</v>
      </c>
      <c r="H2338" t="s">
        <v>5183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5217</v>
      </c>
      <c r="P2338">
        <f t="shared" si="132"/>
        <v>48</v>
      </c>
      <c r="Q2338" t="s">
        <v>5253</v>
      </c>
      <c r="R2338" t="s">
        <v>5269</v>
      </c>
      <c r="S2338" s="10">
        <f t="shared" si="133"/>
        <v>41666.716377314813</v>
      </c>
      <c r="T2338" s="10">
        <f t="shared" si="134"/>
        <v>41706.716377314813</v>
      </c>
    </row>
    <row r="2339" spans="1:20" ht="29" x14ac:dyDescent="0.35">
      <c r="A2339">
        <v>2337</v>
      </c>
      <c r="B2339" s="3" t="s">
        <v>807</v>
      </c>
      <c r="C2339" s="3" t="s">
        <v>3384</v>
      </c>
      <c r="D2339">
        <v>12000</v>
      </c>
      <c r="E2339">
        <v>13279</v>
      </c>
      <c r="F2339" t="s">
        <v>5156</v>
      </c>
      <c r="G2339" t="s">
        <v>5161</v>
      </c>
      <c r="H2339" t="s">
        <v>5183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5217</v>
      </c>
      <c r="P2339">
        <f t="shared" si="132"/>
        <v>74</v>
      </c>
      <c r="Q2339" t="s">
        <v>5253</v>
      </c>
      <c r="R2339" t="s">
        <v>5269</v>
      </c>
      <c r="S2339" s="10">
        <f t="shared" si="133"/>
        <v>41786.432210648149</v>
      </c>
      <c r="T2339" s="10">
        <f t="shared" si="134"/>
        <v>41816.432210648149</v>
      </c>
    </row>
    <row r="2340" spans="1:20" ht="43.5" x14ac:dyDescent="0.35">
      <c r="A2340">
        <v>2338</v>
      </c>
      <c r="B2340" s="3" t="s">
        <v>808</v>
      </c>
      <c r="C2340" s="3" t="s">
        <v>3385</v>
      </c>
      <c r="D2340">
        <v>15000</v>
      </c>
      <c r="E2340">
        <v>15171.5</v>
      </c>
      <c r="F2340" t="s">
        <v>5156</v>
      </c>
      <c r="G2340" t="s">
        <v>5161</v>
      </c>
      <c r="H2340" t="s">
        <v>5183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5217</v>
      </c>
      <c r="P2340">
        <f t="shared" si="132"/>
        <v>123</v>
      </c>
      <c r="Q2340" t="s">
        <v>5253</v>
      </c>
      <c r="R2340" t="s">
        <v>5269</v>
      </c>
      <c r="S2340" s="10">
        <f t="shared" si="133"/>
        <v>41789.688472222224</v>
      </c>
      <c r="T2340" s="10">
        <f t="shared" si="134"/>
        <v>41819.688472222224</v>
      </c>
    </row>
    <row r="2341" spans="1:20" ht="43.5" x14ac:dyDescent="0.35">
      <c r="A2341">
        <v>2339</v>
      </c>
      <c r="B2341" s="3" t="s">
        <v>809</v>
      </c>
      <c r="C2341" s="3" t="s">
        <v>3386</v>
      </c>
      <c r="D2341">
        <v>25000</v>
      </c>
      <c r="E2341">
        <v>73552</v>
      </c>
      <c r="F2341" t="s">
        <v>5156</v>
      </c>
      <c r="G2341" t="s">
        <v>5161</v>
      </c>
      <c r="H2341" t="s">
        <v>5183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5217</v>
      </c>
      <c r="P2341">
        <f t="shared" si="132"/>
        <v>67</v>
      </c>
      <c r="Q2341" t="s">
        <v>5253</v>
      </c>
      <c r="R2341" t="s">
        <v>5269</v>
      </c>
      <c r="S2341" s="10">
        <f t="shared" si="133"/>
        <v>42692.591539351844</v>
      </c>
      <c r="T2341" s="10">
        <f t="shared" si="134"/>
        <v>42723.124305555553</v>
      </c>
    </row>
    <row r="2342" spans="1:20" ht="43.5" x14ac:dyDescent="0.35">
      <c r="A2342">
        <v>2340</v>
      </c>
      <c r="B2342" s="3" t="s">
        <v>810</v>
      </c>
      <c r="C2342" s="3" t="s">
        <v>3387</v>
      </c>
      <c r="D2342">
        <v>40000</v>
      </c>
      <c r="E2342">
        <v>42311</v>
      </c>
      <c r="F2342" t="s">
        <v>5156</v>
      </c>
      <c r="G2342" t="s">
        <v>5161</v>
      </c>
      <c r="H2342" t="s">
        <v>5183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5217</v>
      </c>
      <c r="P2342">
        <f t="shared" si="132"/>
        <v>105</v>
      </c>
      <c r="Q2342" t="s">
        <v>5253</v>
      </c>
      <c r="R2342" t="s">
        <v>5269</v>
      </c>
      <c r="S2342" s="10">
        <f t="shared" si="133"/>
        <v>42643.434467592589</v>
      </c>
      <c r="T2342" s="10">
        <f t="shared" si="134"/>
        <v>42673.434467592589</v>
      </c>
    </row>
    <row r="2343" spans="1:20" ht="43.5" x14ac:dyDescent="0.35">
      <c r="A2343">
        <v>2341</v>
      </c>
      <c r="B2343" s="3" t="s">
        <v>811</v>
      </c>
      <c r="C2343" s="3" t="s">
        <v>3388</v>
      </c>
      <c r="D2343">
        <v>5000</v>
      </c>
      <c r="E2343">
        <v>0</v>
      </c>
      <c r="F2343" t="s">
        <v>5157</v>
      </c>
      <c r="G2343" t="s">
        <v>5161</v>
      </c>
      <c r="H2343" t="s">
        <v>5183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5209</v>
      </c>
      <c r="P2343" t="e">
        <f t="shared" si="132"/>
        <v>#DIV/0!</v>
      </c>
      <c r="Q2343" t="s">
        <v>5236</v>
      </c>
      <c r="R2343" t="s">
        <v>5237</v>
      </c>
      <c r="S2343" s="10">
        <f t="shared" si="133"/>
        <v>42167.605370370373</v>
      </c>
      <c r="T2343" s="10">
        <f t="shared" si="134"/>
        <v>42197.605370370373</v>
      </c>
    </row>
    <row r="2344" spans="1:20" ht="58" x14ac:dyDescent="0.35">
      <c r="A2344">
        <v>2342</v>
      </c>
      <c r="B2344" s="3" t="s">
        <v>812</v>
      </c>
      <c r="C2344" s="3" t="s">
        <v>3389</v>
      </c>
      <c r="D2344">
        <v>5500</v>
      </c>
      <c r="E2344">
        <v>0</v>
      </c>
      <c r="F2344" t="s">
        <v>5157</v>
      </c>
      <c r="G2344" t="s">
        <v>5161</v>
      </c>
      <c r="H2344" t="s">
        <v>5183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5209</v>
      </c>
      <c r="P2344" t="e">
        <f t="shared" si="132"/>
        <v>#DIV/0!</v>
      </c>
      <c r="Q2344" t="s">
        <v>5236</v>
      </c>
      <c r="R2344" t="s">
        <v>5237</v>
      </c>
      <c r="S2344" s="10">
        <f t="shared" si="133"/>
        <v>41897.49386574074</v>
      </c>
      <c r="T2344" s="10">
        <f t="shared" si="134"/>
        <v>41918</v>
      </c>
    </row>
    <row r="2345" spans="1:20" ht="58" x14ac:dyDescent="0.35">
      <c r="A2345">
        <v>2343</v>
      </c>
      <c r="B2345" s="3" t="s">
        <v>813</v>
      </c>
      <c r="C2345" s="3" t="s">
        <v>3390</v>
      </c>
      <c r="D2345">
        <v>10000</v>
      </c>
      <c r="E2345">
        <v>300</v>
      </c>
      <c r="F2345" t="s">
        <v>5157</v>
      </c>
      <c r="G2345" t="s">
        <v>5161</v>
      </c>
      <c r="H2345" t="s">
        <v>5183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5209</v>
      </c>
      <c r="P2345">
        <f t="shared" si="132"/>
        <v>300</v>
      </c>
      <c r="Q2345" t="s">
        <v>5236</v>
      </c>
      <c r="R2345" t="s">
        <v>5237</v>
      </c>
      <c r="S2345" s="10">
        <f t="shared" si="133"/>
        <v>42327.616956018515</v>
      </c>
      <c r="T2345" s="10">
        <f t="shared" si="134"/>
        <v>42377.615972222215</v>
      </c>
    </row>
    <row r="2346" spans="1:20" ht="58" x14ac:dyDescent="0.35">
      <c r="A2346">
        <v>2344</v>
      </c>
      <c r="B2346" s="3" t="s">
        <v>814</v>
      </c>
      <c r="C2346" s="3" t="s">
        <v>3391</v>
      </c>
      <c r="D2346">
        <v>1000</v>
      </c>
      <c r="E2346">
        <v>1</v>
      </c>
      <c r="F2346" t="s">
        <v>5157</v>
      </c>
      <c r="G2346" t="s">
        <v>5166</v>
      </c>
      <c r="H2346" t="s">
        <v>5188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5209</v>
      </c>
      <c r="P2346">
        <f t="shared" si="132"/>
        <v>1</v>
      </c>
      <c r="Q2346" t="s">
        <v>5236</v>
      </c>
      <c r="R2346" t="s">
        <v>5237</v>
      </c>
      <c r="S2346" s="10">
        <f t="shared" si="133"/>
        <v>42515.519317129627</v>
      </c>
      <c r="T2346" s="10">
        <f t="shared" si="134"/>
        <v>42545.519317129627</v>
      </c>
    </row>
    <row r="2347" spans="1:20" ht="43.5" x14ac:dyDescent="0.35">
      <c r="A2347">
        <v>2345</v>
      </c>
      <c r="B2347" s="3" t="s">
        <v>815</v>
      </c>
      <c r="C2347" s="3" t="s">
        <v>3392</v>
      </c>
      <c r="D2347">
        <v>3000</v>
      </c>
      <c r="E2347">
        <v>0</v>
      </c>
      <c r="F2347" t="s">
        <v>5157</v>
      </c>
      <c r="G2347" t="s">
        <v>5161</v>
      </c>
      <c r="H2347" t="s">
        <v>5183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5209</v>
      </c>
      <c r="P2347" t="e">
        <f t="shared" si="132"/>
        <v>#DIV/0!</v>
      </c>
      <c r="Q2347" t="s">
        <v>5236</v>
      </c>
      <c r="R2347" t="s">
        <v>5237</v>
      </c>
      <c r="S2347" s="10">
        <f t="shared" si="133"/>
        <v>42059.79347222222</v>
      </c>
      <c r="T2347" s="10">
        <f t="shared" si="134"/>
        <v>42094.777083333327</v>
      </c>
    </row>
    <row r="2348" spans="1:20" ht="43.5" x14ac:dyDescent="0.35">
      <c r="A2348">
        <v>2346</v>
      </c>
      <c r="B2348" s="3" t="s">
        <v>816</v>
      </c>
      <c r="C2348" s="3" t="s">
        <v>3393</v>
      </c>
      <c r="D2348">
        <v>60000</v>
      </c>
      <c r="E2348">
        <v>39</v>
      </c>
      <c r="F2348" t="s">
        <v>5157</v>
      </c>
      <c r="G2348" t="s">
        <v>5161</v>
      </c>
      <c r="H2348" t="s">
        <v>5183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5209</v>
      </c>
      <c r="P2348">
        <f t="shared" si="132"/>
        <v>13</v>
      </c>
      <c r="Q2348" t="s">
        <v>5236</v>
      </c>
      <c r="R2348" t="s">
        <v>5237</v>
      </c>
      <c r="S2348" s="10">
        <f t="shared" si="133"/>
        <v>42615.590636574074</v>
      </c>
      <c r="T2348" s="10">
        <f t="shared" si="134"/>
        <v>42660.590636574074</v>
      </c>
    </row>
    <row r="2349" spans="1:20" ht="43.5" x14ac:dyDescent="0.35">
      <c r="A2349">
        <v>2347</v>
      </c>
      <c r="B2349" s="3" t="s">
        <v>817</v>
      </c>
      <c r="C2349" s="3" t="s">
        <v>3394</v>
      </c>
      <c r="D2349">
        <v>1000</v>
      </c>
      <c r="E2349">
        <v>15</v>
      </c>
      <c r="F2349" t="s">
        <v>5157</v>
      </c>
      <c r="G2349" t="s">
        <v>5161</v>
      </c>
      <c r="H2349" t="s">
        <v>5183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5209</v>
      </c>
      <c r="P2349">
        <f t="shared" si="132"/>
        <v>15</v>
      </c>
      <c r="Q2349" t="s">
        <v>5236</v>
      </c>
      <c r="R2349" t="s">
        <v>5237</v>
      </c>
      <c r="S2349" s="10">
        <f t="shared" si="133"/>
        <v>42577.39902777777</v>
      </c>
      <c r="T2349" s="10">
        <f t="shared" si="134"/>
        <v>42607.39902777777</v>
      </c>
    </row>
    <row r="2350" spans="1:20" ht="43.5" x14ac:dyDescent="0.35">
      <c r="A2350">
        <v>2348</v>
      </c>
      <c r="B2350" s="3" t="s">
        <v>818</v>
      </c>
      <c r="C2350" s="3" t="s">
        <v>3395</v>
      </c>
      <c r="D2350">
        <v>70000</v>
      </c>
      <c r="E2350">
        <v>270</v>
      </c>
      <c r="F2350" t="s">
        <v>5157</v>
      </c>
      <c r="G2350" t="s">
        <v>5161</v>
      </c>
      <c r="H2350" t="s">
        <v>5183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5209</v>
      </c>
      <c r="P2350">
        <f t="shared" si="132"/>
        <v>54</v>
      </c>
      <c r="Q2350" t="s">
        <v>5236</v>
      </c>
      <c r="R2350" t="s">
        <v>5237</v>
      </c>
      <c r="S2350" s="10">
        <f t="shared" si="133"/>
        <v>42360.723819444444</v>
      </c>
      <c r="T2350" s="10">
        <f t="shared" si="134"/>
        <v>42420.723819444444</v>
      </c>
    </row>
    <row r="2351" spans="1:20" ht="43.5" x14ac:dyDescent="0.35">
      <c r="A2351">
        <v>2349</v>
      </c>
      <c r="B2351" s="3" t="s">
        <v>819</v>
      </c>
      <c r="C2351" s="3" t="s">
        <v>3396</v>
      </c>
      <c r="D2351">
        <v>474900</v>
      </c>
      <c r="E2351">
        <v>0</v>
      </c>
      <c r="F2351" t="s">
        <v>5157</v>
      </c>
      <c r="G2351" t="s">
        <v>5172</v>
      </c>
      <c r="H2351" t="s">
        <v>5192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5209</v>
      </c>
      <c r="P2351" t="e">
        <f t="shared" si="132"/>
        <v>#DIV/0!</v>
      </c>
      <c r="Q2351" t="s">
        <v>5236</v>
      </c>
      <c r="R2351" t="s">
        <v>5237</v>
      </c>
      <c r="S2351" s="10">
        <f t="shared" si="133"/>
        <v>42198.567453703705</v>
      </c>
      <c r="T2351" s="10">
        <f t="shared" si="134"/>
        <v>42227.567453703705</v>
      </c>
    </row>
    <row r="2352" spans="1:20" ht="43.5" x14ac:dyDescent="0.35">
      <c r="A2352">
        <v>2350</v>
      </c>
      <c r="B2352" s="3" t="s">
        <v>820</v>
      </c>
      <c r="C2352" s="3" t="s">
        <v>3397</v>
      </c>
      <c r="D2352">
        <v>50000</v>
      </c>
      <c r="E2352">
        <v>0</v>
      </c>
      <c r="F2352" t="s">
        <v>5157</v>
      </c>
      <c r="G2352" t="s">
        <v>5178</v>
      </c>
      <c r="H2352" t="s">
        <v>5186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5209</v>
      </c>
      <c r="P2352" t="e">
        <f t="shared" si="132"/>
        <v>#DIV/0!</v>
      </c>
      <c r="Q2352" t="s">
        <v>5236</v>
      </c>
      <c r="R2352" t="s">
        <v>5237</v>
      </c>
      <c r="S2352" s="10">
        <f t="shared" si="133"/>
        <v>42708.633912037032</v>
      </c>
      <c r="T2352" s="10">
        <f t="shared" si="134"/>
        <v>42738.633912037032</v>
      </c>
    </row>
    <row r="2353" spans="1:20" ht="29" x14ac:dyDescent="0.35">
      <c r="A2353">
        <v>2351</v>
      </c>
      <c r="B2353" s="3" t="s">
        <v>821</v>
      </c>
      <c r="C2353" s="3" t="s">
        <v>3398</v>
      </c>
      <c r="D2353">
        <v>18900</v>
      </c>
      <c r="E2353">
        <v>108</v>
      </c>
      <c r="F2353" t="s">
        <v>5157</v>
      </c>
      <c r="G2353" t="s">
        <v>5165</v>
      </c>
      <c r="H2353" t="s">
        <v>5187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5209</v>
      </c>
      <c r="P2353">
        <f t="shared" si="132"/>
        <v>15</v>
      </c>
      <c r="Q2353" t="s">
        <v>5236</v>
      </c>
      <c r="R2353" t="s">
        <v>5237</v>
      </c>
      <c r="S2353" s="10">
        <f t="shared" si="133"/>
        <v>42093.892812500002</v>
      </c>
      <c r="T2353" s="10">
        <f t="shared" si="134"/>
        <v>42123.892812500002</v>
      </c>
    </row>
    <row r="2354" spans="1:20" ht="43.5" x14ac:dyDescent="0.35">
      <c r="A2354">
        <v>2352</v>
      </c>
      <c r="B2354" s="3" t="s">
        <v>822</v>
      </c>
      <c r="C2354" s="3" t="s">
        <v>3399</v>
      </c>
      <c r="D2354">
        <v>2000</v>
      </c>
      <c r="E2354">
        <v>0</v>
      </c>
      <c r="F2354" t="s">
        <v>5157</v>
      </c>
      <c r="G2354" t="s">
        <v>5161</v>
      </c>
      <c r="H2354" t="s">
        <v>5183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5209</v>
      </c>
      <c r="P2354" t="e">
        <f t="shared" si="132"/>
        <v>#DIV/0!</v>
      </c>
      <c r="Q2354" t="s">
        <v>5236</v>
      </c>
      <c r="R2354" t="s">
        <v>5237</v>
      </c>
      <c r="S2354" s="10">
        <f t="shared" si="133"/>
        <v>42101.425370370365</v>
      </c>
      <c r="T2354" s="10">
        <f t="shared" si="134"/>
        <v>42161.425370370365</v>
      </c>
    </row>
    <row r="2355" spans="1:20" ht="43.5" x14ac:dyDescent="0.35">
      <c r="A2355">
        <v>2353</v>
      </c>
      <c r="B2355" s="3" t="s">
        <v>823</v>
      </c>
      <c r="C2355" s="3" t="s">
        <v>3400</v>
      </c>
      <c r="D2355">
        <v>1000</v>
      </c>
      <c r="E2355">
        <v>0</v>
      </c>
      <c r="F2355" t="s">
        <v>5157</v>
      </c>
      <c r="G2355" t="s">
        <v>5161</v>
      </c>
      <c r="H2355" t="s">
        <v>5183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5209</v>
      </c>
      <c r="P2355" t="e">
        <f t="shared" si="132"/>
        <v>#DIV/0!</v>
      </c>
      <c r="Q2355" t="s">
        <v>5236</v>
      </c>
      <c r="R2355" t="s">
        <v>5237</v>
      </c>
      <c r="S2355" s="10">
        <f t="shared" si="133"/>
        <v>42103.467847222222</v>
      </c>
      <c r="T2355" s="10">
        <f t="shared" si="134"/>
        <v>42115.467847222222</v>
      </c>
    </row>
    <row r="2356" spans="1:20" ht="43.5" x14ac:dyDescent="0.35">
      <c r="A2356">
        <v>2354</v>
      </c>
      <c r="B2356" s="3" t="s">
        <v>824</v>
      </c>
      <c r="C2356" s="3" t="s">
        <v>3401</v>
      </c>
      <c r="D2356">
        <v>35000</v>
      </c>
      <c r="E2356">
        <v>25</v>
      </c>
      <c r="F2356" t="s">
        <v>5157</v>
      </c>
      <c r="G2356" t="s">
        <v>5161</v>
      </c>
      <c r="H2356" t="s">
        <v>5183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5209</v>
      </c>
      <c r="P2356">
        <f t="shared" si="132"/>
        <v>25</v>
      </c>
      <c r="Q2356" t="s">
        <v>5236</v>
      </c>
      <c r="R2356" t="s">
        <v>5237</v>
      </c>
      <c r="S2356" s="10">
        <f t="shared" si="133"/>
        <v>41954.51458333333</v>
      </c>
      <c r="T2356" s="10">
        <f t="shared" si="134"/>
        <v>42014.51458333333</v>
      </c>
    </row>
    <row r="2357" spans="1:20" ht="43.5" x14ac:dyDescent="0.35">
      <c r="A2357">
        <v>2355</v>
      </c>
      <c r="B2357" s="3" t="s">
        <v>825</v>
      </c>
      <c r="C2357" s="3" t="s">
        <v>3402</v>
      </c>
      <c r="D2357">
        <v>8000</v>
      </c>
      <c r="E2357">
        <v>55</v>
      </c>
      <c r="F2357" t="s">
        <v>5157</v>
      </c>
      <c r="G2357" t="s">
        <v>5163</v>
      </c>
      <c r="H2357" t="s">
        <v>5185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5209</v>
      </c>
      <c r="P2357">
        <f t="shared" si="132"/>
        <v>28</v>
      </c>
      <c r="Q2357" t="s">
        <v>5236</v>
      </c>
      <c r="R2357" t="s">
        <v>5237</v>
      </c>
      <c r="S2357" s="10">
        <f t="shared" si="133"/>
        <v>42096.709907407407</v>
      </c>
      <c r="T2357" s="10">
        <f t="shared" si="134"/>
        <v>42126.709907407407</v>
      </c>
    </row>
    <row r="2358" spans="1:20" ht="29" x14ac:dyDescent="0.35">
      <c r="A2358">
        <v>2356</v>
      </c>
      <c r="B2358" s="3" t="s">
        <v>826</v>
      </c>
      <c r="C2358" s="3" t="s">
        <v>3403</v>
      </c>
      <c r="D2358">
        <v>10000</v>
      </c>
      <c r="E2358">
        <v>0</v>
      </c>
      <c r="F2358" t="s">
        <v>5157</v>
      </c>
      <c r="G2358" t="s">
        <v>5170</v>
      </c>
      <c r="H2358" t="s">
        <v>5186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5209</v>
      </c>
      <c r="P2358" t="e">
        <f t="shared" si="132"/>
        <v>#DIV/0!</v>
      </c>
      <c r="Q2358" t="s">
        <v>5236</v>
      </c>
      <c r="R2358" t="s">
        <v>5237</v>
      </c>
      <c r="S2358" s="10">
        <f t="shared" si="133"/>
        <v>42130.575277777774</v>
      </c>
      <c r="T2358" s="10">
        <f t="shared" si="134"/>
        <v>42160.575277777774</v>
      </c>
    </row>
    <row r="2359" spans="1:20" ht="43.5" x14ac:dyDescent="0.35">
      <c r="A2359">
        <v>2357</v>
      </c>
      <c r="B2359" s="3" t="s">
        <v>827</v>
      </c>
      <c r="C2359" s="3" t="s">
        <v>3404</v>
      </c>
      <c r="D2359">
        <v>27000</v>
      </c>
      <c r="E2359">
        <v>0</v>
      </c>
      <c r="F2359" t="s">
        <v>5157</v>
      </c>
      <c r="G2359" t="s">
        <v>5162</v>
      </c>
      <c r="H2359" t="s">
        <v>5184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5209</v>
      </c>
      <c r="P2359" t="e">
        <f t="shared" si="132"/>
        <v>#DIV/0!</v>
      </c>
      <c r="Q2359" t="s">
        <v>5236</v>
      </c>
      <c r="R2359" t="s">
        <v>5237</v>
      </c>
      <c r="S2359" s="10">
        <f t="shared" si="133"/>
        <v>42264.411782407406</v>
      </c>
      <c r="T2359" s="10">
        <f t="shared" si="134"/>
        <v>42294.411782407406</v>
      </c>
    </row>
    <row r="2360" spans="1:20" ht="43.5" x14ac:dyDescent="0.35">
      <c r="A2360">
        <v>2358</v>
      </c>
      <c r="B2360" s="3" t="s">
        <v>828</v>
      </c>
      <c r="C2360" s="3" t="s">
        <v>3405</v>
      </c>
      <c r="D2360">
        <v>1500</v>
      </c>
      <c r="E2360">
        <v>0</v>
      </c>
      <c r="F2360" t="s">
        <v>5157</v>
      </c>
      <c r="G2360" t="s">
        <v>5162</v>
      </c>
      <c r="H2360" t="s">
        <v>5184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5209</v>
      </c>
      <c r="P2360" t="e">
        <f t="shared" si="132"/>
        <v>#DIV/0!</v>
      </c>
      <c r="Q2360" t="s">
        <v>5236</v>
      </c>
      <c r="R2360" t="s">
        <v>5237</v>
      </c>
      <c r="S2360" s="10">
        <f t="shared" si="133"/>
        <v>41978.722638888888</v>
      </c>
      <c r="T2360" s="10">
        <f t="shared" si="134"/>
        <v>42034.818749999999</v>
      </c>
    </row>
    <row r="2361" spans="1:20" ht="43.5" x14ac:dyDescent="0.35">
      <c r="A2361">
        <v>2359</v>
      </c>
      <c r="B2361" s="3" t="s">
        <v>829</v>
      </c>
      <c r="C2361" s="3" t="s">
        <v>3406</v>
      </c>
      <c r="D2361">
        <v>7500</v>
      </c>
      <c r="E2361">
        <v>1101</v>
      </c>
      <c r="F2361" t="s">
        <v>5157</v>
      </c>
      <c r="G2361" t="s">
        <v>5161</v>
      </c>
      <c r="H2361" t="s">
        <v>5183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5209</v>
      </c>
      <c r="P2361">
        <f t="shared" si="132"/>
        <v>367</v>
      </c>
      <c r="Q2361" t="s">
        <v>5236</v>
      </c>
      <c r="R2361" t="s">
        <v>5237</v>
      </c>
      <c r="S2361" s="10">
        <f t="shared" si="133"/>
        <v>42159.441249999996</v>
      </c>
      <c r="T2361" s="10">
        <f t="shared" si="134"/>
        <v>42219.441249999996</v>
      </c>
    </row>
    <row r="2362" spans="1:20" ht="43.5" x14ac:dyDescent="0.35">
      <c r="A2362">
        <v>2360</v>
      </c>
      <c r="B2362" s="3" t="s">
        <v>830</v>
      </c>
      <c r="C2362" s="3" t="s">
        <v>3407</v>
      </c>
      <c r="D2362">
        <v>5000</v>
      </c>
      <c r="E2362">
        <v>2</v>
      </c>
      <c r="F2362" t="s">
        <v>5157</v>
      </c>
      <c r="G2362" t="s">
        <v>5166</v>
      </c>
      <c r="H2362" t="s">
        <v>5188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5209</v>
      </c>
      <c r="P2362">
        <f t="shared" si="132"/>
        <v>2</v>
      </c>
      <c r="Q2362" t="s">
        <v>5236</v>
      </c>
      <c r="R2362" t="s">
        <v>5237</v>
      </c>
      <c r="S2362" s="10">
        <f t="shared" si="133"/>
        <v>42377.498611111114</v>
      </c>
      <c r="T2362" s="10">
        <f t="shared" si="134"/>
        <v>42407.498611111114</v>
      </c>
    </row>
    <row r="2363" spans="1:20" ht="58" x14ac:dyDescent="0.35">
      <c r="A2363">
        <v>2361</v>
      </c>
      <c r="B2363" s="3" t="s">
        <v>831</v>
      </c>
      <c r="C2363" s="3" t="s">
        <v>3408</v>
      </c>
      <c r="D2363">
        <v>200</v>
      </c>
      <c r="E2363">
        <v>0</v>
      </c>
      <c r="F2363" t="s">
        <v>5157</v>
      </c>
      <c r="G2363" t="s">
        <v>5166</v>
      </c>
      <c r="H2363" t="s">
        <v>5188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5209</v>
      </c>
      <c r="P2363" t="e">
        <f t="shared" si="132"/>
        <v>#DIV/0!</v>
      </c>
      <c r="Q2363" t="s">
        <v>5236</v>
      </c>
      <c r="R2363" t="s">
        <v>5237</v>
      </c>
      <c r="S2363" s="10">
        <f t="shared" si="133"/>
        <v>42466.650555555556</v>
      </c>
      <c r="T2363" s="10">
        <f t="shared" si="134"/>
        <v>42490.708333333336</v>
      </c>
    </row>
    <row r="2364" spans="1:20" ht="43.5" x14ac:dyDescent="0.35">
      <c r="A2364">
        <v>2362</v>
      </c>
      <c r="B2364" s="3" t="s">
        <v>832</v>
      </c>
      <c r="C2364" s="3" t="s">
        <v>3409</v>
      </c>
      <c r="D2364">
        <v>420</v>
      </c>
      <c r="E2364">
        <v>120</v>
      </c>
      <c r="F2364" t="s">
        <v>5157</v>
      </c>
      <c r="G2364" t="s">
        <v>5161</v>
      </c>
      <c r="H2364" t="s">
        <v>5183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5209</v>
      </c>
      <c r="P2364">
        <f t="shared" si="132"/>
        <v>60</v>
      </c>
      <c r="Q2364" t="s">
        <v>5236</v>
      </c>
      <c r="R2364" t="s">
        <v>5237</v>
      </c>
      <c r="S2364" s="10">
        <f t="shared" si="133"/>
        <v>41954.47997685185</v>
      </c>
      <c r="T2364" s="10">
        <f t="shared" si="134"/>
        <v>41984.47997685185</v>
      </c>
    </row>
    <row r="2365" spans="1:20" ht="58" x14ac:dyDescent="0.35">
      <c r="A2365">
        <v>2363</v>
      </c>
      <c r="B2365" s="3" t="s">
        <v>833</v>
      </c>
      <c r="C2365" s="3" t="s">
        <v>3410</v>
      </c>
      <c r="D2365">
        <v>175000</v>
      </c>
      <c r="E2365">
        <v>0</v>
      </c>
      <c r="F2365" t="s">
        <v>5157</v>
      </c>
      <c r="G2365" t="s">
        <v>5161</v>
      </c>
      <c r="H2365" t="s">
        <v>5183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5209</v>
      </c>
      <c r="P2365" t="e">
        <f t="shared" si="132"/>
        <v>#DIV/0!</v>
      </c>
      <c r="Q2365" t="s">
        <v>5236</v>
      </c>
      <c r="R2365" t="s">
        <v>5237</v>
      </c>
      <c r="S2365" s="10">
        <f t="shared" si="133"/>
        <v>42321.803240740737</v>
      </c>
      <c r="T2365" s="10">
        <f t="shared" si="134"/>
        <v>42366.803240740737</v>
      </c>
    </row>
    <row r="2366" spans="1:20" ht="29" x14ac:dyDescent="0.35">
      <c r="A2366">
        <v>2364</v>
      </c>
      <c r="B2366" s="3" t="s">
        <v>834</v>
      </c>
      <c r="C2366" s="3" t="s">
        <v>3411</v>
      </c>
      <c r="D2366">
        <v>128</v>
      </c>
      <c r="E2366">
        <v>0</v>
      </c>
      <c r="F2366" t="s">
        <v>5157</v>
      </c>
      <c r="G2366" t="s">
        <v>5161</v>
      </c>
      <c r="H2366" t="s">
        <v>5183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5209</v>
      </c>
      <c r="P2366" t="e">
        <f t="shared" si="132"/>
        <v>#DIV/0!</v>
      </c>
      <c r="Q2366" t="s">
        <v>5236</v>
      </c>
      <c r="R2366" t="s">
        <v>5237</v>
      </c>
      <c r="S2366" s="10">
        <f t="shared" si="133"/>
        <v>42248.726342592585</v>
      </c>
      <c r="T2366" s="10">
        <f t="shared" si="134"/>
        <v>42303.726342592585</v>
      </c>
    </row>
    <row r="2367" spans="1:20" ht="43.5" x14ac:dyDescent="0.35">
      <c r="A2367">
        <v>2365</v>
      </c>
      <c r="B2367" s="3" t="s">
        <v>835</v>
      </c>
      <c r="C2367" s="3" t="s">
        <v>3412</v>
      </c>
      <c r="D2367">
        <v>1000</v>
      </c>
      <c r="E2367">
        <v>0</v>
      </c>
      <c r="F2367" t="s">
        <v>5157</v>
      </c>
      <c r="G2367" t="s">
        <v>5174</v>
      </c>
      <c r="H2367" t="s">
        <v>5186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5209</v>
      </c>
      <c r="P2367" t="e">
        <f t="shared" si="132"/>
        <v>#DIV/0!</v>
      </c>
      <c r="Q2367" t="s">
        <v>5236</v>
      </c>
      <c r="R2367" t="s">
        <v>5237</v>
      </c>
      <c r="S2367" s="10">
        <f t="shared" si="133"/>
        <v>42346.528067129628</v>
      </c>
      <c r="T2367" s="10">
        <f t="shared" si="134"/>
        <v>42386.749999999993</v>
      </c>
    </row>
    <row r="2368" spans="1:20" ht="43.5" x14ac:dyDescent="0.35">
      <c r="A2368">
        <v>2366</v>
      </c>
      <c r="B2368" s="3" t="s">
        <v>836</v>
      </c>
      <c r="C2368" s="3" t="s">
        <v>3413</v>
      </c>
      <c r="D2368">
        <v>25000</v>
      </c>
      <c r="E2368">
        <v>2630</v>
      </c>
      <c r="F2368" t="s">
        <v>5157</v>
      </c>
      <c r="G2368" t="s">
        <v>5162</v>
      </c>
      <c r="H2368" t="s">
        <v>5184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5209</v>
      </c>
      <c r="P2368">
        <f t="shared" si="132"/>
        <v>97</v>
      </c>
      <c r="Q2368" t="s">
        <v>5236</v>
      </c>
      <c r="R2368" t="s">
        <v>5237</v>
      </c>
      <c r="S2368" s="10">
        <f t="shared" si="133"/>
        <v>42268.323298611103</v>
      </c>
      <c r="T2368" s="10">
        <f t="shared" si="134"/>
        <v>42298.323298611103</v>
      </c>
    </row>
    <row r="2369" spans="1:20" ht="43.5" x14ac:dyDescent="0.35">
      <c r="A2369">
        <v>2367</v>
      </c>
      <c r="B2369" s="3" t="s">
        <v>837</v>
      </c>
      <c r="C2369" s="3" t="s">
        <v>3414</v>
      </c>
      <c r="D2369">
        <v>50000</v>
      </c>
      <c r="E2369">
        <v>670</v>
      </c>
      <c r="F2369" t="s">
        <v>5157</v>
      </c>
      <c r="G2369" t="s">
        <v>5161</v>
      </c>
      <c r="H2369" t="s">
        <v>5183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5209</v>
      </c>
      <c r="P2369">
        <f t="shared" si="132"/>
        <v>48</v>
      </c>
      <c r="Q2369" t="s">
        <v>5236</v>
      </c>
      <c r="R2369" t="s">
        <v>5237</v>
      </c>
      <c r="S2369" s="10">
        <f t="shared" si="133"/>
        <v>42425.761759259258</v>
      </c>
      <c r="T2369" s="10">
        <f t="shared" si="134"/>
        <v>42485.720092592594</v>
      </c>
    </row>
    <row r="2370" spans="1:20" ht="43.5" x14ac:dyDescent="0.35">
      <c r="A2370">
        <v>2368</v>
      </c>
      <c r="B2370" s="3" t="s">
        <v>838</v>
      </c>
      <c r="C2370" s="3" t="s">
        <v>3415</v>
      </c>
      <c r="D2370">
        <v>40000</v>
      </c>
      <c r="E2370">
        <v>100</v>
      </c>
      <c r="F2370" t="s">
        <v>5157</v>
      </c>
      <c r="G2370" t="s">
        <v>5161</v>
      </c>
      <c r="H2370" t="s">
        <v>5183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5209</v>
      </c>
      <c r="P2370">
        <f t="shared" si="132"/>
        <v>50</v>
      </c>
      <c r="Q2370" t="s">
        <v>5236</v>
      </c>
      <c r="R2370" t="s">
        <v>5237</v>
      </c>
      <c r="S2370" s="10">
        <f t="shared" si="133"/>
        <v>42063.513483796291</v>
      </c>
      <c r="T2370" s="10">
        <f t="shared" si="134"/>
        <v>42108.471817129626</v>
      </c>
    </row>
    <row r="2371" spans="1:20" ht="43.5" x14ac:dyDescent="0.35">
      <c r="A2371">
        <v>2369</v>
      </c>
      <c r="B2371" s="3" t="s">
        <v>839</v>
      </c>
      <c r="C2371" s="3" t="s">
        <v>3416</v>
      </c>
      <c r="D2371">
        <v>25000</v>
      </c>
      <c r="E2371">
        <v>0</v>
      </c>
      <c r="F2371" t="s">
        <v>5157</v>
      </c>
      <c r="G2371" t="s">
        <v>5161</v>
      </c>
      <c r="H2371" t="s">
        <v>5183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5209</v>
      </c>
      <c r="P2371" t="e">
        <f t="shared" ref="P2371:P2434" si="135">ROUND(E2371/L2371,0)</f>
        <v>#DIV/0!</v>
      </c>
      <c r="Q2371" t="s">
        <v>5236</v>
      </c>
      <c r="R2371" t="s">
        <v>5237</v>
      </c>
      <c r="S2371" s="10">
        <f t="shared" ref="S2371:S2434" si="136">(J2371/86400)+25569+(-5/24)</f>
        <v>42380.60429398148</v>
      </c>
      <c r="T2371" s="10">
        <f t="shared" ref="T2371:T2434" si="137">(I2371/86400)+25569+(-5/24)</f>
        <v>42410.60429398148</v>
      </c>
    </row>
    <row r="2372" spans="1:20" ht="43.5" x14ac:dyDescent="0.35">
      <c r="A2372">
        <v>2370</v>
      </c>
      <c r="B2372" s="3" t="s">
        <v>840</v>
      </c>
      <c r="C2372" s="3" t="s">
        <v>3417</v>
      </c>
      <c r="D2372">
        <v>25000</v>
      </c>
      <c r="E2372">
        <v>82</v>
      </c>
      <c r="F2372" t="s">
        <v>5157</v>
      </c>
      <c r="G2372" t="s">
        <v>5161</v>
      </c>
      <c r="H2372" t="s">
        <v>5183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5209</v>
      </c>
      <c r="P2372">
        <f t="shared" si="135"/>
        <v>21</v>
      </c>
      <c r="Q2372" t="s">
        <v>5236</v>
      </c>
      <c r="R2372" t="s">
        <v>5237</v>
      </c>
      <c r="S2372" s="10">
        <f t="shared" si="136"/>
        <v>41960.980798611105</v>
      </c>
      <c r="T2372" s="10">
        <f t="shared" si="137"/>
        <v>41990.980798611105</v>
      </c>
    </row>
    <row r="2373" spans="1:20" ht="43.5" x14ac:dyDescent="0.35">
      <c r="A2373">
        <v>2371</v>
      </c>
      <c r="B2373" s="3" t="s">
        <v>841</v>
      </c>
      <c r="C2373" s="3" t="s">
        <v>3418</v>
      </c>
      <c r="D2373">
        <v>2000</v>
      </c>
      <c r="E2373">
        <v>0</v>
      </c>
      <c r="F2373" t="s">
        <v>5157</v>
      </c>
      <c r="G2373" t="s">
        <v>5161</v>
      </c>
      <c r="H2373" t="s">
        <v>5183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5209</v>
      </c>
      <c r="P2373" t="e">
        <f t="shared" si="135"/>
        <v>#DIV/0!</v>
      </c>
      <c r="Q2373" t="s">
        <v>5236</v>
      </c>
      <c r="R2373" t="s">
        <v>5237</v>
      </c>
      <c r="S2373" s="10">
        <f t="shared" si="136"/>
        <v>42150.569398148145</v>
      </c>
      <c r="T2373" s="10">
        <f t="shared" si="137"/>
        <v>42180.569398148145</v>
      </c>
    </row>
    <row r="2374" spans="1:20" ht="43.5" x14ac:dyDescent="0.35">
      <c r="A2374">
        <v>2372</v>
      </c>
      <c r="B2374" s="3" t="s">
        <v>842</v>
      </c>
      <c r="C2374" s="3" t="s">
        <v>3419</v>
      </c>
      <c r="D2374">
        <v>5500</v>
      </c>
      <c r="E2374">
        <v>180</v>
      </c>
      <c r="F2374" t="s">
        <v>5157</v>
      </c>
      <c r="G2374" t="s">
        <v>5163</v>
      </c>
      <c r="H2374" t="s">
        <v>5185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5209</v>
      </c>
      <c r="P2374">
        <f t="shared" si="135"/>
        <v>30</v>
      </c>
      <c r="Q2374" t="s">
        <v>5236</v>
      </c>
      <c r="R2374" t="s">
        <v>5237</v>
      </c>
      <c r="S2374" s="10">
        <f t="shared" si="136"/>
        <v>42087.860775462956</v>
      </c>
      <c r="T2374" s="10">
        <f t="shared" si="137"/>
        <v>42117.860775462956</v>
      </c>
    </row>
    <row r="2375" spans="1:20" ht="29" x14ac:dyDescent="0.35">
      <c r="A2375">
        <v>2373</v>
      </c>
      <c r="B2375" s="3" t="s">
        <v>843</v>
      </c>
      <c r="C2375" s="3" t="s">
        <v>3420</v>
      </c>
      <c r="D2375">
        <v>850000</v>
      </c>
      <c r="E2375">
        <v>50</v>
      </c>
      <c r="F2375" t="s">
        <v>5157</v>
      </c>
      <c r="G2375" t="s">
        <v>5172</v>
      </c>
      <c r="H2375" t="s">
        <v>5192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5209</v>
      </c>
      <c r="P2375">
        <f t="shared" si="135"/>
        <v>50</v>
      </c>
      <c r="Q2375" t="s">
        <v>5236</v>
      </c>
      <c r="R2375" t="s">
        <v>5237</v>
      </c>
      <c r="S2375" s="10">
        <f t="shared" si="136"/>
        <v>42215.453981481478</v>
      </c>
      <c r="T2375" s="10">
        <f t="shared" si="137"/>
        <v>42245.453981481478</v>
      </c>
    </row>
    <row r="2376" spans="1:20" ht="58" x14ac:dyDescent="0.35">
      <c r="A2376">
        <v>2374</v>
      </c>
      <c r="B2376" s="3" t="s">
        <v>844</v>
      </c>
      <c r="C2376" s="3" t="s">
        <v>3421</v>
      </c>
      <c r="D2376">
        <v>22000</v>
      </c>
      <c r="E2376">
        <v>10</v>
      </c>
      <c r="F2376" t="s">
        <v>5157</v>
      </c>
      <c r="G2376" t="s">
        <v>5161</v>
      </c>
      <c r="H2376" t="s">
        <v>5183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5209</v>
      </c>
      <c r="P2376">
        <f t="shared" si="135"/>
        <v>10</v>
      </c>
      <c r="Q2376" t="s">
        <v>5236</v>
      </c>
      <c r="R2376" t="s">
        <v>5237</v>
      </c>
      <c r="S2376" s="10">
        <f t="shared" si="136"/>
        <v>42017.634953703702</v>
      </c>
      <c r="T2376" s="10">
        <f t="shared" si="137"/>
        <v>42047.634953703702</v>
      </c>
    </row>
    <row r="2377" spans="1:20" ht="43.5" x14ac:dyDescent="0.35">
      <c r="A2377">
        <v>2375</v>
      </c>
      <c r="B2377" s="3" t="s">
        <v>845</v>
      </c>
      <c r="C2377" s="3" t="s">
        <v>3422</v>
      </c>
      <c r="D2377">
        <v>10000</v>
      </c>
      <c r="E2377">
        <v>0</v>
      </c>
      <c r="F2377" t="s">
        <v>5157</v>
      </c>
      <c r="G2377" t="s">
        <v>5161</v>
      </c>
      <c r="H2377" t="s">
        <v>5183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5209</v>
      </c>
      <c r="P2377" t="e">
        <f t="shared" si="135"/>
        <v>#DIV/0!</v>
      </c>
      <c r="Q2377" t="s">
        <v>5236</v>
      </c>
      <c r="R2377" t="s">
        <v>5237</v>
      </c>
      <c r="S2377" s="10">
        <f t="shared" si="136"/>
        <v>42592.627743055556</v>
      </c>
      <c r="T2377" s="10">
        <f t="shared" si="137"/>
        <v>42622.627743055556</v>
      </c>
    </row>
    <row r="2378" spans="1:20" ht="43.5" x14ac:dyDescent="0.35">
      <c r="A2378">
        <v>2376</v>
      </c>
      <c r="B2378" s="3" t="s">
        <v>846</v>
      </c>
      <c r="C2378" s="3" t="s">
        <v>3423</v>
      </c>
      <c r="D2378">
        <v>3000</v>
      </c>
      <c r="E2378">
        <v>326.33</v>
      </c>
      <c r="F2378" t="s">
        <v>5157</v>
      </c>
      <c r="G2378" t="s">
        <v>5161</v>
      </c>
      <c r="H2378" t="s">
        <v>5183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5209</v>
      </c>
      <c r="P2378">
        <f t="shared" si="135"/>
        <v>82</v>
      </c>
      <c r="Q2378" t="s">
        <v>5236</v>
      </c>
      <c r="R2378" t="s">
        <v>5237</v>
      </c>
      <c r="S2378" s="10">
        <f t="shared" si="136"/>
        <v>42318.717199074068</v>
      </c>
      <c r="T2378" s="10">
        <f t="shared" si="137"/>
        <v>42348.717199074068</v>
      </c>
    </row>
    <row r="2379" spans="1:20" ht="43.5" x14ac:dyDescent="0.35">
      <c r="A2379">
        <v>2377</v>
      </c>
      <c r="B2379" s="3" t="s">
        <v>847</v>
      </c>
      <c r="C2379" s="3" t="s">
        <v>3424</v>
      </c>
      <c r="D2379">
        <v>2500</v>
      </c>
      <c r="E2379">
        <v>0</v>
      </c>
      <c r="F2379" t="s">
        <v>5157</v>
      </c>
      <c r="G2379" t="s">
        <v>5166</v>
      </c>
      <c r="H2379" t="s">
        <v>5188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5209</v>
      </c>
      <c r="P2379" t="e">
        <f t="shared" si="135"/>
        <v>#DIV/0!</v>
      </c>
      <c r="Q2379" t="s">
        <v>5236</v>
      </c>
      <c r="R2379" t="s">
        <v>5237</v>
      </c>
      <c r="S2379" s="10">
        <f t="shared" si="136"/>
        <v>42669.661840277775</v>
      </c>
      <c r="T2379" s="10">
        <f t="shared" si="137"/>
        <v>42699.703506944446</v>
      </c>
    </row>
    <row r="2380" spans="1:20" ht="43.5" x14ac:dyDescent="0.35">
      <c r="A2380">
        <v>2378</v>
      </c>
      <c r="B2380" s="3" t="s">
        <v>848</v>
      </c>
      <c r="C2380" s="3" t="s">
        <v>3425</v>
      </c>
      <c r="D2380">
        <v>110000</v>
      </c>
      <c r="E2380">
        <v>0</v>
      </c>
      <c r="F2380" t="s">
        <v>5157</v>
      </c>
      <c r="G2380" t="s">
        <v>5161</v>
      </c>
      <c r="H2380" t="s">
        <v>5183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5209</v>
      </c>
      <c r="P2380" t="e">
        <f t="shared" si="135"/>
        <v>#DIV/0!</v>
      </c>
      <c r="Q2380" t="s">
        <v>5236</v>
      </c>
      <c r="R2380" t="s">
        <v>5237</v>
      </c>
      <c r="S2380" s="10">
        <f t="shared" si="136"/>
        <v>42212.804745370369</v>
      </c>
      <c r="T2380" s="10">
        <f t="shared" si="137"/>
        <v>42241.804745370369</v>
      </c>
    </row>
    <row r="2381" spans="1:20" ht="29" x14ac:dyDescent="0.35">
      <c r="A2381">
        <v>2379</v>
      </c>
      <c r="B2381" s="3" t="s">
        <v>849</v>
      </c>
      <c r="C2381" s="3" t="s">
        <v>3426</v>
      </c>
      <c r="D2381">
        <v>30000</v>
      </c>
      <c r="E2381">
        <v>0</v>
      </c>
      <c r="F2381" t="s">
        <v>5157</v>
      </c>
      <c r="G2381" t="s">
        <v>5161</v>
      </c>
      <c r="H2381" t="s">
        <v>5183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5209</v>
      </c>
      <c r="P2381" t="e">
        <f t="shared" si="135"/>
        <v>#DIV/0!</v>
      </c>
      <c r="Q2381" t="s">
        <v>5236</v>
      </c>
      <c r="R2381" t="s">
        <v>5237</v>
      </c>
      <c r="S2381" s="10">
        <f t="shared" si="136"/>
        <v>42236.808055555557</v>
      </c>
      <c r="T2381" s="10">
        <f t="shared" si="137"/>
        <v>42281.808055555557</v>
      </c>
    </row>
    <row r="2382" spans="1:20" ht="43.5" x14ac:dyDescent="0.35">
      <c r="A2382">
        <v>2380</v>
      </c>
      <c r="B2382" s="3" t="s">
        <v>850</v>
      </c>
      <c r="C2382" s="3" t="s">
        <v>3427</v>
      </c>
      <c r="D2382">
        <v>15000</v>
      </c>
      <c r="E2382">
        <v>55</v>
      </c>
      <c r="F2382" t="s">
        <v>5157</v>
      </c>
      <c r="G2382" t="s">
        <v>5161</v>
      </c>
      <c r="H2382" t="s">
        <v>5183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5209</v>
      </c>
      <c r="P2382">
        <f t="shared" si="135"/>
        <v>18</v>
      </c>
      <c r="Q2382" t="s">
        <v>5236</v>
      </c>
      <c r="R2382" t="s">
        <v>5237</v>
      </c>
      <c r="S2382" s="10">
        <f t="shared" si="136"/>
        <v>42248.584976851846</v>
      </c>
      <c r="T2382" s="10">
        <f t="shared" si="137"/>
        <v>42278.584976851846</v>
      </c>
    </row>
    <row r="2383" spans="1:20" ht="43.5" x14ac:dyDescent="0.35">
      <c r="A2383">
        <v>2381</v>
      </c>
      <c r="B2383" s="3" t="s">
        <v>851</v>
      </c>
      <c r="C2383" s="3" t="s">
        <v>3428</v>
      </c>
      <c r="D2383">
        <v>86350</v>
      </c>
      <c r="E2383">
        <v>1571</v>
      </c>
      <c r="F2383" t="s">
        <v>5157</v>
      </c>
      <c r="G2383" t="s">
        <v>5161</v>
      </c>
      <c r="H2383" t="s">
        <v>5183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5209</v>
      </c>
      <c r="P2383">
        <f t="shared" si="135"/>
        <v>224</v>
      </c>
      <c r="Q2383" t="s">
        <v>5236</v>
      </c>
      <c r="R2383" t="s">
        <v>5237</v>
      </c>
      <c r="S2383" s="10">
        <f t="shared" si="136"/>
        <v>42074.727407407401</v>
      </c>
      <c r="T2383" s="10">
        <f t="shared" si="137"/>
        <v>42104.727407407401</v>
      </c>
    </row>
    <row r="2384" spans="1:20" ht="58" x14ac:dyDescent="0.35">
      <c r="A2384">
        <v>2382</v>
      </c>
      <c r="B2384" s="3" t="s">
        <v>852</v>
      </c>
      <c r="C2384" s="3" t="s">
        <v>3429</v>
      </c>
      <c r="D2384">
        <v>3000</v>
      </c>
      <c r="E2384">
        <v>75</v>
      </c>
      <c r="F2384" t="s">
        <v>5157</v>
      </c>
      <c r="G2384" t="s">
        <v>5161</v>
      </c>
      <c r="H2384" t="s">
        <v>5183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5209</v>
      </c>
      <c r="P2384">
        <f t="shared" si="135"/>
        <v>38</v>
      </c>
      <c r="Q2384" t="s">
        <v>5236</v>
      </c>
      <c r="R2384" t="s">
        <v>5237</v>
      </c>
      <c r="S2384" s="10">
        <f t="shared" si="136"/>
        <v>42194.979201388887</v>
      </c>
      <c r="T2384" s="10">
        <f t="shared" si="137"/>
        <v>42219.979201388887</v>
      </c>
    </row>
    <row r="2385" spans="1:20" ht="43.5" x14ac:dyDescent="0.35">
      <c r="A2385">
        <v>2383</v>
      </c>
      <c r="B2385" s="3" t="s">
        <v>853</v>
      </c>
      <c r="C2385" s="3" t="s">
        <v>3430</v>
      </c>
      <c r="D2385">
        <v>10000</v>
      </c>
      <c r="E2385">
        <v>435</v>
      </c>
      <c r="F2385" t="s">
        <v>5157</v>
      </c>
      <c r="G2385" t="s">
        <v>5165</v>
      </c>
      <c r="H2385" t="s">
        <v>5187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5209</v>
      </c>
      <c r="P2385">
        <f t="shared" si="135"/>
        <v>145</v>
      </c>
      <c r="Q2385" t="s">
        <v>5236</v>
      </c>
      <c r="R2385" t="s">
        <v>5237</v>
      </c>
      <c r="S2385" s="10">
        <f t="shared" si="136"/>
        <v>42026.848460648143</v>
      </c>
      <c r="T2385" s="10">
        <f t="shared" si="137"/>
        <v>42056.848460648143</v>
      </c>
    </row>
    <row r="2386" spans="1:20" ht="58" x14ac:dyDescent="0.35">
      <c r="A2386">
        <v>2384</v>
      </c>
      <c r="B2386" s="3" t="s">
        <v>854</v>
      </c>
      <c r="C2386" s="3" t="s">
        <v>3431</v>
      </c>
      <c r="D2386">
        <v>1000</v>
      </c>
      <c r="E2386">
        <v>8</v>
      </c>
      <c r="F2386" t="s">
        <v>5157</v>
      </c>
      <c r="G2386" t="s">
        <v>5161</v>
      </c>
      <c r="H2386" t="s">
        <v>5183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5209</v>
      </c>
      <c r="P2386">
        <f t="shared" si="135"/>
        <v>1</v>
      </c>
      <c r="Q2386" t="s">
        <v>5236</v>
      </c>
      <c r="R2386" t="s">
        <v>5237</v>
      </c>
      <c r="S2386" s="10">
        <f t="shared" si="136"/>
        <v>41926.859293981477</v>
      </c>
      <c r="T2386" s="10">
        <f t="shared" si="137"/>
        <v>41956.900960648149</v>
      </c>
    </row>
    <row r="2387" spans="1:20" ht="43.5" x14ac:dyDescent="0.35">
      <c r="A2387">
        <v>2385</v>
      </c>
      <c r="B2387" s="3" t="s">
        <v>855</v>
      </c>
      <c r="C2387" s="3" t="s">
        <v>3432</v>
      </c>
      <c r="D2387">
        <v>65000</v>
      </c>
      <c r="E2387">
        <v>788</v>
      </c>
      <c r="F2387" t="s">
        <v>5157</v>
      </c>
      <c r="G2387" t="s">
        <v>5161</v>
      </c>
      <c r="H2387" t="s">
        <v>5183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5209</v>
      </c>
      <c r="P2387">
        <f t="shared" si="135"/>
        <v>113</v>
      </c>
      <c r="Q2387" t="s">
        <v>5236</v>
      </c>
      <c r="R2387" t="s">
        <v>5237</v>
      </c>
      <c r="S2387" s="10">
        <f t="shared" si="136"/>
        <v>42191.493425925924</v>
      </c>
      <c r="T2387" s="10">
        <f t="shared" si="137"/>
        <v>42221.493425925924</v>
      </c>
    </row>
    <row r="2388" spans="1:20" ht="43.5" x14ac:dyDescent="0.35">
      <c r="A2388">
        <v>2386</v>
      </c>
      <c r="B2388" s="3" t="s">
        <v>856</v>
      </c>
      <c r="C2388" s="3" t="s">
        <v>3433</v>
      </c>
      <c r="D2388">
        <v>30000</v>
      </c>
      <c r="E2388">
        <v>0</v>
      </c>
      <c r="F2388" t="s">
        <v>5157</v>
      </c>
      <c r="G2388" t="s">
        <v>5166</v>
      </c>
      <c r="H2388" t="s">
        <v>5188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5209</v>
      </c>
      <c r="P2388" t="e">
        <f t="shared" si="135"/>
        <v>#DIV/0!</v>
      </c>
      <c r="Q2388" t="s">
        <v>5236</v>
      </c>
      <c r="R2388" t="s">
        <v>5237</v>
      </c>
      <c r="S2388" s="10">
        <f t="shared" si="136"/>
        <v>41954.629907407405</v>
      </c>
      <c r="T2388" s="10">
        <f t="shared" si="137"/>
        <v>42014.629907407405</v>
      </c>
    </row>
    <row r="2389" spans="1:20" ht="58" x14ac:dyDescent="0.35">
      <c r="A2389">
        <v>2387</v>
      </c>
      <c r="B2389" s="3" t="s">
        <v>857</v>
      </c>
      <c r="C2389" s="3" t="s">
        <v>3434</v>
      </c>
      <c r="D2389">
        <v>150000</v>
      </c>
      <c r="E2389">
        <v>1026</v>
      </c>
      <c r="F2389" t="s">
        <v>5157</v>
      </c>
      <c r="G2389" t="s">
        <v>5161</v>
      </c>
      <c r="H2389" t="s">
        <v>5183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5209</v>
      </c>
      <c r="P2389">
        <f t="shared" si="135"/>
        <v>342</v>
      </c>
      <c r="Q2389" t="s">
        <v>5236</v>
      </c>
      <c r="R2389" t="s">
        <v>5237</v>
      </c>
      <c r="S2389" s="10">
        <f t="shared" si="136"/>
        <v>42528.418287037035</v>
      </c>
      <c r="T2389" s="10">
        <f t="shared" si="137"/>
        <v>42573.418287037035</v>
      </c>
    </row>
    <row r="2390" spans="1:20" ht="43.5" x14ac:dyDescent="0.35">
      <c r="A2390">
        <v>2388</v>
      </c>
      <c r="B2390" s="3" t="s">
        <v>858</v>
      </c>
      <c r="C2390" s="3" t="s">
        <v>3435</v>
      </c>
      <c r="D2390">
        <v>37000</v>
      </c>
      <c r="E2390">
        <v>463</v>
      </c>
      <c r="F2390" t="s">
        <v>5157</v>
      </c>
      <c r="G2390" t="s">
        <v>5161</v>
      </c>
      <c r="H2390" t="s">
        <v>5183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5209</v>
      </c>
      <c r="P2390">
        <f t="shared" si="135"/>
        <v>58</v>
      </c>
      <c r="Q2390" t="s">
        <v>5236</v>
      </c>
      <c r="R2390" t="s">
        <v>5237</v>
      </c>
      <c r="S2390" s="10">
        <f t="shared" si="136"/>
        <v>41989.645358796297</v>
      </c>
      <c r="T2390" s="10">
        <f t="shared" si="137"/>
        <v>42019.603472222218</v>
      </c>
    </row>
    <row r="2391" spans="1:20" ht="58" x14ac:dyDescent="0.35">
      <c r="A2391">
        <v>2389</v>
      </c>
      <c r="B2391" s="3" t="s">
        <v>859</v>
      </c>
      <c r="C2391" s="3" t="s">
        <v>3436</v>
      </c>
      <c r="D2391">
        <v>16000</v>
      </c>
      <c r="E2391">
        <v>30</v>
      </c>
      <c r="F2391" t="s">
        <v>5157</v>
      </c>
      <c r="G2391" t="s">
        <v>5167</v>
      </c>
      <c r="H2391" t="s">
        <v>5186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5209</v>
      </c>
      <c r="P2391">
        <f t="shared" si="135"/>
        <v>30</v>
      </c>
      <c r="Q2391" t="s">
        <v>5236</v>
      </c>
      <c r="R2391" t="s">
        <v>5237</v>
      </c>
      <c r="S2391" s="10">
        <f t="shared" si="136"/>
        <v>42179.445046296292</v>
      </c>
      <c r="T2391" s="10">
        <f t="shared" si="137"/>
        <v>42210.707638888889</v>
      </c>
    </row>
    <row r="2392" spans="1:20" ht="43.5" x14ac:dyDescent="0.35">
      <c r="A2392">
        <v>2390</v>
      </c>
      <c r="B2392" s="3" t="s">
        <v>860</v>
      </c>
      <c r="C2392" s="3" t="s">
        <v>3437</v>
      </c>
      <c r="D2392">
        <v>510000</v>
      </c>
      <c r="E2392">
        <v>0</v>
      </c>
      <c r="F2392" t="s">
        <v>5157</v>
      </c>
      <c r="G2392" t="s">
        <v>5163</v>
      </c>
      <c r="H2392" t="s">
        <v>5185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5209</v>
      </c>
      <c r="P2392" t="e">
        <f t="shared" si="135"/>
        <v>#DIV/0!</v>
      </c>
      <c r="Q2392" t="s">
        <v>5236</v>
      </c>
      <c r="R2392" t="s">
        <v>5237</v>
      </c>
      <c r="S2392" s="10">
        <f t="shared" si="136"/>
        <v>41968.053981481477</v>
      </c>
      <c r="T2392" s="10">
        <f t="shared" si="137"/>
        <v>42008.053981481477</v>
      </c>
    </row>
    <row r="2393" spans="1:20" ht="29" x14ac:dyDescent="0.35">
      <c r="A2393">
        <v>2391</v>
      </c>
      <c r="B2393" s="3" t="s">
        <v>861</v>
      </c>
      <c r="C2393" s="3" t="s">
        <v>3438</v>
      </c>
      <c r="D2393">
        <v>20000</v>
      </c>
      <c r="E2393">
        <v>25</v>
      </c>
      <c r="F2393" t="s">
        <v>5157</v>
      </c>
      <c r="G2393" t="s">
        <v>5161</v>
      </c>
      <c r="H2393" t="s">
        <v>5183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5209</v>
      </c>
      <c r="P2393">
        <f t="shared" si="135"/>
        <v>25</v>
      </c>
      <c r="Q2393" t="s">
        <v>5236</v>
      </c>
      <c r="R2393" t="s">
        <v>5237</v>
      </c>
      <c r="S2393" s="10">
        <f t="shared" si="136"/>
        <v>42064.586157407401</v>
      </c>
      <c r="T2393" s="10">
        <f t="shared" si="137"/>
        <v>42094.544490740744</v>
      </c>
    </row>
    <row r="2394" spans="1:20" ht="58" x14ac:dyDescent="0.35">
      <c r="A2394">
        <v>2392</v>
      </c>
      <c r="B2394" s="3" t="s">
        <v>862</v>
      </c>
      <c r="C2394" s="3" t="s">
        <v>3439</v>
      </c>
      <c r="D2394">
        <v>4200</v>
      </c>
      <c r="E2394">
        <v>0</v>
      </c>
      <c r="F2394" t="s">
        <v>5157</v>
      </c>
      <c r="G2394" t="s">
        <v>5161</v>
      </c>
      <c r="H2394" t="s">
        <v>5183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5209</v>
      </c>
      <c r="P2394" t="e">
        <f t="shared" si="135"/>
        <v>#DIV/0!</v>
      </c>
      <c r="Q2394" t="s">
        <v>5236</v>
      </c>
      <c r="R2394" t="s">
        <v>5237</v>
      </c>
      <c r="S2394" s="10">
        <f t="shared" si="136"/>
        <v>42275.912303240737</v>
      </c>
      <c r="T2394" s="10">
        <f t="shared" si="137"/>
        <v>42305.912303240737</v>
      </c>
    </row>
    <row r="2395" spans="1:20" ht="43.5" x14ac:dyDescent="0.35">
      <c r="A2395">
        <v>2393</v>
      </c>
      <c r="B2395" s="3" t="s">
        <v>863</v>
      </c>
      <c r="C2395" s="3" t="s">
        <v>3440</v>
      </c>
      <c r="D2395">
        <v>100000</v>
      </c>
      <c r="E2395">
        <v>50</v>
      </c>
      <c r="F2395" t="s">
        <v>5157</v>
      </c>
      <c r="G2395" t="s">
        <v>5161</v>
      </c>
      <c r="H2395" t="s">
        <v>5183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5209</v>
      </c>
      <c r="P2395">
        <f t="shared" si="135"/>
        <v>50</v>
      </c>
      <c r="Q2395" t="s">
        <v>5236</v>
      </c>
      <c r="R2395" t="s">
        <v>5237</v>
      </c>
      <c r="S2395" s="10">
        <f t="shared" si="136"/>
        <v>42194.440011574072</v>
      </c>
      <c r="T2395" s="10">
        <f t="shared" si="137"/>
        <v>42224.440011574072</v>
      </c>
    </row>
    <row r="2396" spans="1:20" ht="43.5" x14ac:dyDescent="0.35">
      <c r="A2396">
        <v>2394</v>
      </c>
      <c r="B2396" s="3" t="s">
        <v>864</v>
      </c>
      <c r="C2396" s="3" t="s">
        <v>3441</v>
      </c>
      <c r="D2396">
        <v>5000</v>
      </c>
      <c r="E2396">
        <v>3</v>
      </c>
      <c r="F2396" t="s">
        <v>5157</v>
      </c>
      <c r="G2396" t="s">
        <v>5178</v>
      </c>
      <c r="H2396" t="s">
        <v>5186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5209</v>
      </c>
      <c r="P2396">
        <f t="shared" si="135"/>
        <v>2</v>
      </c>
      <c r="Q2396" t="s">
        <v>5236</v>
      </c>
      <c r="R2396" t="s">
        <v>5237</v>
      </c>
      <c r="S2396" s="10">
        <f t="shared" si="136"/>
        <v>42031.15385416666</v>
      </c>
      <c r="T2396" s="10">
        <f t="shared" si="137"/>
        <v>42061.15385416666</v>
      </c>
    </row>
    <row r="2397" spans="1:20" ht="43.5" x14ac:dyDescent="0.35">
      <c r="A2397">
        <v>2395</v>
      </c>
      <c r="B2397" s="3" t="s">
        <v>865</v>
      </c>
      <c r="C2397" s="3" t="s">
        <v>3442</v>
      </c>
      <c r="D2397">
        <v>33000</v>
      </c>
      <c r="E2397">
        <v>0</v>
      </c>
      <c r="F2397" t="s">
        <v>5157</v>
      </c>
      <c r="G2397" t="s">
        <v>5161</v>
      </c>
      <c r="H2397" t="s">
        <v>5183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5209</v>
      </c>
      <c r="P2397" t="e">
        <f t="shared" si="135"/>
        <v>#DIV/0!</v>
      </c>
      <c r="Q2397" t="s">
        <v>5236</v>
      </c>
      <c r="R2397" t="s">
        <v>5237</v>
      </c>
      <c r="S2397" s="10">
        <f t="shared" si="136"/>
        <v>42716.913043981483</v>
      </c>
      <c r="T2397" s="10">
        <f t="shared" si="137"/>
        <v>42745.164583333331</v>
      </c>
    </row>
    <row r="2398" spans="1:20" ht="43.5" x14ac:dyDescent="0.35">
      <c r="A2398">
        <v>2396</v>
      </c>
      <c r="B2398" s="3" t="s">
        <v>866</v>
      </c>
      <c r="C2398" s="3" t="s">
        <v>3443</v>
      </c>
      <c r="D2398">
        <v>5000</v>
      </c>
      <c r="E2398">
        <v>10</v>
      </c>
      <c r="F2398" t="s">
        <v>5157</v>
      </c>
      <c r="G2398" t="s">
        <v>5177</v>
      </c>
      <c r="H2398" t="s">
        <v>5194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5209</v>
      </c>
      <c r="P2398">
        <f t="shared" si="135"/>
        <v>10</v>
      </c>
      <c r="Q2398" t="s">
        <v>5236</v>
      </c>
      <c r="R2398" t="s">
        <v>5237</v>
      </c>
      <c r="S2398" s="10">
        <f t="shared" si="136"/>
        <v>42262.640717592592</v>
      </c>
      <c r="T2398" s="10">
        <f t="shared" si="137"/>
        <v>42292.640717592592</v>
      </c>
    </row>
    <row r="2399" spans="1:20" ht="43.5" x14ac:dyDescent="0.35">
      <c r="A2399">
        <v>2397</v>
      </c>
      <c r="B2399" s="3" t="s">
        <v>867</v>
      </c>
      <c r="C2399" s="3" t="s">
        <v>3444</v>
      </c>
      <c r="D2399">
        <v>124000</v>
      </c>
      <c r="E2399">
        <v>0</v>
      </c>
      <c r="F2399" t="s">
        <v>5157</v>
      </c>
      <c r="G2399" t="s">
        <v>5161</v>
      </c>
      <c r="H2399" t="s">
        <v>5183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5209</v>
      </c>
      <c r="P2399" t="e">
        <f t="shared" si="135"/>
        <v>#DIV/0!</v>
      </c>
      <c r="Q2399" t="s">
        <v>5236</v>
      </c>
      <c r="R2399" t="s">
        <v>5237</v>
      </c>
      <c r="S2399" s="10">
        <f t="shared" si="136"/>
        <v>41976.676574074074</v>
      </c>
      <c r="T2399" s="10">
        <f t="shared" si="137"/>
        <v>42006.676574074074</v>
      </c>
    </row>
    <row r="2400" spans="1:20" ht="43.5" x14ac:dyDescent="0.35">
      <c r="A2400">
        <v>2398</v>
      </c>
      <c r="B2400" s="3" t="s">
        <v>868</v>
      </c>
      <c r="C2400" s="3" t="s">
        <v>3445</v>
      </c>
      <c r="D2400">
        <v>4000</v>
      </c>
      <c r="E2400">
        <v>0</v>
      </c>
      <c r="F2400" t="s">
        <v>5157</v>
      </c>
      <c r="G2400" t="s">
        <v>5161</v>
      </c>
      <c r="H2400" t="s">
        <v>5183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5209</v>
      </c>
      <c r="P2400" t="e">
        <f t="shared" si="135"/>
        <v>#DIV/0!</v>
      </c>
      <c r="Q2400" t="s">
        <v>5236</v>
      </c>
      <c r="R2400" t="s">
        <v>5237</v>
      </c>
      <c r="S2400" s="10">
        <f t="shared" si="136"/>
        <v>42157.708148148151</v>
      </c>
      <c r="T2400" s="10">
        <f t="shared" si="137"/>
        <v>42187.708148148151</v>
      </c>
    </row>
    <row r="2401" spans="1:20" ht="43.5" x14ac:dyDescent="0.35">
      <c r="A2401">
        <v>2399</v>
      </c>
      <c r="B2401" s="3" t="s">
        <v>869</v>
      </c>
      <c r="C2401" s="3" t="s">
        <v>3446</v>
      </c>
      <c r="D2401">
        <v>13000</v>
      </c>
      <c r="E2401">
        <v>0</v>
      </c>
      <c r="F2401" t="s">
        <v>5157</v>
      </c>
      <c r="G2401" t="s">
        <v>5172</v>
      </c>
      <c r="H2401" t="s">
        <v>5192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5209</v>
      </c>
      <c r="P2401" t="e">
        <f t="shared" si="135"/>
        <v>#DIV/0!</v>
      </c>
      <c r="Q2401" t="s">
        <v>5236</v>
      </c>
      <c r="R2401" t="s">
        <v>5237</v>
      </c>
      <c r="S2401" s="10">
        <f t="shared" si="136"/>
        <v>41956.644745370366</v>
      </c>
      <c r="T2401" s="10">
        <f t="shared" si="137"/>
        <v>41991.644745370366</v>
      </c>
    </row>
    <row r="2402" spans="1:20" ht="43.5" x14ac:dyDescent="0.35">
      <c r="A2402">
        <v>2400</v>
      </c>
      <c r="B2402" s="3" t="s">
        <v>870</v>
      </c>
      <c r="C2402" s="3" t="s">
        <v>3447</v>
      </c>
      <c r="D2402">
        <v>50000</v>
      </c>
      <c r="E2402">
        <v>0</v>
      </c>
      <c r="F2402" t="s">
        <v>5157</v>
      </c>
      <c r="G2402" t="s">
        <v>5163</v>
      </c>
      <c r="H2402" t="s">
        <v>5185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5209</v>
      </c>
      <c r="P2402" t="e">
        <f t="shared" si="135"/>
        <v>#DIV/0!</v>
      </c>
      <c r="Q2402" t="s">
        <v>5236</v>
      </c>
      <c r="R2402" t="s">
        <v>5237</v>
      </c>
      <c r="S2402" s="10">
        <f t="shared" si="136"/>
        <v>42444.059768518513</v>
      </c>
      <c r="T2402" s="10">
        <f t="shared" si="137"/>
        <v>42474.059768518513</v>
      </c>
    </row>
    <row r="2403" spans="1:20" ht="43.5" x14ac:dyDescent="0.35">
      <c r="A2403">
        <v>2401</v>
      </c>
      <c r="B2403" s="3" t="s">
        <v>871</v>
      </c>
      <c r="C2403" s="3" t="s">
        <v>3448</v>
      </c>
      <c r="D2403">
        <v>28000</v>
      </c>
      <c r="E2403">
        <v>201</v>
      </c>
      <c r="F2403" t="s">
        <v>5158</v>
      </c>
      <c r="G2403" t="s">
        <v>5161</v>
      </c>
      <c r="H2403" t="s">
        <v>5183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5214</v>
      </c>
      <c r="P2403">
        <f t="shared" si="135"/>
        <v>22</v>
      </c>
      <c r="Q2403" t="s">
        <v>5253</v>
      </c>
      <c r="R2403" t="s">
        <v>5254</v>
      </c>
      <c r="S2403" s="10">
        <f t="shared" si="136"/>
        <v>42374.614537037036</v>
      </c>
      <c r="T2403" s="10">
        <f t="shared" si="137"/>
        <v>42434.614537037036</v>
      </c>
    </row>
    <row r="2404" spans="1:20" ht="29" x14ac:dyDescent="0.35">
      <c r="A2404">
        <v>2402</v>
      </c>
      <c r="B2404" s="3" t="s">
        <v>872</v>
      </c>
      <c r="C2404" s="3" t="s">
        <v>3449</v>
      </c>
      <c r="D2404">
        <v>12000</v>
      </c>
      <c r="E2404">
        <v>52</v>
      </c>
      <c r="F2404" t="s">
        <v>5158</v>
      </c>
      <c r="G2404" t="s">
        <v>5161</v>
      </c>
      <c r="H2404" t="s">
        <v>5183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5214</v>
      </c>
      <c r="P2404">
        <f t="shared" si="135"/>
        <v>52</v>
      </c>
      <c r="Q2404" t="s">
        <v>5253</v>
      </c>
      <c r="R2404" t="s">
        <v>5254</v>
      </c>
      <c r="S2404" s="10">
        <f t="shared" si="136"/>
        <v>42107.47142361111</v>
      </c>
      <c r="T2404" s="10">
        <f t="shared" si="137"/>
        <v>42137.47142361111</v>
      </c>
    </row>
    <row r="2405" spans="1:20" ht="43.5" x14ac:dyDescent="0.35">
      <c r="A2405">
        <v>2403</v>
      </c>
      <c r="B2405" s="3" t="s">
        <v>873</v>
      </c>
      <c r="C2405" s="3" t="s">
        <v>3450</v>
      </c>
      <c r="D2405">
        <v>1200</v>
      </c>
      <c r="E2405">
        <v>202</v>
      </c>
      <c r="F2405" t="s">
        <v>5158</v>
      </c>
      <c r="G2405" t="s">
        <v>5162</v>
      </c>
      <c r="H2405" t="s">
        <v>5184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5214</v>
      </c>
      <c r="P2405">
        <f t="shared" si="135"/>
        <v>17</v>
      </c>
      <c r="Q2405" t="s">
        <v>5253</v>
      </c>
      <c r="R2405" t="s">
        <v>5254</v>
      </c>
      <c r="S2405" s="10">
        <f t="shared" si="136"/>
        <v>42399.67428240741</v>
      </c>
      <c r="T2405" s="10">
        <f t="shared" si="137"/>
        <v>42459.632615740738</v>
      </c>
    </row>
    <row r="2406" spans="1:20" ht="43.5" x14ac:dyDescent="0.35">
      <c r="A2406">
        <v>2404</v>
      </c>
      <c r="B2406" s="3" t="s">
        <v>874</v>
      </c>
      <c r="C2406" s="3" t="s">
        <v>3451</v>
      </c>
      <c r="D2406">
        <v>15000</v>
      </c>
      <c r="E2406">
        <v>0</v>
      </c>
      <c r="F2406" t="s">
        <v>5158</v>
      </c>
      <c r="G2406" t="s">
        <v>5161</v>
      </c>
      <c r="H2406" t="s">
        <v>5183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5214</v>
      </c>
      <c r="P2406" t="e">
        <f t="shared" si="135"/>
        <v>#DIV/0!</v>
      </c>
      <c r="Q2406" t="s">
        <v>5253</v>
      </c>
      <c r="R2406" t="s">
        <v>5254</v>
      </c>
      <c r="S2406" s="10">
        <f t="shared" si="136"/>
        <v>42341.831099537034</v>
      </c>
      <c r="T2406" s="10">
        <f t="shared" si="137"/>
        <v>42371.831099537034</v>
      </c>
    </row>
    <row r="2407" spans="1:20" ht="43.5" x14ac:dyDescent="0.35">
      <c r="A2407">
        <v>2405</v>
      </c>
      <c r="B2407" s="3" t="s">
        <v>875</v>
      </c>
      <c r="C2407" s="3" t="s">
        <v>3452</v>
      </c>
      <c r="D2407">
        <v>5000</v>
      </c>
      <c r="E2407">
        <v>1126</v>
      </c>
      <c r="F2407" t="s">
        <v>5158</v>
      </c>
      <c r="G2407" t="s">
        <v>5161</v>
      </c>
      <c r="H2407" t="s">
        <v>5183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5214</v>
      </c>
      <c r="P2407">
        <f t="shared" si="135"/>
        <v>56</v>
      </c>
      <c r="Q2407" t="s">
        <v>5253</v>
      </c>
      <c r="R2407" t="s">
        <v>5254</v>
      </c>
      <c r="S2407" s="10">
        <f t="shared" si="136"/>
        <v>42595.377025462956</v>
      </c>
      <c r="T2407" s="10">
        <f t="shared" si="137"/>
        <v>42616.377025462956</v>
      </c>
    </row>
    <row r="2408" spans="1:20" ht="43.5" x14ac:dyDescent="0.35">
      <c r="A2408">
        <v>2406</v>
      </c>
      <c r="B2408" s="3" t="s">
        <v>876</v>
      </c>
      <c r="C2408" s="3" t="s">
        <v>3453</v>
      </c>
      <c r="D2408">
        <v>3250</v>
      </c>
      <c r="E2408">
        <v>1345</v>
      </c>
      <c r="F2408" t="s">
        <v>5158</v>
      </c>
      <c r="G2408" t="s">
        <v>5161</v>
      </c>
      <c r="H2408" t="s">
        <v>5183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5214</v>
      </c>
      <c r="P2408">
        <f t="shared" si="135"/>
        <v>84</v>
      </c>
      <c r="Q2408" t="s">
        <v>5253</v>
      </c>
      <c r="R2408" t="s">
        <v>5254</v>
      </c>
      <c r="S2408" s="10">
        <f t="shared" si="136"/>
        <v>41982.902662037035</v>
      </c>
      <c r="T2408" s="10">
        <f t="shared" si="137"/>
        <v>42022.902662037035</v>
      </c>
    </row>
    <row r="2409" spans="1:20" ht="58" x14ac:dyDescent="0.35">
      <c r="A2409">
        <v>2407</v>
      </c>
      <c r="B2409" s="3" t="s">
        <v>877</v>
      </c>
      <c r="C2409" s="3" t="s">
        <v>3454</v>
      </c>
      <c r="D2409">
        <v>22000</v>
      </c>
      <c r="E2409">
        <v>5557</v>
      </c>
      <c r="F2409" t="s">
        <v>5158</v>
      </c>
      <c r="G2409" t="s">
        <v>5161</v>
      </c>
      <c r="H2409" t="s">
        <v>5183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5214</v>
      </c>
      <c r="P2409">
        <f t="shared" si="135"/>
        <v>168</v>
      </c>
      <c r="Q2409" t="s">
        <v>5253</v>
      </c>
      <c r="R2409" t="s">
        <v>5254</v>
      </c>
      <c r="S2409" s="10">
        <f t="shared" si="136"/>
        <v>42082.367222222216</v>
      </c>
      <c r="T2409" s="10">
        <f t="shared" si="137"/>
        <v>42105.041666666664</v>
      </c>
    </row>
    <row r="2410" spans="1:20" ht="43.5" x14ac:dyDescent="0.35">
      <c r="A2410">
        <v>2408</v>
      </c>
      <c r="B2410" s="3" t="s">
        <v>878</v>
      </c>
      <c r="C2410" s="3" t="s">
        <v>3455</v>
      </c>
      <c r="D2410">
        <v>15000</v>
      </c>
      <c r="E2410">
        <v>30</v>
      </c>
      <c r="F2410" t="s">
        <v>5158</v>
      </c>
      <c r="G2410" t="s">
        <v>5161</v>
      </c>
      <c r="H2410" t="s">
        <v>5183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5214</v>
      </c>
      <c r="P2410">
        <f t="shared" si="135"/>
        <v>15</v>
      </c>
      <c r="Q2410" t="s">
        <v>5253</v>
      </c>
      <c r="R2410" t="s">
        <v>5254</v>
      </c>
      <c r="S2410" s="10">
        <f t="shared" si="136"/>
        <v>41918.93237268518</v>
      </c>
      <c r="T2410" s="10">
        <f t="shared" si="137"/>
        <v>41948.974039351851</v>
      </c>
    </row>
    <row r="2411" spans="1:20" ht="43.5" x14ac:dyDescent="0.35">
      <c r="A2411">
        <v>2409</v>
      </c>
      <c r="B2411" s="3" t="s">
        <v>879</v>
      </c>
      <c r="C2411" s="3" t="s">
        <v>3456</v>
      </c>
      <c r="D2411">
        <v>25000</v>
      </c>
      <c r="E2411">
        <v>460</v>
      </c>
      <c r="F2411" t="s">
        <v>5158</v>
      </c>
      <c r="G2411" t="s">
        <v>5161</v>
      </c>
      <c r="H2411" t="s">
        <v>5183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5214</v>
      </c>
      <c r="P2411">
        <f t="shared" si="135"/>
        <v>77</v>
      </c>
      <c r="Q2411" t="s">
        <v>5253</v>
      </c>
      <c r="R2411" t="s">
        <v>5254</v>
      </c>
      <c r="S2411" s="10">
        <f t="shared" si="136"/>
        <v>42204.667534722219</v>
      </c>
      <c r="T2411" s="10">
        <f t="shared" si="137"/>
        <v>42234.667534722219</v>
      </c>
    </row>
    <row r="2412" spans="1:20" ht="58" x14ac:dyDescent="0.35">
      <c r="A2412">
        <v>2410</v>
      </c>
      <c r="B2412" s="3" t="s">
        <v>880</v>
      </c>
      <c r="C2412" s="3" t="s">
        <v>3457</v>
      </c>
      <c r="D2412">
        <v>15000</v>
      </c>
      <c r="E2412">
        <v>0</v>
      </c>
      <c r="F2412" t="s">
        <v>5158</v>
      </c>
      <c r="G2412" t="s">
        <v>5163</v>
      </c>
      <c r="H2412" t="s">
        <v>5185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5214</v>
      </c>
      <c r="P2412" t="e">
        <f t="shared" si="135"/>
        <v>#DIV/0!</v>
      </c>
      <c r="Q2412" t="s">
        <v>5253</v>
      </c>
      <c r="R2412" t="s">
        <v>5254</v>
      </c>
      <c r="S2412" s="10">
        <f t="shared" si="136"/>
        <v>42224.199942129628</v>
      </c>
      <c r="T2412" s="10">
        <f t="shared" si="137"/>
        <v>42254.199942129628</v>
      </c>
    </row>
    <row r="2413" spans="1:20" ht="58" x14ac:dyDescent="0.35">
      <c r="A2413">
        <v>2411</v>
      </c>
      <c r="B2413" s="3" t="s">
        <v>881</v>
      </c>
      <c r="C2413" s="3" t="s">
        <v>3458</v>
      </c>
      <c r="D2413">
        <v>25000</v>
      </c>
      <c r="E2413">
        <v>151</v>
      </c>
      <c r="F2413" t="s">
        <v>5158</v>
      </c>
      <c r="G2413" t="s">
        <v>5161</v>
      </c>
      <c r="H2413" t="s">
        <v>5183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5214</v>
      </c>
      <c r="P2413">
        <f t="shared" si="135"/>
        <v>50</v>
      </c>
      <c r="Q2413" t="s">
        <v>5253</v>
      </c>
      <c r="R2413" t="s">
        <v>5254</v>
      </c>
      <c r="S2413" s="10">
        <f t="shared" si="136"/>
        <v>42211.524097222216</v>
      </c>
      <c r="T2413" s="10">
        <f t="shared" si="137"/>
        <v>42241.524097222216</v>
      </c>
    </row>
    <row r="2414" spans="1:20" ht="58" x14ac:dyDescent="0.35">
      <c r="A2414">
        <v>2412</v>
      </c>
      <c r="B2414" s="3" t="s">
        <v>882</v>
      </c>
      <c r="C2414" s="3" t="s">
        <v>3459</v>
      </c>
      <c r="D2414">
        <v>8000</v>
      </c>
      <c r="E2414">
        <v>0</v>
      </c>
      <c r="F2414" t="s">
        <v>5158</v>
      </c>
      <c r="G2414" t="s">
        <v>5167</v>
      </c>
      <c r="H2414" t="s">
        <v>5186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5214</v>
      </c>
      <c r="P2414" t="e">
        <f t="shared" si="135"/>
        <v>#DIV/0!</v>
      </c>
      <c r="Q2414" t="s">
        <v>5253</v>
      </c>
      <c r="R2414" t="s">
        <v>5254</v>
      </c>
      <c r="S2414" s="10">
        <f t="shared" si="136"/>
        <v>42655.528622685182</v>
      </c>
      <c r="T2414" s="10">
        <f t="shared" si="137"/>
        <v>42700.570289351854</v>
      </c>
    </row>
    <row r="2415" spans="1:20" ht="43.5" x14ac:dyDescent="0.35">
      <c r="A2415">
        <v>2413</v>
      </c>
      <c r="B2415" s="3" t="s">
        <v>883</v>
      </c>
      <c r="C2415" s="3" t="s">
        <v>3460</v>
      </c>
      <c r="D2415">
        <v>3000</v>
      </c>
      <c r="E2415">
        <v>25</v>
      </c>
      <c r="F2415" t="s">
        <v>5158</v>
      </c>
      <c r="G2415" t="s">
        <v>5161</v>
      </c>
      <c r="H2415" t="s">
        <v>5183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5214</v>
      </c>
      <c r="P2415">
        <f t="shared" si="135"/>
        <v>8</v>
      </c>
      <c r="Q2415" t="s">
        <v>5253</v>
      </c>
      <c r="R2415" t="s">
        <v>5254</v>
      </c>
      <c r="S2415" s="10">
        <f t="shared" si="136"/>
        <v>41759.901412037034</v>
      </c>
      <c r="T2415" s="10">
        <f t="shared" si="137"/>
        <v>41790.770833333328</v>
      </c>
    </row>
    <row r="2416" spans="1:20" ht="43.5" x14ac:dyDescent="0.35">
      <c r="A2416">
        <v>2414</v>
      </c>
      <c r="B2416" s="3" t="s">
        <v>884</v>
      </c>
      <c r="C2416" s="3" t="s">
        <v>3461</v>
      </c>
      <c r="D2416">
        <v>15000</v>
      </c>
      <c r="E2416">
        <v>460</v>
      </c>
      <c r="F2416" t="s">
        <v>5158</v>
      </c>
      <c r="G2416" t="s">
        <v>5161</v>
      </c>
      <c r="H2416" t="s">
        <v>5183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5214</v>
      </c>
      <c r="P2416">
        <f t="shared" si="135"/>
        <v>35</v>
      </c>
      <c r="Q2416" t="s">
        <v>5253</v>
      </c>
      <c r="R2416" t="s">
        <v>5254</v>
      </c>
      <c r="S2416" s="10">
        <f t="shared" si="136"/>
        <v>42198.486805555549</v>
      </c>
      <c r="T2416" s="10">
        <f t="shared" si="137"/>
        <v>42237.957638888889</v>
      </c>
    </row>
    <row r="2417" spans="1:20" ht="43.5" x14ac:dyDescent="0.35">
      <c r="A2417">
        <v>2415</v>
      </c>
      <c r="B2417" s="3" t="s">
        <v>885</v>
      </c>
      <c r="C2417" s="3" t="s">
        <v>3462</v>
      </c>
      <c r="D2417">
        <v>60000</v>
      </c>
      <c r="E2417">
        <v>335</v>
      </c>
      <c r="F2417" t="s">
        <v>5158</v>
      </c>
      <c r="G2417" t="s">
        <v>5161</v>
      </c>
      <c r="H2417" t="s">
        <v>5183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5214</v>
      </c>
      <c r="P2417">
        <f t="shared" si="135"/>
        <v>56</v>
      </c>
      <c r="Q2417" t="s">
        <v>5253</v>
      </c>
      <c r="R2417" t="s">
        <v>5254</v>
      </c>
      <c r="S2417" s="10">
        <f t="shared" si="136"/>
        <v>42536.654467592591</v>
      </c>
      <c r="T2417" s="10">
        <f t="shared" si="137"/>
        <v>42566.654467592591</v>
      </c>
    </row>
    <row r="2418" spans="1:20" ht="43.5" x14ac:dyDescent="0.35">
      <c r="A2418">
        <v>2416</v>
      </c>
      <c r="B2418" s="3" t="s">
        <v>886</v>
      </c>
      <c r="C2418" s="3" t="s">
        <v>3463</v>
      </c>
      <c r="D2418">
        <v>20000</v>
      </c>
      <c r="E2418">
        <v>5</v>
      </c>
      <c r="F2418" t="s">
        <v>5158</v>
      </c>
      <c r="G2418" t="s">
        <v>5161</v>
      </c>
      <c r="H2418" t="s">
        <v>5183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5214</v>
      </c>
      <c r="P2418">
        <f t="shared" si="135"/>
        <v>5</v>
      </c>
      <c r="Q2418" t="s">
        <v>5253</v>
      </c>
      <c r="R2418" t="s">
        <v>5254</v>
      </c>
      <c r="S2418" s="10">
        <f t="shared" si="136"/>
        <v>42019.529432870368</v>
      </c>
      <c r="T2418" s="10">
        <f t="shared" si="137"/>
        <v>42077.416666666664</v>
      </c>
    </row>
    <row r="2419" spans="1:20" ht="43.5" x14ac:dyDescent="0.35">
      <c r="A2419">
        <v>2417</v>
      </c>
      <c r="B2419" s="3" t="s">
        <v>887</v>
      </c>
      <c r="C2419" s="3" t="s">
        <v>3464</v>
      </c>
      <c r="D2419">
        <v>1000</v>
      </c>
      <c r="E2419">
        <v>0</v>
      </c>
      <c r="F2419" t="s">
        <v>5158</v>
      </c>
      <c r="G2419" t="s">
        <v>5161</v>
      </c>
      <c r="H2419" t="s">
        <v>5183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5214</v>
      </c>
      <c r="P2419" t="e">
        <f t="shared" si="135"/>
        <v>#DIV/0!</v>
      </c>
      <c r="Q2419" t="s">
        <v>5253</v>
      </c>
      <c r="R2419" t="s">
        <v>5254</v>
      </c>
      <c r="S2419" s="10">
        <f t="shared" si="136"/>
        <v>41831.675775462958</v>
      </c>
      <c r="T2419" s="10">
        <f t="shared" si="137"/>
        <v>41861.675775462958</v>
      </c>
    </row>
    <row r="2420" spans="1:20" x14ac:dyDescent="0.35">
      <c r="A2420">
        <v>2418</v>
      </c>
      <c r="B2420" s="3" t="s">
        <v>888</v>
      </c>
      <c r="C2420" s="3" t="s">
        <v>3465</v>
      </c>
      <c r="D2420">
        <v>25000</v>
      </c>
      <c r="E2420">
        <v>5</v>
      </c>
      <c r="F2420" t="s">
        <v>5158</v>
      </c>
      <c r="G2420" t="s">
        <v>5161</v>
      </c>
      <c r="H2420" t="s">
        <v>5183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5214</v>
      </c>
      <c r="P2420">
        <f t="shared" si="135"/>
        <v>1</v>
      </c>
      <c r="Q2420" t="s">
        <v>5253</v>
      </c>
      <c r="R2420" t="s">
        <v>5254</v>
      </c>
      <c r="S2420" s="10">
        <f t="shared" si="136"/>
        <v>42027.648657407401</v>
      </c>
      <c r="T2420" s="10">
        <f t="shared" si="137"/>
        <v>42087.606990740744</v>
      </c>
    </row>
    <row r="2421" spans="1:20" ht="58" x14ac:dyDescent="0.35">
      <c r="A2421">
        <v>2419</v>
      </c>
      <c r="B2421" s="3" t="s">
        <v>889</v>
      </c>
      <c r="C2421" s="3" t="s">
        <v>3466</v>
      </c>
      <c r="D2421">
        <v>3000</v>
      </c>
      <c r="E2421">
        <v>0</v>
      </c>
      <c r="F2421" t="s">
        <v>5158</v>
      </c>
      <c r="G2421" t="s">
        <v>5161</v>
      </c>
      <c r="H2421" t="s">
        <v>5183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5214</v>
      </c>
      <c r="P2421" t="e">
        <f t="shared" si="135"/>
        <v>#DIV/0!</v>
      </c>
      <c r="Q2421" t="s">
        <v>5253</v>
      </c>
      <c r="R2421" t="s">
        <v>5254</v>
      </c>
      <c r="S2421" s="10">
        <f t="shared" si="136"/>
        <v>41993.529965277776</v>
      </c>
      <c r="T2421" s="10">
        <f t="shared" si="137"/>
        <v>42053.529965277776</v>
      </c>
    </row>
    <row r="2422" spans="1:20" ht="43.5" x14ac:dyDescent="0.35">
      <c r="A2422">
        <v>2420</v>
      </c>
      <c r="B2422" s="3" t="s">
        <v>890</v>
      </c>
      <c r="C2422" s="3" t="s">
        <v>3467</v>
      </c>
      <c r="D2422">
        <v>16870</v>
      </c>
      <c r="E2422">
        <v>2501</v>
      </c>
      <c r="F2422" t="s">
        <v>5158</v>
      </c>
      <c r="G2422" t="s">
        <v>5161</v>
      </c>
      <c r="H2422" t="s">
        <v>5183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5214</v>
      </c>
      <c r="P2422">
        <f t="shared" si="135"/>
        <v>69</v>
      </c>
      <c r="Q2422" t="s">
        <v>5253</v>
      </c>
      <c r="R2422" t="s">
        <v>5254</v>
      </c>
      <c r="S2422" s="10">
        <f t="shared" si="136"/>
        <v>41892.820543981477</v>
      </c>
      <c r="T2422" s="10">
        <f t="shared" si="137"/>
        <v>41952.862210648142</v>
      </c>
    </row>
    <row r="2423" spans="1:20" ht="29" x14ac:dyDescent="0.35">
      <c r="A2423">
        <v>2421</v>
      </c>
      <c r="B2423" s="3" t="s">
        <v>891</v>
      </c>
      <c r="C2423" s="3" t="s">
        <v>3468</v>
      </c>
      <c r="D2423">
        <v>6000</v>
      </c>
      <c r="E2423">
        <v>1</v>
      </c>
      <c r="F2423" t="s">
        <v>5158</v>
      </c>
      <c r="G2423" t="s">
        <v>5161</v>
      </c>
      <c r="H2423" t="s">
        <v>5183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5214</v>
      </c>
      <c r="P2423">
        <f t="shared" si="135"/>
        <v>1</v>
      </c>
      <c r="Q2423" t="s">
        <v>5253</v>
      </c>
      <c r="R2423" t="s">
        <v>5254</v>
      </c>
      <c r="S2423" s="10">
        <f t="shared" si="136"/>
        <v>42026.479120370372</v>
      </c>
      <c r="T2423" s="10">
        <f t="shared" si="137"/>
        <v>42056.479120370372</v>
      </c>
    </row>
    <row r="2424" spans="1:20" ht="29" x14ac:dyDescent="0.35">
      <c r="A2424">
        <v>2422</v>
      </c>
      <c r="B2424" s="3" t="s">
        <v>892</v>
      </c>
      <c r="C2424" s="3" t="s">
        <v>3469</v>
      </c>
      <c r="D2424">
        <v>500</v>
      </c>
      <c r="E2424">
        <v>1</v>
      </c>
      <c r="F2424" t="s">
        <v>5158</v>
      </c>
      <c r="G2424" t="s">
        <v>5161</v>
      </c>
      <c r="H2424" t="s">
        <v>5183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5214</v>
      </c>
      <c r="P2424">
        <f t="shared" si="135"/>
        <v>1</v>
      </c>
      <c r="Q2424" t="s">
        <v>5253</v>
      </c>
      <c r="R2424" t="s">
        <v>5254</v>
      </c>
      <c r="S2424" s="10">
        <f t="shared" si="136"/>
        <v>42044.516620370363</v>
      </c>
      <c r="T2424" s="10">
        <f t="shared" si="137"/>
        <v>42074.474953703706</v>
      </c>
    </row>
    <row r="2425" spans="1:20" ht="43.5" x14ac:dyDescent="0.35">
      <c r="A2425">
        <v>2423</v>
      </c>
      <c r="B2425" s="3" t="s">
        <v>893</v>
      </c>
      <c r="C2425" s="3" t="s">
        <v>3470</v>
      </c>
      <c r="D2425">
        <v>60000</v>
      </c>
      <c r="E2425">
        <v>8</v>
      </c>
      <c r="F2425" t="s">
        <v>5158</v>
      </c>
      <c r="G2425" t="s">
        <v>5161</v>
      </c>
      <c r="H2425" t="s">
        <v>5183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5214</v>
      </c>
      <c r="P2425">
        <f t="shared" si="135"/>
        <v>8</v>
      </c>
      <c r="Q2425" t="s">
        <v>5253</v>
      </c>
      <c r="R2425" t="s">
        <v>5254</v>
      </c>
      <c r="S2425" s="10">
        <f t="shared" si="136"/>
        <v>41974.496412037035</v>
      </c>
      <c r="T2425" s="10">
        <f t="shared" si="137"/>
        <v>42004.496412037035</v>
      </c>
    </row>
    <row r="2426" spans="1:20" ht="29" x14ac:dyDescent="0.35">
      <c r="A2426">
        <v>2424</v>
      </c>
      <c r="B2426" s="3" t="s">
        <v>894</v>
      </c>
      <c r="C2426" s="3" t="s">
        <v>3471</v>
      </c>
      <c r="D2426">
        <v>25000</v>
      </c>
      <c r="E2426">
        <v>310</v>
      </c>
      <c r="F2426" t="s">
        <v>5158</v>
      </c>
      <c r="G2426" t="s">
        <v>5161</v>
      </c>
      <c r="H2426" t="s">
        <v>5183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5214</v>
      </c>
      <c r="P2426">
        <f t="shared" si="135"/>
        <v>34</v>
      </c>
      <c r="Q2426" t="s">
        <v>5253</v>
      </c>
      <c r="R2426" t="s">
        <v>5254</v>
      </c>
      <c r="S2426" s="10">
        <f t="shared" si="136"/>
        <v>41909.684120370366</v>
      </c>
      <c r="T2426" s="10">
        <f t="shared" si="137"/>
        <v>41939.684120370366</v>
      </c>
    </row>
    <row r="2427" spans="1:20" ht="58" x14ac:dyDescent="0.35">
      <c r="A2427">
        <v>2425</v>
      </c>
      <c r="B2427" s="3" t="s">
        <v>895</v>
      </c>
      <c r="C2427" s="3" t="s">
        <v>3472</v>
      </c>
      <c r="D2427">
        <v>3500</v>
      </c>
      <c r="E2427">
        <v>1</v>
      </c>
      <c r="F2427" t="s">
        <v>5158</v>
      </c>
      <c r="G2427" t="s">
        <v>5161</v>
      </c>
      <c r="H2427" t="s">
        <v>5183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5214</v>
      </c>
      <c r="P2427">
        <f t="shared" si="135"/>
        <v>1</v>
      </c>
      <c r="Q2427" t="s">
        <v>5253</v>
      </c>
      <c r="R2427" t="s">
        <v>5254</v>
      </c>
      <c r="S2427" s="10">
        <f t="shared" si="136"/>
        <v>42502.705428240741</v>
      </c>
      <c r="T2427" s="10">
        <f t="shared" si="137"/>
        <v>42517.711111111108</v>
      </c>
    </row>
    <row r="2428" spans="1:20" ht="43.5" x14ac:dyDescent="0.35">
      <c r="A2428">
        <v>2426</v>
      </c>
      <c r="B2428" s="3" t="s">
        <v>896</v>
      </c>
      <c r="C2428" s="3" t="s">
        <v>3473</v>
      </c>
      <c r="D2428">
        <v>20000</v>
      </c>
      <c r="E2428">
        <v>0</v>
      </c>
      <c r="F2428" t="s">
        <v>5158</v>
      </c>
      <c r="G2428" t="s">
        <v>5161</v>
      </c>
      <c r="H2428" t="s">
        <v>5183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5214</v>
      </c>
      <c r="P2428" t="e">
        <f t="shared" si="135"/>
        <v>#DIV/0!</v>
      </c>
      <c r="Q2428" t="s">
        <v>5253</v>
      </c>
      <c r="R2428" t="s">
        <v>5254</v>
      </c>
      <c r="S2428" s="10">
        <f t="shared" si="136"/>
        <v>42163.961712962962</v>
      </c>
      <c r="T2428" s="10">
        <f t="shared" si="137"/>
        <v>42223.961712962962</v>
      </c>
    </row>
    <row r="2429" spans="1:20" ht="29" x14ac:dyDescent="0.35">
      <c r="A2429">
        <v>2427</v>
      </c>
      <c r="B2429" s="3" t="s">
        <v>897</v>
      </c>
      <c r="C2429" s="3" t="s">
        <v>3474</v>
      </c>
      <c r="D2429">
        <v>50000</v>
      </c>
      <c r="E2429">
        <v>1</v>
      </c>
      <c r="F2429" t="s">
        <v>5158</v>
      </c>
      <c r="G2429" t="s">
        <v>5161</v>
      </c>
      <c r="H2429" t="s">
        <v>5183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5214</v>
      </c>
      <c r="P2429">
        <f t="shared" si="135"/>
        <v>1</v>
      </c>
      <c r="Q2429" t="s">
        <v>5253</v>
      </c>
      <c r="R2429" t="s">
        <v>5254</v>
      </c>
      <c r="S2429" s="10">
        <f t="shared" si="136"/>
        <v>42412.110335648147</v>
      </c>
      <c r="T2429" s="10">
        <f t="shared" si="137"/>
        <v>42452.068668981483</v>
      </c>
    </row>
    <row r="2430" spans="1:20" ht="29" x14ac:dyDescent="0.35">
      <c r="A2430">
        <v>2428</v>
      </c>
      <c r="B2430" s="3" t="s">
        <v>898</v>
      </c>
      <c r="C2430" s="3" t="s">
        <v>3475</v>
      </c>
      <c r="D2430">
        <v>35000</v>
      </c>
      <c r="E2430">
        <v>1</v>
      </c>
      <c r="F2430" t="s">
        <v>5158</v>
      </c>
      <c r="G2430" t="s">
        <v>5161</v>
      </c>
      <c r="H2430" t="s">
        <v>5183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5214</v>
      </c>
      <c r="P2430">
        <f t="shared" si="135"/>
        <v>1</v>
      </c>
      <c r="Q2430" t="s">
        <v>5253</v>
      </c>
      <c r="R2430" t="s">
        <v>5254</v>
      </c>
      <c r="S2430" s="10">
        <f t="shared" si="136"/>
        <v>42045.575821759259</v>
      </c>
      <c r="T2430" s="10">
        <f t="shared" si="137"/>
        <v>42075.534155092588</v>
      </c>
    </row>
    <row r="2431" spans="1:20" ht="43.5" x14ac:dyDescent="0.35">
      <c r="A2431">
        <v>2429</v>
      </c>
      <c r="B2431" s="3" t="s">
        <v>899</v>
      </c>
      <c r="C2431" s="3" t="s">
        <v>3476</v>
      </c>
      <c r="D2431">
        <v>140000</v>
      </c>
      <c r="E2431">
        <v>2005</v>
      </c>
      <c r="F2431" t="s">
        <v>5158</v>
      </c>
      <c r="G2431" t="s">
        <v>5171</v>
      </c>
      <c r="H2431" t="s">
        <v>5191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5214</v>
      </c>
      <c r="P2431">
        <f t="shared" si="135"/>
        <v>501</v>
      </c>
      <c r="Q2431" t="s">
        <v>5253</v>
      </c>
      <c r="R2431" t="s">
        <v>5254</v>
      </c>
      <c r="S2431" s="10">
        <f t="shared" si="136"/>
        <v>42734.670902777776</v>
      </c>
      <c r="T2431" s="10">
        <f t="shared" si="137"/>
        <v>42771.488888888889</v>
      </c>
    </row>
    <row r="2432" spans="1:20" ht="58" x14ac:dyDescent="0.35">
      <c r="A2432">
        <v>2430</v>
      </c>
      <c r="B2432" s="3" t="s">
        <v>900</v>
      </c>
      <c r="C2432" s="3" t="s">
        <v>3477</v>
      </c>
      <c r="D2432">
        <v>3000</v>
      </c>
      <c r="E2432">
        <v>21</v>
      </c>
      <c r="F2432" t="s">
        <v>5158</v>
      </c>
      <c r="G2432" t="s">
        <v>5161</v>
      </c>
      <c r="H2432" t="s">
        <v>5183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5214</v>
      </c>
      <c r="P2432">
        <f t="shared" si="135"/>
        <v>11</v>
      </c>
      <c r="Q2432" t="s">
        <v>5253</v>
      </c>
      <c r="R2432" t="s">
        <v>5254</v>
      </c>
      <c r="S2432" s="10">
        <f t="shared" si="136"/>
        <v>42381.922499999993</v>
      </c>
      <c r="T2432" s="10">
        <f t="shared" si="137"/>
        <v>42411.922499999993</v>
      </c>
    </row>
    <row r="2433" spans="1:20" ht="29" x14ac:dyDescent="0.35">
      <c r="A2433">
        <v>2431</v>
      </c>
      <c r="B2433" s="3" t="s">
        <v>901</v>
      </c>
      <c r="C2433" s="3" t="s">
        <v>3478</v>
      </c>
      <c r="D2433">
        <v>100000</v>
      </c>
      <c r="E2433">
        <v>2</v>
      </c>
      <c r="F2433" t="s">
        <v>5158</v>
      </c>
      <c r="G2433" t="s">
        <v>5161</v>
      </c>
      <c r="H2433" t="s">
        <v>5183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5214</v>
      </c>
      <c r="P2433">
        <f t="shared" si="135"/>
        <v>1</v>
      </c>
      <c r="Q2433" t="s">
        <v>5253</v>
      </c>
      <c r="R2433" t="s">
        <v>5254</v>
      </c>
      <c r="S2433" s="10">
        <f t="shared" si="136"/>
        <v>42488.891354166662</v>
      </c>
      <c r="T2433" s="10">
        <f t="shared" si="137"/>
        <v>42548.891354166662</v>
      </c>
    </row>
    <row r="2434" spans="1:20" ht="43.5" x14ac:dyDescent="0.35">
      <c r="A2434">
        <v>2432</v>
      </c>
      <c r="B2434" s="3" t="s">
        <v>902</v>
      </c>
      <c r="C2434" s="3" t="s">
        <v>3479</v>
      </c>
      <c r="D2434">
        <v>14000</v>
      </c>
      <c r="E2434">
        <v>2</v>
      </c>
      <c r="F2434" t="s">
        <v>5158</v>
      </c>
      <c r="G2434" t="s">
        <v>5161</v>
      </c>
      <c r="H2434" t="s">
        <v>5183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5214</v>
      </c>
      <c r="P2434">
        <f t="shared" si="135"/>
        <v>1</v>
      </c>
      <c r="Q2434" t="s">
        <v>5253</v>
      </c>
      <c r="R2434" t="s">
        <v>5254</v>
      </c>
      <c r="S2434" s="10">
        <f t="shared" si="136"/>
        <v>42041.010381944441</v>
      </c>
      <c r="T2434" s="10">
        <f t="shared" si="137"/>
        <v>42071.010381944441</v>
      </c>
    </row>
    <row r="2435" spans="1:20" ht="58" x14ac:dyDescent="0.35">
      <c r="A2435">
        <v>2433</v>
      </c>
      <c r="B2435" s="3" t="s">
        <v>903</v>
      </c>
      <c r="C2435" s="3" t="s">
        <v>3480</v>
      </c>
      <c r="D2435">
        <v>10000</v>
      </c>
      <c r="E2435">
        <v>0</v>
      </c>
      <c r="F2435" t="s">
        <v>5158</v>
      </c>
      <c r="G2435" t="s">
        <v>5161</v>
      </c>
      <c r="H2435" t="s">
        <v>5183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5214</v>
      </c>
      <c r="P2435" t="e">
        <f t="shared" ref="P2435:P2498" si="138">ROUND(E2435/L2435,0)</f>
        <v>#DIV/0!</v>
      </c>
      <c r="Q2435" t="s">
        <v>5253</v>
      </c>
      <c r="R2435" t="s">
        <v>5254</v>
      </c>
      <c r="S2435" s="10">
        <f t="shared" ref="S2435:S2498" si="139">(J2435/86400)+25569+(-5/24)</f>
        <v>42397.691469907404</v>
      </c>
      <c r="T2435" s="10">
        <f t="shared" ref="T2435:T2498" si="140">(I2435/86400)+25569+(-5/24)</f>
        <v>42427.691469907404</v>
      </c>
    </row>
    <row r="2436" spans="1:20" ht="43.5" x14ac:dyDescent="0.35">
      <c r="A2436">
        <v>2434</v>
      </c>
      <c r="B2436" s="3" t="s">
        <v>904</v>
      </c>
      <c r="C2436" s="3" t="s">
        <v>3481</v>
      </c>
      <c r="D2436">
        <v>20000</v>
      </c>
      <c r="E2436">
        <v>26</v>
      </c>
      <c r="F2436" t="s">
        <v>5158</v>
      </c>
      <c r="G2436" t="s">
        <v>5161</v>
      </c>
      <c r="H2436" t="s">
        <v>5183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5214</v>
      </c>
      <c r="P2436">
        <f t="shared" si="138"/>
        <v>13</v>
      </c>
      <c r="Q2436" t="s">
        <v>5253</v>
      </c>
      <c r="R2436" t="s">
        <v>5254</v>
      </c>
      <c r="S2436" s="10">
        <f t="shared" si="139"/>
        <v>42179.977708333332</v>
      </c>
      <c r="T2436" s="10">
        <f t="shared" si="140"/>
        <v>42219.977708333332</v>
      </c>
    </row>
    <row r="2437" spans="1:20" ht="43.5" x14ac:dyDescent="0.35">
      <c r="A2437">
        <v>2435</v>
      </c>
      <c r="B2437" s="3" t="s">
        <v>905</v>
      </c>
      <c r="C2437" s="3" t="s">
        <v>3482</v>
      </c>
      <c r="D2437">
        <v>250000</v>
      </c>
      <c r="E2437">
        <v>1224</v>
      </c>
      <c r="F2437" t="s">
        <v>5158</v>
      </c>
      <c r="G2437" t="s">
        <v>5172</v>
      </c>
      <c r="H2437" t="s">
        <v>5192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5214</v>
      </c>
      <c r="P2437">
        <f t="shared" si="138"/>
        <v>306</v>
      </c>
      <c r="Q2437" t="s">
        <v>5253</v>
      </c>
      <c r="R2437" t="s">
        <v>5254</v>
      </c>
      <c r="S2437" s="10">
        <f t="shared" si="139"/>
        <v>42252.069282407407</v>
      </c>
      <c r="T2437" s="10">
        <f t="shared" si="140"/>
        <v>42282.069282407407</v>
      </c>
    </row>
    <row r="2438" spans="1:20" ht="58" x14ac:dyDescent="0.35">
      <c r="A2438">
        <v>2436</v>
      </c>
      <c r="B2438" s="3" t="s">
        <v>906</v>
      </c>
      <c r="C2438" s="3" t="s">
        <v>3483</v>
      </c>
      <c r="D2438">
        <v>117000</v>
      </c>
      <c r="E2438">
        <v>45</v>
      </c>
      <c r="F2438" t="s">
        <v>5158</v>
      </c>
      <c r="G2438" t="s">
        <v>5166</v>
      </c>
      <c r="H2438" t="s">
        <v>5188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5214</v>
      </c>
      <c r="P2438">
        <f t="shared" si="138"/>
        <v>23</v>
      </c>
      <c r="Q2438" t="s">
        <v>5253</v>
      </c>
      <c r="R2438" t="s">
        <v>5254</v>
      </c>
      <c r="S2438" s="10">
        <f t="shared" si="139"/>
        <v>42338.407060185178</v>
      </c>
      <c r="T2438" s="10">
        <f t="shared" si="140"/>
        <v>42398.407060185178</v>
      </c>
    </row>
    <row r="2439" spans="1:20" ht="43.5" x14ac:dyDescent="0.35">
      <c r="A2439">
        <v>2437</v>
      </c>
      <c r="B2439" s="3" t="s">
        <v>907</v>
      </c>
      <c r="C2439" s="3" t="s">
        <v>3484</v>
      </c>
      <c r="D2439">
        <v>8000</v>
      </c>
      <c r="E2439">
        <v>0</v>
      </c>
      <c r="F2439" t="s">
        <v>5158</v>
      </c>
      <c r="G2439" t="s">
        <v>5161</v>
      </c>
      <c r="H2439" t="s">
        <v>5183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5214</v>
      </c>
      <c r="P2439" t="e">
        <f t="shared" si="138"/>
        <v>#DIV/0!</v>
      </c>
      <c r="Q2439" t="s">
        <v>5253</v>
      </c>
      <c r="R2439" t="s">
        <v>5254</v>
      </c>
      <c r="S2439" s="10">
        <f t="shared" si="139"/>
        <v>42031.756805555553</v>
      </c>
      <c r="T2439" s="10">
        <f t="shared" si="140"/>
        <v>42080.541666666664</v>
      </c>
    </row>
    <row r="2440" spans="1:20" ht="43.5" x14ac:dyDescent="0.35">
      <c r="A2440">
        <v>2438</v>
      </c>
      <c r="B2440" s="3" t="s">
        <v>908</v>
      </c>
      <c r="C2440" s="3" t="s">
        <v>3485</v>
      </c>
      <c r="D2440">
        <v>15000</v>
      </c>
      <c r="E2440">
        <v>50</v>
      </c>
      <c r="F2440" t="s">
        <v>5158</v>
      </c>
      <c r="G2440" t="s">
        <v>5161</v>
      </c>
      <c r="H2440" t="s">
        <v>5183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5214</v>
      </c>
      <c r="P2440">
        <f t="shared" si="138"/>
        <v>50</v>
      </c>
      <c r="Q2440" t="s">
        <v>5253</v>
      </c>
      <c r="R2440" t="s">
        <v>5254</v>
      </c>
      <c r="S2440" s="10">
        <f t="shared" si="139"/>
        <v>42285.706736111104</v>
      </c>
      <c r="T2440" s="10">
        <f t="shared" si="140"/>
        <v>42345.748402777775</v>
      </c>
    </row>
    <row r="2441" spans="1:20" ht="58" x14ac:dyDescent="0.35">
      <c r="A2441">
        <v>2439</v>
      </c>
      <c r="B2441" s="3" t="s">
        <v>909</v>
      </c>
      <c r="C2441" s="3" t="s">
        <v>3486</v>
      </c>
      <c r="D2441">
        <v>10000</v>
      </c>
      <c r="E2441">
        <v>0</v>
      </c>
      <c r="F2441" t="s">
        <v>5158</v>
      </c>
      <c r="G2441" t="s">
        <v>5161</v>
      </c>
      <c r="H2441" t="s">
        <v>5183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5214</v>
      </c>
      <c r="P2441" t="e">
        <f t="shared" si="138"/>
        <v>#DIV/0!</v>
      </c>
      <c r="Q2441" t="s">
        <v>5253</v>
      </c>
      <c r="R2441" t="s">
        <v>5254</v>
      </c>
      <c r="S2441" s="10">
        <f t="shared" si="139"/>
        <v>42265.610289351847</v>
      </c>
      <c r="T2441" s="10">
        <f t="shared" si="140"/>
        <v>42295.610289351847</v>
      </c>
    </row>
    <row r="2442" spans="1:20" ht="29" x14ac:dyDescent="0.35">
      <c r="A2442">
        <v>2440</v>
      </c>
      <c r="B2442" s="3" t="s">
        <v>910</v>
      </c>
      <c r="C2442" s="3" t="s">
        <v>3487</v>
      </c>
      <c r="D2442">
        <v>5000</v>
      </c>
      <c r="E2442">
        <v>10</v>
      </c>
      <c r="F2442" t="s">
        <v>5158</v>
      </c>
      <c r="G2442" t="s">
        <v>5179</v>
      </c>
      <c r="H2442" t="s">
        <v>5186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5214</v>
      </c>
      <c r="P2442">
        <f t="shared" si="138"/>
        <v>5</v>
      </c>
      <c r="Q2442" t="s">
        <v>5253</v>
      </c>
      <c r="R2442" t="s">
        <v>5254</v>
      </c>
      <c r="S2442" s="10">
        <f t="shared" si="139"/>
        <v>42383.691122685188</v>
      </c>
      <c r="T2442" s="10">
        <f t="shared" si="140"/>
        <v>42413.691122685188</v>
      </c>
    </row>
    <row r="2443" spans="1:20" ht="29" x14ac:dyDescent="0.35">
      <c r="A2443">
        <v>2441</v>
      </c>
      <c r="B2443" s="3" t="s">
        <v>911</v>
      </c>
      <c r="C2443" s="3" t="s">
        <v>3488</v>
      </c>
      <c r="D2443">
        <v>7500</v>
      </c>
      <c r="E2443">
        <v>8091</v>
      </c>
      <c r="F2443" t="s">
        <v>5156</v>
      </c>
      <c r="G2443" t="s">
        <v>5161</v>
      </c>
      <c r="H2443" t="s">
        <v>5183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5217</v>
      </c>
      <c r="P2443">
        <f t="shared" si="138"/>
        <v>74</v>
      </c>
      <c r="Q2443" t="s">
        <v>5253</v>
      </c>
      <c r="R2443" t="s">
        <v>5269</v>
      </c>
      <c r="S2443" s="10">
        <f t="shared" si="139"/>
        <v>42186.917291666665</v>
      </c>
      <c r="T2443" s="10">
        <f t="shared" si="140"/>
        <v>42207.999305555553</v>
      </c>
    </row>
    <row r="2444" spans="1:20" ht="29" x14ac:dyDescent="0.35">
      <c r="A2444">
        <v>2442</v>
      </c>
      <c r="B2444" s="3" t="s">
        <v>912</v>
      </c>
      <c r="C2444" s="3" t="s">
        <v>3489</v>
      </c>
      <c r="D2444">
        <v>24000</v>
      </c>
      <c r="E2444">
        <v>30226</v>
      </c>
      <c r="F2444" t="s">
        <v>5156</v>
      </c>
      <c r="G2444" t="s">
        <v>5161</v>
      </c>
      <c r="H2444" t="s">
        <v>5183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5217</v>
      </c>
      <c r="P2444">
        <f t="shared" si="138"/>
        <v>81</v>
      </c>
      <c r="Q2444" t="s">
        <v>5253</v>
      </c>
      <c r="R2444" t="s">
        <v>5269</v>
      </c>
      <c r="S2444" s="10">
        <f t="shared" si="139"/>
        <v>42052.458657407406</v>
      </c>
      <c r="T2444" s="10">
        <f t="shared" si="140"/>
        <v>42082.416990740741</v>
      </c>
    </row>
    <row r="2445" spans="1:20" ht="58" x14ac:dyDescent="0.35">
      <c r="A2445">
        <v>2443</v>
      </c>
      <c r="B2445" s="3" t="s">
        <v>913</v>
      </c>
      <c r="C2445" s="3" t="s">
        <v>3490</v>
      </c>
      <c r="D2445">
        <v>20000</v>
      </c>
      <c r="E2445">
        <v>40502.99</v>
      </c>
      <c r="F2445" t="s">
        <v>5156</v>
      </c>
      <c r="G2445" t="s">
        <v>5161</v>
      </c>
      <c r="H2445" t="s">
        <v>5183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5217</v>
      </c>
      <c r="P2445">
        <f t="shared" si="138"/>
        <v>130</v>
      </c>
      <c r="Q2445" t="s">
        <v>5253</v>
      </c>
      <c r="R2445" t="s">
        <v>5269</v>
      </c>
      <c r="S2445" s="10">
        <f t="shared" si="139"/>
        <v>41836.416921296295</v>
      </c>
      <c r="T2445" s="10">
        <f t="shared" si="140"/>
        <v>41866.416921296295</v>
      </c>
    </row>
    <row r="2446" spans="1:20" ht="43.5" x14ac:dyDescent="0.35">
      <c r="A2446">
        <v>2444</v>
      </c>
      <c r="B2446" s="3" t="s">
        <v>914</v>
      </c>
      <c r="C2446" s="3" t="s">
        <v>3491</v>
      </c>
      <c r="D2446">
        <v>3000</v>
      </c>
      <c r="E2446">
        <v>3258</v>
      </c>
      <c r="F2446" t="s">
        <v>5156</v>
      </c>
      <c r="G2446" t="s">
        <v>5161</v>
      </c>
      <c r="H2446" t="s">
        <v>5183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5217</v>
      </c>
      <c r="P2446">
        <f t="shared" si="138"/>
        <v>53</v>
      </c>
      <c r="Q2446" t="s">
        <v>5253</v>
      </c>
      <c r="R2446" t="s">
        <v>5269</v>
      </c>
      <c r="S2446" s="10">
        <f t="shared" si="139"/>
        <v>42485.54619212963</v>
      </c>
      <c r="T2446" s="10">
        <f t="shared" si="140"/>
        <v>42515.54619212963</v>
      </c>
    </row>
    <row r="2447" spans="1:20" ht="58" x14ac:dyDescent="0.35">
      <c r="A2447">
        <v>2445</v>
      </c>
      <c r="B2447" s="3" t="s">
        <v>915</v>
      </c>
      <c r="C2447" s="3" t="s">
        <v>3492</v>
      </c>
      <c r="D2447">
        <v>5000</v>
      </c>
      <c r="E2447">
        <v>8640</v>
      </c>
      <c r="F2447" t="s">
        <v>5156</v>
      </c>
      <c r="G2447" t="s">
        <v>5161</v>
      </c>
      <c r="H2447" t="s">
        <v>5183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5217</v>
      </c>
      <c r="P2447">
        <f t="shared" si="138"/>
        <v>75</v>
      </c>
      <c r="Q2447" t="s">
        <v>5253</v>
      </c>
      <c r="R2447" t="s">
        <v>5269</v>
      </c>
      <c r="S2447" s="10">
        <f t="shared" si="139"/>
        <v>42242.981724537036</v>
      </c>
      <c r="T2447" s="10">
        <f t="shared" si="140"/>
        <v>42272.981724537036</v>
      </c>
    </row>
    <row r="2448" spans="1:20" ht="58" x14ac:dyDescent="0.35">
      <c r="A2448">
        <v>2446</v>
      </c>
      <c r="B2448" s="3" t="s">
        <v>916</v>
      </c>
      <c r="C2448" s="3" t="s">
        <v>3493</v>
      </c>
      <c r="D2448">
        <v>5000</v>
      </c>
      <c r="E2448">
        <v>8399</v>
      </c>
      <c r="F2448" t="s">
        <v>5156</v>
      </c>
      <c r="G2448" t="s">
        <v>5161</v>
      </c>
      <c r="H2448" t="s">
        <v>5183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5217</v>
      </c>
      <c r="P2448">
        <f t="shared" si="138"/>
        <v>76</v>
      </c>
      <c r="Q2448" t="s">
        <v>5253</v>
      </c>
      <c r="R2448" t="s">
        <v>5269</v>
      </c>
      <c r="S2448" s="10">
        <f t="shared" si="139"/>
        <v>42670.394340277773</v>
      </c>
      <c r="T2448" s="10">
        <f t="shared" si="140"/>
        <v>42700.436006944445</v>
      </c>
    </row>
    <row r="2449" spans="1:20" ht="58" x14ac:dyDescent="0.35">
      <c r="A2449">
        <v>2447</v>
      </c>
      <c r="B2449" s="3" t="s">
        <v>917</v>
      </c>
      <c r="C2449" s="3" t="s">
        <v>3494</v>
      </c>
      <c r="D2449">
        <v>2500</v>
      </c>
      <c r="E2449">
        <v>10680</v>
      </c>
      <c r="F2449" t="s">
        <v>5156</v>
      </c>
      <c r="G2449" t="s">
        <v>5161</v>
      </c>
      <c r="H2449" t="s">
        <v>5183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5217</v>
      </c>
      <c r="P2449">
        <f t="shared" si="138"/>
        <v>32</v>
      </c>
      <c r="Q2449" t="s">
        <v>5253</v>
      </c>
      <c r="R2449" t="s">
        <v>5269</v>
      </c>
      <c r="S2449" s="10">
        <f t="shared" si="139"/>
        <v>42654.26149305555</v>
      </c>
      <c r="T2449" s="10">
        <f t="shared" si="140"/>
        <v>42685.958333333336</v>
      </c>
    </row>
    <row r="2450" spans="1:20" ht="58" x14ac:dyDescent="0.35">
      <c r="A2450">
        <v>2448</v>
      </c>
      <c r="B2450" s="3" t="s">
        <v>918</v>
      </c>
      <c r="C2450" s="3" t="s">
        <v>3495</v>
      </c>
      <c r="D2450">
        <v>400</v>
      </c>
      <c r="E2450">
        <v>430</v>
      </c>
      <c r="F2450" t="s">
        <v>5156</v>
      </c>
      <c r="G2450" t="s">
        <v>5161</v>
      </c>
      <c r="H2450" t="s">
        <v>5183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5217</v>
      </c>
      <c r="P2450">
        <f t="shared" si="138"/>
        <v>48</v>
      </c>
      <c r="Q2450" t="s">
        <v>5253</v>
      </c>
      <c r="R2450" t="s">
        <v>5269</v>
      </c>
      <c r="S2450" s="10">
        <f t="shared" si="139"/>
        <v>42607.107789351845</v>
      </c>
      <c r="T2450" s="10">
        <f t="shared" si="140"/>
        <v>42613.025000000001</v>
      </c>
    </row>
    <row r="2451" spans="1:20" ht="43.5" x14ac:dyDescent="0.35">
      <c r="A2451">
        <v>2449</v>
      </c>
      <c r="B2451" s="3" t="s">
        <v>919</v>
      </c>
      <c r="C2451" s="3" t="s">
        <v>3496</v>
      </c>
      <c r="D2451">
        <v>10000</v>
      </c>
      <c r="E2451">
        <v>10800</v>
      </c>
      <c r="F2451" t="s">
        <v>5156</v>
      </c>
      <c r="G2451" t="s">
        <v>5161</v>
      </c>
      <c r="H2451" t="s">
        <v>5183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5217</v>
      </c>
      <c r="P2451">
        <f t="shared" si="138"/>
        <v>90</v>
      </c>
      <c r="Q2451" t="s">
        <v>5253</v>
      </c>
      <c r="R2451" t="s">
        <v>5269</v>
      </c>
      <c r="S2451" s="10">
        <f t="shared" si="139"/>
        <v>41942.934201388889</v>
      </c>
      <c r="T2451" s="10">
        <f t="shared" si="140"/>
        <v>41972.975868055553</v>
      </c>
    </row>
    <row r="2452" spans="1:20" ht="43.5" x14ac:dyDescent="0.35">
      <c r="A2452">
        <v>2450</v>
      </c>
      <c r="B2452" s="3" t="s">
        <v>920</v>
      </c>
      <c r="C2452" s="3" t="s">
        <v>3497</v>
      </c>
      <c r="D2452">
        <v>15000</v>
      </c>
      <c r="E2452">
        <v>15230.03</v>
      </c>
      <c r="F2452" t="s">
        <v>5156</v>
      </c>
      <c r="G2452" t="s">
        <v>5161</v>
      </c>
      <c r="H2452" t="s">
        <v>5183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5217</v>
      </c>
      <c r="P2452">
        <f t="shared" si="138"/>
        <v>149</v>
      </c>
      <c r="Q2452" t="s">
        <v>5253</v>
      </c>
      <c r="R2452" t="s">
        <v>5269</v>
      </c>
      <c r="S2452" s="10">
        <f t="shared" si="139"/>
        <v>41901.864074074074</v>
      </c>
      <c r="T2452" s="10">
        <f t="shared" si="140"/>
        <v>41939.924305555549</v>
      </c>
    </row>
    <row r="2453" spans="1:20" ht="43.5" x14ac:dyDescent="0.35">
      <c r="A2453">
        <v>2451</v>
      </c>
      <c r="B2453" s="3" t="s">
        <v>921</v>
      </c>
      <c r="C2453" s="3" t="s">
        <v>3498</v>
      </c>
      <c r="D2453">
        <v>10000</v>
      </c>
      <c r="E2453">
        <v>11545</v>
      </c>
      <c r="F2453" t="s">
        <v>5156</v>
      </c>
      <c r="G2453" t="s">
        <v>5161</v>
      </c>
      <c r="H2453" t="s">
        <v>5183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5217</v>
      </c>
      <c r="P2453">
        <f t="shared" si="138"/>
        <v>62</v>
      </c>
      <c r="Q2453" t="s">
        <v>5253</v>
      </c>
      <c r="R2453" t="s">
        <v>5269</v>
      </c>
      <c r="S2453" s="10">
        <f t="shared" si="139"/>
        <v>42779.700115740743</v>
      </c>
      <c r="T2453" s="10">
        <f t="shared" si="140"/>
        <v>42799.700115740743</v>
      </c>
    </row>
    <row r="2454" spans="1:20" ht="43.5" x14ac:dyDescent="0.35">
      <c r="A2454">
        <v>2452</v>
      </c>
      <c r="B2454" s="3" t="s">
        <v>922</v>
      </c>
      <c r="C2454" s="3" t="s">
        <v>3499</v>
      </c>
      <c r="D2454">
        <v>600</v>
      </c>
      <c r="E2454">
        <v>801</v>
      </c>
      <c r="F2454" t="s">
        <v>5156</v>
      </c>
      <c r="G2454" t="s">
        <v>5161</v>
      </c>
      <c r="H2454" t="s">
        <v>5183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5217</v>
      </c>
      <c r="P2454">
        <f t="shared" si="138"/>
        <v>53</v>
      </c>
      <c r="Q2454" t="s">
        <v>5253</v>
      </c>
      <c r="R2454" t="s">
        <v>5269</v>
      </c>
      <c r="S2454" s="10">
        <f t="shared" si="139"/>
        <v>42338.635416666664</v>
      </c>
      <c r="T2454" s="10">
        <f t="shared" si="140"/>
        <v>42367.749999999993</v>
      </c>
    </row>
    <row r="2455" spans="1:20" ht="43.5" x14ac:dyDescent="0.35">
      <c r="A2455">
        <v>2453</v>
      </c>
      <c r="B2455" s="3" t="s">
        <v>923</v>
      </c>
      <c r="C2455" s="3" t="s">
        <v>3500</v>
      </c>
      <c r="D2455">
        <v>3000</v>
      </c>
      <c r="E2455">
        <v>4641</v>
      </c>
      <c r="F2455" t="s">
        <v>5156</v>
      </c>
      <c r="G2455" t="s">
        <v>5161</v>
      </c>
      <c r="H2455" t="s">
        <v>5183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5217</v>
      </c>
      <c r="P2455">
        <f t="shared" si="138"/>
        <v>69</v>
      </c>
      <c r="Q2455" t="s">
        <v>5253</v>
      </c>
      <c r="R2455" t="s">
        <v>5269</v>
      </c>
      <c r="S2455" s="10">
        <f t="shared" si="139"/>
        <v>42738.483900462961</v>
      </c>
      <c r="T2455" s="10">
        <f t="shared" si="140"/>
        <v>42768.483900462961</v>
      </c>
    </row>
    <row r="2456" spans="1:20" ht="43.5" x14ac:dyDescent="0.35">
      <c r="A2456">
        <v>2454</v>
      </c>
      <c r="B2456" s="3" t="s">
        <v>924</v>
      </c>
      <c r="C2456" s="3" t="s">
        <v>3501</v>
      </c>
      <c r="D2456">
        <v>35000</v>
      </c>
      <c r="E2456">
        <v>35296</v>
      </c>
      <c r="F2456" t="s">
        <v>5156</v>
      </c>
      <c r="G2456" t="s">
        <v>5161</v>
      </c>
      <c r="H2456" t="s">
        <v>5183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5217</v>
      </c>
      <c r="P2456">
        <f t="shared" si="138"/>
        <v>272</v>
      </c>
      <c r="Q2456" t="s">
        <v>5253</v>
      </c>
      <c r="R2456" t="s">
        <v>5269</v>
      </c>
      <c r="S2456" s="10">
        <f t="shared" si="139"/>
        <v>42769.993148148147</v>
      </c>
      <c r="T2456" s="10">
        <f t="shared" si="140"/>
        <v>42804.993148148147</v>
      </c>
    </row>
    <row r="2457" spans="1:20" ht="43.5" x14ac:dyDescent="0.35">
      <c r="A2457">
        <v>2455</v>
      </c>
      <c r="B2457" s="3" t="s">
        <v>925</v>
      </c>
      <c r="C2457" s="3" t="s">
        <v>3502</v>
      </c>
      <c r="D2457">
        <v>300</v>
      </c>
      <c r="E2457">
        <v>546</v>
      </c>
      <c r="F2457" t="s">
        <v>5156</v>
      </c>
      <c r="G2457" t="s">
        <v>5161</v>
      </c>
      <c r="H2457" t="s">
        <v>5183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5217</v>
      </c>
      <c r="P2457">
        <f t="shared" si="138"/>
        <v>34</v>
      </c>
      <c r="Q2457" t="s">
        <v>5253</v>
      </c>
      <c r="R2457" t="s">
        <v>5269</v>
      </c>
      <c r="S2457" s="10">
        <f t="shared" si="139"/>
        <v>42452.573495370372</v>
      </c>
      <c r="T2457" s="10">
        <f t="shared" si="140"/>
        <v>42480.573495370372</v>
      </c>
    </row>
    <row r="2458" spans="1:20" ht="43.5" x14ac:dyDescent="0.35">
      <c r="A2458">
        <v>2456</v>
      </c>
      <c r="B2458" s="3" t="s">
        <v>926</v>
      </c>
      <c r="C2458" s="3" t="s">
        <v>3503</v>
      </c>
      <c r="D2458">
        <v>1500</v>
      </c>
      <c r="E2458">
        <v>2713</v>
      </c>
      <c r="F2458" t="s">
        <v>5156</v>
      </c>
      <c r="G2458" t="s">
        <v>5161</v>
      </c>
      <c r="H2458" t="s">
        <v>5183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5217</v>
      </c>
      <c r="P2458">
        <f t="shared" si="138"/>
        <v>40</v>
      </c>
      <c r="Q2458" t="s">
        <v>5253</v>
      </c>
      <c r="R2458" t="s">
        <v>5269</v>
      </c>
      <c r="S2458" s="10">
        <f t="shared" si="139"/>
        <v>42761.752766203703</v>
      </c>
      <c r="T2458" s="10">
        <f t="shared" si="140"/>
        <v>42791.752766203703</v>
      </c>
    </row>
    <row r="2459" spans="1:20" ht="43.5" x14ac:dyDescent="0.35">
      <c r="A2459">
        <v>2457</v>
      </c>
      <c r="B2459" s="3" t="s">
        <v>927</v>
      </c>
      <c r="C2459" s="3" t="s">
        <v>3504</v>
      </c>
      <c r="D2459">
        <v>23000</v>
      </c>
      <c r="E2459">
        <v>23530</v>
      </c>
      <c r="F2459" t="s">
        <v>5156</v>
      </c>
      <c r="G2459" t="s">
        <v>5161</v>
      </c>
      <c r="H2459" t="s">
        <v>5183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5217</v>
      </c>
      <c r="P2459">
        <f t="shared" si="138"/>
        <v>190</v>
      </c>
      <c r="Q2459" t="s">
        <v>5253</v>
      </c>
      <c r="R2459" t="s">
        <v>5269</v>
      </c>
      <c r="S2459" s="10">
        <f t="shared" si="139"/>
        <v>42423.394166666665</v>
      </c>
      <c r="T2459" s="10">
        <f t="shared" si="140"/>
        <v>42453.352500000001</v>
      </c>
    </row>
    <row r="2460" spans="1:20" ht="58" x14ac:dyDescent="0.35">
      <c r="A2460">
        <v>2458</v>
      </c>
      <c r="B2460" s="3" t="s">
        <v>928</v>
      </c>
      <c r="C2460" s="3" t="s">
        <v>3505</v>
      </c>
      <c r="D2460">
        <v>5000</v>
      </c>
      <c r="E2460">
        <v>5509</v>
      </c>
      <c r="F2460" t="s">
        <v>5156</v>
      </c>
      <c r="G2460" t="s">
        <v>5161</v>
      </c>
      <c r="H2460" t="s">
        <v>5183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5217</v>
      </c>
      <c r="P2460">
        <f t="shared" si="138"/>
        <v>69</v>
      </c>
      <c r="Q2460" t="s">
        <v>5253</v>
      </c>
      <c r="R2460" t="s">
        <v>5269</v>
      </c>
      <c r="S2460" s="10">
        <f t="shared" si="139"/>
        <v>42495.663402777776</v>
      </c>
      <c r="T2460" s="10">
        <f t="shared" si="140"/>
        <v>42530.583333333336</v>
      </c>
    </row>
    <row r="2461" spans="1:20" ht="58" x14ac:dyDescent="0.35">
      <c r="A2461">
        <v>2459</v>
      </c>
      <c r="B2461" s="3" t="s">
        <v>929</v>
      </c>
      <c r="C2461" s="3" t="s">
        <v>3506</v>
      </c>
      <c r="D2461">
        <v>30000</v>
      </c>
      <c r="E2461">
        <v>30675</v>
      </c>
      <c r="F2461" t="s">
        <v>5156</v>
      </c>
      <c r="G2461" t="s">
        <v>5161</v>
      </c>
      <c r="H2461" t="s">
        <v>5183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5217</v>
      </c>
      <c r="P2461">
        <f t="shared" si="138"/>
        <v>109</v>
      </c>
      <c r="Q2461" t="s">
        <v>5253</v>
      </c>
      <c r="R2461" t="s">
        <v>5269</v>
      </c>
      <c r="S2461" s="10">
        <f t="shared" si="139"/>
        <v>42407.429224537038</v>
      </c>
      <c r="T2461" s="10">
        <f t="shared" si="140"/>
        <v>42452.387557870366</v>
      </c>
    </row>
    <row r="2462" spans="1:20" ht="43.5" x14ac:dyDescent="0.35">
      <c r="A2462">
        <v>2460</v>
      </c>
      <c r="B2462" s="3" t="s">
        <v>930</v>
      </c>
      <c r="C2462" s="3" t="s">
        <v>3507</v>
      </c>
      <c r="D2462">
        <v>8500</v>
      </c>
      <c r="E2462">
        <v>8567</v>
      </c>
      <c r="F2462" t="s">
        <v>5156</v>
      </c>
      <c r="G2462" t="s">
        <v>5161</v>
      </c>
      <c r="H2462" t="s">
        <v>5183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5217</v>
      </c>
      <c r="P2462">
        <f t="shared" si="138"/>
        <v>126</v>
      </c>
      <c r="Q2462" t="s">
        <v>5253</v>
      </c>
      <c r="R2462" t="s">
        <v>5269</v>
      </c>
      <c r="S2462" s="10">
        <f t="shared" si="139"/>
        <v>42703.978784722225</v>
      </c>
      <c r="T2462" s="10">
        <f t="shared" si="140"/>
        <v>42737.970138888886</v>
      </c>
    </row>
    <row r="2463" spans="1:20" ht="43.5" x14ac:dyDescent="0.35">
      <c r="A2463">
        <v>2461</v>
      </c>
      <c r="B2463" s="3" t="s">
        <v>931</v>
      </c>
      <c r="C2463" s="3" t="s">
        <v>3508</v>
      </c>
      <c r="D2463">
        <v>7500</v>
      </c>
      <c r="E2463">
        <v>7785</v>
      </c>
      <c r="F2463" t="s">
        <v>5156</v>
      </c>
      <c r="G2463" t="s">
        <v>5161</v>
      </c>
      <c r="H2463" t="s">
        <v>5183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5211</v>
      </c>
      <c r="P2463">
        <f t="shared" si="138"/>
        <v>91</v>
      </c>
      <c r="Q2463" t="s">
        <v>5242</v>
      </c>
      <c r="R2463" t="s">
        <v>5246</v>
      </c>
      <c r="S2463" s="10">
        <f t="shared" si="139"/>
        <v>40783.804363425923</v>
      </c>
      <c r="T2463" s="10">
        <f t="shared" si="140"/>
        <v>40816.916666666664</v>
      </c>
    </row>
    <row r="2464" spans="1:20" ht="43.5" x14ac:dyDescent="0.35">
      <c r="A2464">
        <v>2462</v>
      </c>
      <c r="B2464" s="3" t="s">
        <v>932</v>
      </c>
      <c r="C2464" s="3" t="s">
        <v>3509</v>
      </c>
      <c r="D2464">
        <v>3000</v>
      </c>
      <c r="E2464">
        <v>3321.25</v>
      </c>
      <c r="F2464" t="s">
        <v>5156</v>
      </c>
      <c r="G2464" t="s">
        <v>5161</v>
      </c>
      <c r="H2464" t="s">
        <v>5183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5211</v>
      </c>
      <c r="P2464">
        <f t="shared" si="138"/>
        <v>29</v>
      </c>
      <c r="Q2464" t="s">
        <v>5242</v>
      </c>
      <c r="R2464" t="s">
        <v>5246</v>
      </c>
      <c r="S2464" s="10">
        <f t="shared" si="139"/>
        <v>41088.977962962963</v>
      </c>
      <c r="T2464" s="10">
        <f t="shared" si="140"/>
        <v>41108.977962962963</v>
      </c>
    </row>
    <row r="2465" spans="1:20" x14ac:dyDescent="0.35">
      <c r="A2465">
        <v>2463</v>
      </c>
      <c r="B2465" s="3" t="s">
        <v>933</v>
      </c>
      <c r="C2465" s="3" t="s">
        <v>3510</v>
      </c>
      <c r="D2465">
        <v>2000</v>
      </c>
      <c r="E2465">
        <v>2325</v>
      </c>
      <c r="F2465" t="s">
        <v>5156</v>
      </c>
      <c r="G2465" t="s">
        <v>5161</v>
      </c>
      <c r="H2465" t="s">
        <v>5183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5211</v>
      </c>
      <c r="P2465">
        <f t="shared" si="138"/>
        <v>31</v>
      </c>
      <c r="Q2465" t="s">
        <v>5242</v>
      </c>
      <c r="R2465" t="s">
        <v>5246</v>
      </c>
      <c r="S2465" s="10">
        <f t="shared" si="139"/>
        <v>41340.903067129628</v>
      </c>
      <c r="T2465" s="10">
        <f t="shared" si="140"/>
        <v>41380.583333333328</v>
      </c>
    </row>
    <row r="2466" spans="1:20" ht="43.5" x14ac:dyDescent="0.35">
      <c r="A2466">
        <v>2464</v>
      </c>
      <c r="B2466" s="3" t="s">
        <v>934</v>
      </c>
      <c r="C2466" s="3" t="s">
        <v>3511</v>
      </c>
      <c r="D2466">
        <v>2000</v>
      </c>
      <c r="E2466">
        <v>2222</v>
      </c>
      <c r="F2466" t="s">
        <v>5156</v>
      </c>
      <c r="G2466" t="s">
        <v>5166</v>
      </c>
      <c r="H2466" t="s">
        <v>5188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5211</v>
      </c>
      <c r="P2466">
        <f t="shared" si="138"/>
        <v>52</v>
      </c>
      <c r="Q2466" t="s">
        <v>5242</v>
      </c>
      <c r="R2466" t="s">
        <v>5246</v>
      </c>
      <c r="S2466" s="10">
        <f t="shared" si="139"/>
        <v>42248.692094907405</v>
      </c>
      <c r="T2466" s="10">
        <f t="shared" si="140"/>
        <v>42277.603472222218</v>
      </c>
    </row>
    <row r="2467" spans="1:20" ht="43.5" x14ac:dyDescent="0.35">
      <c r="A2467">
        <v>2465</v>
      </c>
      <c r="B2467" s="3" t="s">
        <v>935</v>
      </c>
      <c r="C2467" s="3" t="s">
        <v>3512</v>
      </c>
      <c r="D2467">
        <v>700</v>
      </c>
      <c r="E2467">
        <v>1261</v>
      </c>
      <c r="F2467" t="s">
        <v>5156</v>
      </c>
      <c r="G2467" t="s">
        <v>5161</v>
      </c>
      <c r="H2467" t="s">
        <v>5183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5211</v>
      </c>
      <c r="P2467">
        <f t="shared" si="138"/>
        <v>26</v>
      </c>
      <c r="Q2467" t="s">
        <v>5242</v>
      </c>
      <c r="R2467" t="s">
        <v>5246</v>
      </c>
      <c r="S2467" s="10">
        <f t="shared" si="139"/>
        <v>41145.510972222219</v>
      </c>
      <c r="T2467" s="10">
        <f t="shared" si="140"/>
        <v>41175.510972222219</v>
      </c>
    </row>
    <row r="2468" spans="1:20" ht="43.5" x14ac:dyDescent="0.35">
      <c r="A2468">
        <v>2466</v>
      </c>
      <c r="B2468" s="3" t="s">
        <v>936</v>
      </c>
      <c r="C2468" s="3" t="s">
        <v>3513</v>
      </c>
      <c r="D2468">
        <v>2500</v>
      </c>
      <c r="E2468">
        <v>2500</v>
      </c>
      <c r="F2468" t="s">
        <v>5156</v>
      </c>
      <c r="G2468" t="s">
        <v>5161</v>
      </c>
      <c r="H2468" t="s">
        <v>5183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5211</v>
      </c>
      <c r="P2468">
        <f t="shared" si="138"/>
        <v>48</v>
      </c>
      <c r="Q2468" t="s">
        <v>5242</v>
      </c>
      <c r="R2468" t="s">
        <v>5246</v>
      </c>
      <c r="S2468" s="10">
        <f t="shared" si="139"/>
        <v>41372.894131944442</v>
      </c>
      <c r="T2468" s="10">
        <f t="shared" si="140"/>
        <v>41402.894131944442</v>
      </c>
    </row>
    <row r="2469" spans="1:20" ht="43.5" x14ac:dyDescent="0.35">
      <c r="A2469">
        <v>2467</v>
      </c>
      <c r="B2469" s="3" t="s">
        <v>937</v>
      </c>
      <c r="C2469" s="3" t="s">
        <v>3514</v>
      </c>
      <c r="D2469">
        <v>1000</v>
      </c>
      <c r="E2469">
        <v>1185</v>
      </c>
      <c r="F2469" t="s">
        <v>5156</v>
      </c>
      <c r="G2469" t="s">
        <v>5161</v>
      </c>
      <c r="H2469" t="s">
        <v>5183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5211</v>
      </c>
      <c r="P2469">
        <f t="shared" si="138"/>
        <v>28</v>
      </c>
      <c r="Q2469" t="s">
        <v>5242</v>
      </c>
      <c r="R2469" t="s">
        <v>5246</v>
      </c>
      <c r="S2469" s="10">
        <f t="shared" si="139"/>
        <v>41025.665868055556</v>
      </c>
      <c r="T2469" s="10">
        <f t="shared" si="140"/>
        <v>41039.5</v>
      </c>
    </row>
    <row r="2470" spans="1:20" ht="43.5" x14ac:dyDescent="0.35">
      <c r="A2470">
        <v>2468</v>
      </c>
      <c r="B2470" s="3" t="s">
        <v>938</v>
      </c>
      <c r="C2470" s="3" t="s">
        <v>3515</v>
      </c>
      <c r="D2470">
        <v>2000</v>
      </c>
      <c r="E2470">
        <v>2144.34</v>
      </c>
      <c r="F2470" t="s">
        <v>5156</v>
      </c>
      <c r="G2470" t="s">
        <v>5161</v>
      </c>
      <c r="H2470" t="s">
        <v>5183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5211</v>
      </c>
      <c r="P2470">
        <f t="shared" si="138"/>
        <v>37</v>
      </c>
      <c r="Q2470" t="s">
        <v>5242</v>
      </c>
      <c r="R2470" t="s">
        <v>5246</v>
      </c>
      <c r="S2470" s="10">
        <f t="shared" si="139"/>
        <v>41173.945844907408</v>
      </c>
      <c r="T2470" s="10">
        <f t="shared" si="140"/>
        <v>41210</v>
      </c>
    </row>
    <row r="2471" spans="1:20" ht="43.5" x14ac:dyDescent="0.35">
      <c r="A2471">
        <v>2469</v>
      </c>
      <c r="B2471" s="3" t="s">
        <v>939</v>
      </c>
      <c r="C2471" s="3" t="s">
        <v>3516</v>
      </c>
      <c r="D2471">
        <v>1200</v>
      </c>
      <c r="E2471">
        <v>1364</v>
      </c>
      <c r="F2471" t="s">
        <v>5156</v>
      </c>
      <c r="G2471" t="s">
        <v>5161</v>
      </c>
      <c r="H2471" t="s">
        <v>5183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5211</v>
      </c>
      <c r="P2471">
        <f t="shared" si="138"/>
        <v>29</v>
      </c>
      <c r="Q2471" t="s">
        <v>5242</v>
      </c>
      <c r="R2471" t="s">
        <v>5246</v>
      </c>
      <c r="S2471" s="10">
        <f t="shared" si="139"/>
        <v>40557.221400462957</v>
      </c>
      <c r="T2471" s="10">
        <f t="shared" si="140"/>
        <v>40582.221400462957</v>
      </c>
    </row>
    <row r="2472" spans="1:20" ht="43.5" x14ac:dyDescent="0.35">
      <c r="A2472">
        <v>2470</v>
      </c>
      <c r="B2472" s="3" t="s">
        <v>940</v>
      </c>
      <c r="C2472" s="3" t="s">
        <v>3517</v>
      </c>
      <c r="D2472">
        <v>1000</v>
      </c>
      <c r="E2472">
        <v>1031.6400000000001</v>
      </c>
      <c r="F2472" t="s">
        <v>5156</v>
      </c>
      <c r="G2472" t="s">
        <v>5161</v>
      </c>
      <c r="H2472" t="s">
        <v>5183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5211</v>
      </c>
      <c r="P2472">
        <f t="shared" si="138"/>
        <v>29</v>
      </c>
      <c r="Q2472" t="s">
        <v>5242</v>
      </c>
      <c r="R2472" t="s">
        <v>5246</v>
      </c>
      <c r="S2472" s="10">
        <f t="shared" si="139"/>
        <v>41022.866377314815</v>
      </c>
      <c r="T2472" s="10">
        <f t="shared" si="140"/>
        <v>41052.866377314815</v>
      </c>
    </row>
    <row r="2473" spans="1:20" ht="58" x14ac:dyDescent="0.35">
      <c r="A2473">
        <v>2471</v>
      </c>
      <c r="B2473" s="3" t="s">
        <v>941</v>
      </c>
      <c r="C2473" s="3" t="s">
        <v>3518</v>
      </c>
      <c r="D2473">
        <v>500</v>
      </c>
      <c r="E2473">
        <v>640</v>
      </c>
      <c r="F2473" t="s">
        <v>5156</v>
      </c>
      <c r="G2473" t="s">
        <v>5161</v>
      </c>
      <c r="H2473" t="s">
        <v>5183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5211</v>
      </c>
      <c r="P2473">
        <f t="shared" si="138"/>
        <v>38</v>
      </c>
      <c r="Q2473" t="s">
        <v>5242</v>
      </c>
      <c r="R2473" t="s">
        <v>5246</v>
      </c>
      <c r="S2473" s="10">
        <f t="shared" si="139"/>
        <v>40893.784629629627</v>
      </c>
      <c r="T2473" s="10">
        <f t="shared" si="140"/>
        <v>40933.784629629627</v>
      </c>
    </row>
    <row r="2474" spans="1:20" ht="58" x14ac:dyDescent="0.35">
      <c r="A2474">
        <v>2472</v>
      </c>
      <c r="B2474" s="3" t="s">
        <v>942</v>
      </c>
      <c r="C2474" s="3" t="s">
        <v>3519</v>
      </c>
      <c r="D2474">
        <v>7500</v>
      </c>
      <c r="E2474">
        <v>10182.02</v>
      </c>
      <c r="F2474" t="s">
        <v>5156</v>
      </c>
      <c r="G2474" t="s">
        <v>5161</v>
      </c>
      <c r="H2474" t="s">
        <v>5183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5211</v>
      </c>
      <c r="P2474">
        <f t="shared" si="138"/>
        <v>98</v>
      </c>
      <c r="Q2474" t="s">
        <v>5242</v>
      </c>
      <c r="R2474" t="s">
        <v>5246</v>
      </c>
      <c r="S2474" s="10">
        <f t="shared" si="139"/>
        <v>40353.907175925924</v>
      </c>
      <c r="T2474" s="10">
        <f t="shared" si="140"/>
        <v>40424.835416666661</v>
      </c>
    </row>
    <row r="2475" spans="1:20" ht="43.5" x14ac:dyDescent="0.35">
      <c r="A2475">
        <v>2473</v>
      </c>
      <c r="B2475" s="3" t="s">
        <v>943</v>
      </c>
      <c r="C2475" s="3" t="s">
        <v>3520</v>
      </c>
      <c r="D2475">
        <v>2000</v>
      </c>
      <c r="E2475">
        <v>2000</v>
      </c>
      <c r="F2475" t="s">
        <v>5156</v>
      </c>
      <c r="G2475" t="s">
        <v>5161</v>
      </c>
      <c r="H2475" t="s">
        <v>5183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5211</v>
      </c>
      <c r="P2475">
        <f t="shared" si="138"/>
        <v>43</v>
      </c>
      <c r="Q2475" t="s">
        <v>5242</v>
      </c>
      <c r="R2475" t="s">
        <v>5246</v>
      </c>
      <c r="S2475" s="10">
        <f t="shared" si="139"/>
        <v>41193.540150462963</v>
      </c>
      <c r="T2475" s="10">
        <f t="shared" si="140"/>
        <v>41223.581817129627</v>
      </c>
    </row>
    <row r="2476" spans="1:20" ht="58" x14ac:dyDescent="0.35">
      <c r="A2476">
        <v>2474</v>
      </c>
      <c r="B2476" s="3" t="s">
        <v>944</v>
      </c>
      <c r="C2476" s="3" t="s">
        <v>3521</v>
      </c>
      <c r="D2476">
        <v>5000</v>
      </c>
      <c r="E2476">
        <v>5000.18</v>
      </c>
      <c r="F2476" t="s">
        <v>5156</v>
      </c>
      <c r="G2476" t="s">
        <v>5161</v>
      </c>
      <c r="H2476" t="s">
        <v>5183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5211</v>
      </c>
      <c r="P2476">
        <f t="shared" si="138"/>
        <v>132</v>
      </c>
      <c r="Q2476" t="s">
        <v>5242</v>
      </c>
      <c r="R2476" t="s">
        <v>5246</v>
      </c>
      <c r="S2476" s="10">
        <f t="shared" si="139"/>
        <v>40416.80296296296</v>
      </c>
      <c r="T2476" s="10">
        <f t="shared" si="140"/>
        <v>40461.80296296296</v>
      </c>
    </row>
    <row r="2477" spans="1:20" ht="29" x14ac:dyDescent="0.35">
      <c r="A2477">
        <v>2475</v>
      </c>
      <c r="B2477" s="3" t="s">
        <v>945</v>
      </c>
      <c r="C2477" s="3" t="s">
        <v>3522</v>
      </c>
      <c r="D2477">
        <v>2500</v>
      </c>
      <c r="E2477">
        <v>2618</v>
      </c>
      <c r="F2477" t="s">
        <v>5156</v>
      </c>
      <c r="G2477" t="s">
        <v>5161</v>
      </c>
      <c r="H2477" t="s">
        <v>5183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5211</v>
      </c>
      <c r="P2477">
        <f t="shared" si="138"/>
        <v>32</v>
      </c>
      <c r="Q2477" t="s">
        <v>5242</v>
      </c>
      <c r="R2477" t="s">
        <v>5246</v>
      </c>
      <c r="S2477" s="10">
        <f t="shared" si="139"/>
        <v>40310.079340277771</v>
      </c>
      <c r="T2477" s="10">
        <f t="shared" si="140"/>
        <v>40369.708333333328</v>
      </c>
    </row>
    <row r="2478" spans="1:20" ht="43.5" x14ac:dyDescent="0.35">
      <c r="A2478">
        <v>2476</v>
      </c>
      <c r="B2478" s="3" t="s">
        <v>946</v>
      </c>
      <c r="C2478" s="3" t="s">
        <v>3523</v>
      </c>
      <c r="D2478">
        <v>3200</v>
      </c>
      <c r="E2478">
        <v>3360.72</v>
      </c>
      <c r="F2478" t="s">
        <v>5156</v>
      </c>
      <c r="G2478" t="s">
        <v>5161</v>
      </c>
      <c r="H2478" t="s">
        <v>5183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5211</v>
      </c>
      <c r="P2478">
        <f t="shared" si="138"/>
        <v>61</v>
      </c>
      <c r="Q2478" t="s">
        <v>5242</v>
      </c>
      <c r="R2478" t="s">
        <v>5246</v>
      </c>
      <c r="S2478" s="10">
        <f t="shared" si="139"/>
        <v>41913.120023148142</v>
      </c>
      <c r="T2478" s="10">
        <f t="shared" si="140"/>
        <v>41946.161689814813</v>
      </c>
    </row>
    <row r="2479" spans="1:20" ht="29" x14ac:dyDescent="0.35">
      <c r="A2479">
        <v>2477</v>
      </c>
      <c r="B2479" s="3" t="s">
        <v>536</v>
      </c>
      <c r="C2479" s="3" t="s">
        <v>3524</v>
      </c>
      <c r="D2479">
        <v>750</v>
      </c>
      <c r="E2479">
        <v>1285</v>
      </c>
      <c r="F2479" t="s">
        <v>5156</v>
      </c>
      <c r="G2479" t="s">
        <v>5161</v>
      </c>
      <c r="H2479" t="s">
        <v>5183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5211</v>
      </c>
      <c r="P2479">
        <f t="shared" si="138"/>
        <v>31</v>
      </c>
      <c r="Q2479" t="s">
        <v>5242</v>
      </c>
      <c r="R2479" t="s">
        <v>5246</v>
      </c>
      <c r="S2479" s="10">
        <f t="shared" si="139"/>
        <v>41088.483159722222</v>
      </c>
      <c r="T2479" s="10">
        <f t="shared" si="140"/>
        <v>41133.483159722222</v>
      </c>
    </row>
    <row r="2480" spans="1:20" ht="43.5" x14ac:dyDescent="0.35">
      <c r="A2480">
        <v>2478</v>
      </c>
      <c r="B2480" s="3" t="s">
        <v>947</v>
      </c>
      <c r="C2480" s="3" t="s">
        <v>3525</v>
      </c>
      <c r="D2480">
        <v>8000</v>
      </c>
      <c r="E2480">
        <v>10200</v>
      </c>
      <c r="F2480" t="s">
        <v>5156</v>
      </c>
      <c r="G2480" t="s">
        <v>5161</v>
      </c>
      <c r="H2480" t="s">
        <v>5183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5211</v>
      </c>
      <c r="P2480">
        <f t="shared" si="138"/>
        <v>129</v>
      </c>
      <c r="Q2480" t="s">
        <v>5242</v>
      </c>
      <c r="R2480" t="s">
        <v>5246</v>
      </c>
      <c r="S2480" s="10">
        <f t="shared" si="139"/>
        <v>41257.742048611108</v>
      </c>
      <c r="T2480" s="10">
        <f t="shared" si="140"/>
        <v>41287.742048611108</v>
      </c>
    </row>
    <row r="2481" spans="1:20" ht="29" x14ac:dyDescent="0.35">
      <c r="A2481">
        <v>2479</v>
      </c>
      <c r="B2481" s="3" t="s">
        <v>948</v>
      </c>
      <c r="C2481" s="3" t="s">
        <v>3526</v>
      </c>
      <c r="D2481">
        <v>300</v>
      </c>
      <c r="E2481">
        <v>400.33</v>
      </c>
      <c r="F2481" t="s">
        <v>5156</v>
      </c>
      <c r="G2481" t="s">
        <v>5161</v>
      </c>
      <c r="H2481" t="s">
        <v>5183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5211</v>
      </c>
      <c r="P2481">
        <f t="shared" si="138"/>
        <v>25</v>
      </c>
      <c r="Q2481" t="s">
        <v>5242</v>
      </c>
      <c r="R2481" t="s">
        <v>5246</v>
      </c>
      <c r="S2481" s="10">
        <f t="shared" si="139"/>
        <v>41107.518449074072</v>
      </c>
      <c r="T2481" s="10">
        <f t="shared" si="140"/>
        <v>41117.875</v>
      </c>
    </row>
    <row r="2482" spans="1:20" ht="43.5" x14ac:dyDescent="0.35">
      <c r="A2482">
        <v>2480</v>
      </c>
      <c r="B2482" s="3" t="s">
        <v>949</v>
      </c>
      <c r="C2482" s="3" t="s">
        <v>3527</v>
      </c>
      <c r="D2482">
        <v>2000</v>
      </c>
      <c r="E2482">
        <v>2000</v>
      </c>
      <c r="F2482" t="s">
        <v>5156</v>
      </c>
      <c r="G2482" t="s">
        <v>5161</v>
      </c>
      <c r="H2482" t="s">
        <v>5183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5211</v>
      </c>
      <c r="P2482">
        <f t="shared" si="138"/>
        <v>250</v>
      </c>
      <c r="Q2482" t="s">
        <v>5242</v>
      </c>
      <c r="R2482" t="s">
        <v>5246</v>
      </c>
      <c r="S2482" s="10">
        <f t="shared" si="139"/>
        <v>42227.727824074071</v>
      </c>
      <c r="T2482" s="10">
        <f t="shared" si="140"/>
        <v>42287.727824074071</v>
      </c>
    </row>
    <row r="2483" spans="1:20" ht="43.5" x14ac:dyDescent="0.35">
      <c r="A2483">
        <v>2481</v>
      </c>
      <c r="B2483" s="3" t="s">
        <v>950</v>
      </c>
      <c r="C2483" s="3" t="s">
        <v>3528</v>
      </c>
      <c r="D2483">
        <v>4000</v>
      </c>
      <c r="E2483">
        <v>4516.4399999999996</v>
      </c>
      <c r="F2483" t="s">
        <v>5156</v>
      </c>
      <c r="G2483" t="s">
        <v>5161</v>
      </c>
      <c r="H2483" t="s">
        <v>5183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5211</v>
      </c>
      <c r="P2483">
        <f t="shared" si="138"/>
        <v>48</v>
      </c>
      <c r="Q2483" t="s">
        <v>5242</v>
      </c>
      <c r="R2483" t="s">
        <v>5246</v>
      </c>
      <c r="S2483" s="10">
        <f t="shared" si="139"/>
        <v>40999.437592592592</v>
      </c>
      <c r="T2483" s="10">
        <f t="shared" si="140"/>
        <v>41029.437592592592</v>
      </c>
    </row>
    <row r="2484" spans="1:20" ht="58" x14ac:dyDescent="0.35">
      <c r="A2484">
        <v>2482</v>
      </c>
      <c r="B2484" s="3" t="s">
        <v>951</v>
      </c>
      <c r="C2484" s="3" t="s">
        <v>3529</v>
      </c>
      <c r="D2484">
        <v>1000</v>
      </c>
      <c r="E2484">
        <v>1001</v>
      </c>
      <c r="F2484" t="s">
        <v>5156</v>
      </c>
      <c r="G2484" t="s">
        <v>5161</v>
      </c>
      <c r="H2484" t="s">
        <v>5183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5211</v>
      </c>
      <c r="P2484">
        <f t="shared" si="138"/>
        <v>40</v>
      </c>
      <c r="Q2484" t="s">
        <v>5242</v>
      </c>
      <c r="R2484" t="s">
        <v>5246</v>
      </c>
      <c r="S2484" s="10">
        <f t="shared" si="139"/>
        <v>40711.573877314811</v>
      </c>
      <c r="T2484" s="10">
        <f t="shared" si="140"/>
        <v>40756.573877314811</v>
      </c>
    </row>
    <row r="2485" spans="1:20" ht="43.5" x14ac:dyDescent="0.35">
      <c r="A2485">
        <v>2483</v>
      </c>
      <c r="B2485" s="3" t="s">
        <v>952</v>
      </c>
      <c r="C2485" s="3" t="s">
        <v>3530</v>
      </c>
      <c r="D2485">
        <v>1100</v>
      </c>
      <c r="E2485">
        <v>1251</v>
      </c>
      <c r="F2485" t="s">
        <v>5156</v>
      </c>
      <c r="G2485" t="s">
        <v>5161</v>
      </c>
      <c r="H2485" t="s">
        <v>5183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5211</v>
      </c>
      <c r="P2485">
        <f t="shared" si="138"/>
        <v>66</v>
      </c>
      <c r="Q2485" t="s">
        <v>5242</v>
      </c>
      <c r="R2485" t="s">
        <v>5246</v>
      </c>
      <c r="S2485" s="10">
        <f t="shared" si="139"/>
        <v>40970.541701388887</v>
      </c>
      <c r="T2485" s="10">
        <f t="shared" si="140"/>
        <v>41030.500034722216</v>
      </c>
    </row>
    <row r="2486" spans="1:20" ht="58" x14ac:dyDescent="0.35">
      <c r="A2486">
        <v>2484</v>
      </c>
      <c r="B2486" s="3" t="s">
        <v>953</v>
      </c>
      <c r="C2486" s="3" t="s">
        <v>3531</v>
      </c>
      <c r="D2486">
        <v>3500</v>
      </c>
      <c r="E2486">
        <v>4176.1099999999997</v>
      </c>
      <c r="F2486" t="s">
        <v>5156</v>
      </c>
      <c r="G2486" t="s">
        <v>5161</v>
      </c>
      <c r="H2486" t="s">
        <v>5183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5211</v>
      </c>
      <c r="P2486">
        <f t="shared" si="138"/>
        <v>46</v>
      </c>
      <c r="Q2486" t="s">
        <v>5242</v>
      </c>
      <c r="R2486" t="s">
        <v>5246</v>
      </c>
      <c r="S2486" s="10">
        <f t="shared" si="139"/>
        <v>40771.708368055552</v>
      </c>
      <c r="T2486" s="10">
        <f t="shared" si="140"/>
        <v>40801.708368055552</v>
      </c>
    </row>
    <row r="2487" spans="1:20" ht="58" x14ac:dyDescent="0.35">
      <c r="A2487">
        <v>2485</v>
      </c>
      <c r="B2487" s="3" t="s">
        <v>954</v>
      </c>
      <c r="C2487" s="3" t="s">
        <v>3532</v>
      </c>
      <c r="D2487">
        <v>2000</v>
      </c>
      <c r="E2487">
        <v>2065</v>
      </c>
      <c r="F2487" t="s">
        <v>5156</v>
      </c>
      <c r="G2487" t="s">
        <v>5161</v>
      </c>
      <c r="H2487" t="s">
        <v>5183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5211</v>
      </c>
      <c r="P2487">
        <f t="shared" si="138"/>
        <v>50</v>
      </c>
      <c r="Q2487" t="s">
        <v>5242</v>
      </c>
      <c r="R2487" t="s">
        <v>5246</v>
      </c>
      <c r="S2487" s="10">
        <f t="shared" si="139"/>
        <v>40793.790266203701</v>
      </c>
      <c r="T2487" s="10">
        <f t="shared" si="140"/>
        <v>40828.790266203701</v>
      </c>
    </row>
    <row r="2488" spans="1:20" ht="43.5" x14ac:dyDescent="0.35">
      <c r="A2488">
        <v>2486</v>
      </c>
      <c r="B2488" s="3" t="s">
        <v>955</v>
      </c>
      <c r="C2488" s="3" t="s">
        <v>3533</v>
      </c>
      <c r="D2488">
        <v>300</v>
      </c>
      <c r="E2488">
        <v>797</v>
      </c>
      <c r="F2488" t="s">
        <v>5156</v>
      </c>
      <c r="G2488" t="s">
        <v>5161</v>
      </c>
      <c r="H2488" t="s">
        <v>5183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5211</v>
      </c>
      <c r="P2488">
        <f t="shared" si="138"/>
        <v>27</v>
      </c>
      <c r="Q2488" t="s">
        <v>5242</v>
      </c>
      <c r="R2488" t="s">
        <v>5246</v>
      </c>
      <c r="S2488" s="10">
        <f t="shared" si="139"/>
        <v>40991.499722222223</v>
      </c>
      <c r="T2488" s="10">
        <f t="shared" si="140"/>
        <v>41021.499722222223</v>
      </c>
    </row>
    <row r="2489" spans="1:20" ht="43.5" x14ac:dyDescent="0.35">
      <c r="A2489">
        <v>2487</v>
      </c>
      <c r="B2489" s="3" t="s">
        <v>956</v>
      </c>
      <c r="C2489" s="3" t="s">
        <v>3534</v>
      </c>
      <c r="D2489">
        <v>1500</v>
      </c>
      <c r="E2489">
        <v>1500.76</v>
      </c>
      <c r="F2489" t="s">
        <v>5156</v>
      </c>
      <c r="G2489" t="s">
        <v>5161</v>
      </c>
      <c r="H2489" t="s">
        <v>5183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5211</v>
      </c>
      <c r="P2489">
        <f t="shared" si="138"/>
        <v>39</v>
      </c>
      <c r="Q2489" t="s">
        <v>5242</v>
      </c>
      <c r="R2489" t="s">
        <v>5246</v>
      </c>
      <c r="S2489" s="10">
        <f t="shared" si="139"/>
        <v>41025.874965277777</v>
      </c>
      <c r="T2489" s="10">
        <f t="shared" si="140"/>
        <v>41055.874965277777</v>
      </c>
    </row>
    <row r="2490" spans="1:20" ht="58" x14ac:dyDescent="0.35">
      <c r="A2490">
        <v>2488</v>
      </c>
      <c r="B2490" s="3" t="s">
        <v>957</v>
      </c>
      <c r="C2490" s="3" t="s">
        <v>3535</v>
      </c>
      <c r="D2490">
        <v>3000</v>
      </c>
      <c r="E2490">
        <v>3201</v>
      </c>
      <c r="F2490" t="s">
        <v>5156</v>
      </c>
      <c r="G2490" t="s">
        <v>5161</v>
      </c>
      <c r="H2490" t="s">
        <v>5183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5211</v>
      </c>
      <c r="P2490">
        <f t="shared" si="138"/>
        <v>49</v>
      </c>
      <c r="Q2490" t="s">
        <v>5242</v>
      </c>
      <c r="R2490" t="s">
        <v>5246</v>
      </c>
      <c r="S2490" s="10">
        <f t="shared" si="139"/>
        <v>40833.424861111111</v>
      </c>
      <c r="T2490" s="10">
        <f t="shared" si="140"/>
        <v>40863.466527777775</v>
      </c>
    </row>
    <row r="2491" spans="1:20" ht="43.5" x14ac:dyDescent="0.35">
      <c r="A2491">
        <v>2489</v>
      </c>
      <c r="B2491" s="3" t="s">
        <v>958</v>
      </c>
      <c r="C2491" s="3" t="s">
        <v>3536</v>
      </c>
      <c r="D2491">
        <v>3500</v>
      </c>
      <c r="E2491">
        <v>4678.5</v>
      </c>
      <c r="F2491" t="s">
        <v>5156</v>
      </c>
      <c r="G2491" t="s">
        <v>5161</v>
      </c>
      <c r="H2491" t="s">
        <v>5183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5211</v>
      </c>
      <c r="P2491">
        <f t="shared" si="138"/>
        <v>62</v>
      </c>
      <c r="Q2491" t="s">
        <v>5242</v>
      </c>
      <c r="R2491" t="s">
        <v>5246</v>
      </c>
      <c r="S2491" s="10">
        <f t="shared" si="139"/>
        <v>41373.481932870367</v>
      </c>
      <c r="T2491" s="10">
        <f t="shared" si="140"/>
        <v>41403.481932870367</v>
      </c>
    </row>
    <row r="2492" spans="1:20" ht="43.5" x14ac:dyDescent="0.35">
      <c r="A2492">
        <v>2490</v>
      </c>
      <c r="B2492" s="3" t="s">
        <v>959</v>
      </c>
      <c r="C2492" s="3" t="s">
        <v>3537</v>
      </c>
      <c r="D2492">
        <v>500</v>
      </c>
      <c r="E2492">
        <v>607</v>
      </c>
      <c r="F2492" t="s">
        <v>5156</v>
      </c>
      <c r="G2492" t="s">
        <v>5161</v>
      </c>
      <c r="H2492" t="s">
        <v>5183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5211</v>
      </c>
      <c r="P2492">
        <f t="shared" si="138"/>
        <v>38</v>
      </c>
      <c r="Q2492" t="s">
        <v>5242</v>
      </c>
      <c r="R2492" t="s">
        <v>5246</v>
      </c>
      <c r="S2492" s="10">
        <f t="shared" si="139"/>
        <v>41023.01939814815</v>
      </c>
      <c r="T2492" s="10">
        <f t="shared" si="140"/>
        <v>41083.01939814815</v>
      </c>
    </row>
    <row r="2493" spans="1:20" ht="43.5" x14ac:dyDescent="0.35">
      <c r="A2493">
        <v>2491</v>
      </c>
      <c r="B2493" s="3" t="s">
        <v>960</v>
      </c>
      <c r="C2493" s="3" t="s">
        <v>3538</v>
      </c>
      <c r="D2493">
        <v>500</v>
      </c>
      <c r="E2493">
        <v>516</v>
      </c>
      <c r="F2493" t="s">
        <v>5156</v>
      </c>
      <c r="G2493" t="s">
        <v>5161</v>
      </c>
      <c r="H2493" t="s">
        <v>5183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5211</v>
      </c>
      <c r="P2493">
        <f t="shared" si="138"/>
        <v>52</v>
      </c>
      <c r="Q2493" t="s">
        <v>5242</v>
      </c>
      <c r="R2493" t="s">
        <v>5246</v>
      </c>
      <c r="S2493" s="10">
        <f t="shared" si="139"/>
        <v>40542.630949074075</v>
      </c>
      <c r="T2493" s="10">
        <f t="shared" si="140"/>
        <v>40558.868750000001</v>
      </c>
    </row>
    <row r="2494" spans="1:20" ht="29" x14ac:dyDescent="0.35">
      <c r="A2494">
        <v>2492</v>
      </c>
      <c r="B2494" s="3" t="s">
        <v>961</v>
      </c>
      <c r="C2494" s="3" t="s">
        <v>3539</v>
      </c>
      <c r="D2494">
        <v>600</v>
      </c>
      <c r="E2494">
        <v>750</v>
      </c>
      <c r="F2494" t="s">
        <v>5156</v>
      </c>
      <c r="G2494" t="s">
        <v>5161</v>
      </c>
      <c r="H2494" t="s">
        <v>5183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5211</v>
      </c>
      <c r="P2494">
        <f t="shared" si="138"/>
        <v>28</v>
      </c>
      <c r="Q2494" t="s">
        <v>5242</v>
      </c>
      <c r="R2494" t="s">
        <v>5246</v>
      </c>
      <c r="S2494" s="10">
        <f t="shared" si="139"/>
        <v>41024.777638888889</v>
      </c>
      <c r="T2494" s="10">
        <f t="shared" si="140"/>
        <v>41076.207638888889</v>
      </c>
    </row>
    <row r="2495" spans="1:20" ht="43.5" x14ac:dyDescent="0.35">
      <c r="A2495">
        <v>2493</v>
      </c>
      <c r="B2495" s="3" t="s">
        <v>962</v>
      </c>
      <c r="C2495" s="3" t="s">
        <v>3540</v>
      </c>
      <c r="D2495">
        <v>20000</v>
      </c>
      <c r="E2495">
        <v>25740</v>
      </c>
      <c r="F2495" t="s">
        <v>5156</v>
      </c>
      <c r="G2495" t="s">
        <v>5161</v>
      </c>
      <c r="H2495" t="s">
        <v>5183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5211</v>
      </c>
      <c r="P2495">
        <f t="shared" si="138"/>
        <v>99</v>
      </c>
      <c r="Q2495" t="s">
        <v>5242</v>
      </c>
      <c r="R2495" t="s">
        <v>5246</v>
      </c>
      <c r="S2495" s="10">
        <f t="shared" si="139"/>
        <v>41347.959953703699</v>
      </c>
      <c r="T2495" s="10">
        <f t="shared" si="140"/>
        <v>41392.959953703699</v>
      </c>
    </row>
    <row r="2496" spans="1:20" ht="43.5" x14ac:dyDescent="0.35">
      <c r="A2496">
        <v>2494</v>
      </c>
      <c r="B2496" s="3" t="s">
        <v>963</v>
      </c>
      <c r="C2496" s="3" t="s">
        <v>3541</v>
      </c>
      <c r="D2496">
        <v>1500</v>
      </c>
      <c r="E2496">
        <v>1515.08</v>
      </c>
      <c r="F2496" t="s">
        <v>5156</v>
      </c>
      <c r="G2496" t="s">
        <v>5161</v>
      </c>
      <c r="H2496" t="s">
        <v>5183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5211</v>
      </c>
      <c r="P2496">
        <f t="shared" si="138"/>
        <v>39</v>
      </c>
      <c r="Q2496" t="s">
        <v>5242</v>
      </c>
      <c r="R2496" t="s">
        <v>5246</v>
      </c>
      <c r="S2496" s="10">
        <f t="shared" si="139"/>
        <v>41022.436851851853</v>
      </c>
      <c r="T2496" s="10">
        <f t="shared" si="140"/>
        <v>41052.436851851853</v>
      </c>
    </row>
    <row r="2497" spans="1:20" ht="43.5" x14ac:dyDescent="0.35">
      <c r="A2497">
        <v>2495</v>
      </c>
      <c r="B2497" s="3" t="s">
        <v>964</v>
      </c>
      <c r="C2497" s="3" t="s">
        <v>3542</v>
      </c>
      <c r="D2497">
        <v>1500</v>
      </c>
      <c r="E2497">
        <v>1913.05</v>
      </c>
      <c r="F2497" t="s">
        <v>5156</v>
      </c>
      <c r="G2497" t="s">
        <v>5161</v>
      </c>
      <c r="H2497" t="s">
        <v>5183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5211</v>
      </c>
      <c r="P2497">
        <f t="shared" si="138"/>
        <v>46</v>
      </c>
      <c r="Q2497" t="s">
        <v>5242</v>
      </c>
      <c r="R2497" t="s">
        <v>5246</v>
      </c>
      <c r="S2497" s="10">
        <f t="shared" si="139"/>
        <v>41036.738136574073</v>
      </c>
      <c r="T2497" s="10">
        <f t="shared" si="140"/>
        <v>41066.738136574073</v>
      </c>
    </row>
    <row r="2498" spans="1:20" ht="29" x14ac:dyDescent="0.35">
      <c r="A2498">
        <v>2496</v>
      </c>
      <c r="B2498" s="3" t="s">
        <v>965</v>
      </c>
      <c r="C2498" s="3" t="s">
        <v>3543</v>
      </c>
      <c r="D2498">
        <v>6000</v>
      </c>
      <c r="E2498">
        <v>6000</v>
      </c>
      <c r="F2498" t="s">
        <v>5156</v>
      </c>
      <c r="G2498" t="s">
        <v>5161</v>
      </c>
      <c r="H2498" t="s">
        <v>5183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5211</v>
      </c>
      <c r="P2498">
        <f t="shared" si="138"/>
        <v>600</v>
      </c>
      <c r="Q2498" t="s">
        <v>5242</v>
      </c>
      <c r="R2498" t="s">
        <v>5246</v>
      </c>
      <c r="S2498" s="10">
        <f t="shared" si="139"/>
        <v>41327.788101851846</v>
      </c>
      <c r="T2498" s="10">
        <f t="shared" si="140"/>
        <v>41362.746435185181</v>
      </c>
    </row>
    <row r="2499" spans="1:20" ht="43.5" x14ac:dyDescent="0.35">
      <c r="A2499">
        <v>2497</v>
      </c>
      <c r="B2499" s="3" t="s">
        <v>966</v>
      </c>
      <c r="C2499" s="3" t="s">
        <v>3544</v>
      </c>
      <c r="D2499">
        <v>4000</v>
      </c>
      <c r="E2499">
        <v>4510.8599999999997</v>
      </c>
      <c r="F2499" t="s">
        <v>5156</v>
      </c>
      <c r="G2499" t="s">
        <v>5161</v>
      </c>
      <c r="H2499" t="s">
        <v>5183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5211</v>
      </c>
      <c r="P2499">
        <f t="shared" ref="P2499:P2562" si="141">ROUND(E2499/L2499,0)</f>
        <v>81</v>
      </c>
      <c r="Q2499" t="s">
        <v>5242</v>
      </c>
      <c r="R2499" t="s">
        <v>5246</v>
      </c>
      <c r="S2499" s="10">
        <f t="shared" ref="S2499:S2562" si="142">(J2499/86400)+25569+(-5/24)</f>
        <v>40730.670578703699</v>
      </c>
      <c r="T2499" s="10">
        <f t="shared" ref="T2499:T2562" si="143">(I2499/86400)+25569+(-5/24)</f>
        <v>40760.670578703699</v>
      </c>
    </row>
    <row r="2500" spans="1:20" ht="43.5" x14ac:dyDescent="0.35">
      <c r="A2500">
        <v>2498</v>
      </c>
      <c r="B2500" s="3" t="s">
        <v>967</v>
      </c>
      <c r="C2500" s="3" t="s">
        <v>3545</v>
      </c>
      <c r="D2500">
        <v>1000</v>
      </c>
      <c r="E2500">
        <v>1056</v>
      </c>
      <c r="F2500" t="s">
        <v>5156</v>
      </c>
      <c r="G2500" t="s">
        <v>5161</v>
      </c>
      <c r="H2500" t="s">
        <v>5183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5211</v>
      </c>
      <c r="P2500">
        <f t="shared" si="141"/>
        <v>53</v>
      </c>
      <c r="Q2500" t="s">
        <v>5242</v>
      </c>
      <c r="R2500" t="s">
        <v>5246</v>
      </c>
      <c r="S2500" s="10">
        <f t="shared" si="142"/>
        <v>42017.759108796294</v>
      </c>
      <c r="T2500" s="10">
        <f t="shared" si="143"/>
        <v>42031.759108796294</v>
      </c>
    </row>
    <row r="2501" spans="1:20" ht="43.5" x14ac:dyDescent="0.35">
      <c r="A2501">
        <v>2499</v>
      </c>
      <c r="B2501" s="3" t="s">
        <v>968</v>
      </c>
      <c r="C2501" s="3" t="s">
        <v>3546</v>
      </c>
      <c r="D2501">
        <v>4000</v>
      </c>
      <c r="E2501">
        <v>8105</v>
      </c>
      <c r="F2501" t="s">
        <v>5156</v>
      </c>
      <c r="G2501" t="s">
        <v>5161</v>
      </c>
      <c r="H2501" t="s">
        <v>5183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5211</v>
      </c>
      <c r="P2501">
        <f t="shared" si="141"/>
        <v>48</v>
      </c>
      <c r="Q2501" t="s">
        <v>5242</v>
      </c>
      <c r="R2501" t="s">
        <v>5246</v>
      </c>
      <c r="S2501" s="10">
        <f t="shared" si="142"/>
        <v>41226.440243055556</v>
      </c>
      <c r="T2501" s="10">
        <f t="shared" si="143"/>
        <v>41274.541666666664</v>
      </c>
    </row>
    <row r="2502" spans="1:20" ht="43.5" x14ac:dyDescent="0.35">
      <c r="A2502">
        <v>2500</v>
      </c>
      <c r="B2502" s="3" t="s">
        <v>969</v>
      </c>
      <c r="C2502" s="3" t="s">
        <v>3547</v>
      </c>
      <c r="D2502">
        <v>600</v>
      </c>
      <c r="E2502">
        <v>680</v>
      </c>
      <c r="F2502" t="s">
        <v>5156</v>
      </c>
      <c r="G2502" t="s">
        <v>5161</v>
      </c>
      <c r="H2502" t="s">
        <v>5183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5211</v>
      </c>
      <c r="P2502">
        <f t="shared" si="141"/>
        <v>23</v>
      </c>
      <c r="Q2502" t="s">
        <v>5242</v>
      </c>
      <c r="R2502" t="s">
        <v>5246</v>
      </c>
      <c r="S2502" s="10">
        <f t="shared" si="142"/>
        <v>41053.564525462956</v>
      </c>
      <c r="T2502" s="10">
        <f t="shared" si="143"/>
        <v>41083.564525462956</v>
      </c>
    </row>
    <row r="2503" spans="1:20" ht="43.5" x14ac:dyDescent="0.35">
      <c r="A2503">
        <v>2501</v>
      </c>
      <c r="B2503" s="3" t="s">
        <v>970</v>
      </c>
      <c r="C2503" s="3" t="s">
        <v>3548</v>
      </c>
      <c r="D2503">
        <v>11000</v>
      </c>
      <c r="E2503">
        <v>281</v>
      </c>
      <c r="F2503" t="s">
        <v>5158</v>
      </c>
      <c r="G2503" t="s">
        <v>5166</v>
      </c>
      <c r="H2503" t="s">
        <v>5188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5218</v>
      </c>
      <c r="P2503">
        <f t="shared" si="141"/>
        <v>40</v>
      </c>
      <c r="Q2503" t="s">
        <v>5253</v>
      </c>
      <c r="R2503" t="s">
        <v>5270</v>
      </c>
      <c r="S2503" s="10">
        <f t="shared" si="142"/>
        <v>42244.568333333336</v>
      </c>
      <c r="T2503" s="10">
        <f t="shared" si="143"/>
        <v>42274.568333333336</v>
      </c>
    </row>
    <row r="2504" spans="1:20" ht="58" x14ac:dyDescent="0.35">
      <c r="A2504">
        <v>2502</v>
      </c>
      <c r="B2504" s="3" t="s">
        <v>971</v>
      </c>
      <c r="C2504" s="3" t="s">
        <v>3549</v>
      </c>
      <c r="D2504">
        <v>110000</v>
      </c>
      <c r="E2504">
        <v>86</v>
      </c>
      <c r="F2504" t="s">
        <v>5158</v>
      </c>
      <c r="G2504" t="s">
        <v>5161</v>
      </c>
      <c r="H2504" t="s">
        <v>5183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5218</v>
      </c>
      <c r="P2504">
        <f t="shared" si="141"/>
        <v>17</v>
      </c>
      <c r="Q2504" t="s">
        <v>5253</v>
      </c>
      <c r="R2504" t="s">
        <v>5270</v>
      </c>
      <c r="S2504" s="10">
        <f t="shared" si="142"/>
        <v>41858.617106481477</v>
      </c>
      <c r="T2504" s="10">
        <f t="shared" si="143"/>
        <v>41903.617106481477</v>
      </c>
    </row>
    <row r="2505" spans="1:20" ht="58" x14ac:dyDescent="0.35">
      <c r="A2505">
        <v>2503</v>
      </c>
      <c r="B2505" s="3" t="s">
        <v>972</v>
      </c>
      <c r="C2505" s="3" t="s">
        <v>3550</v>
      </c>
      <c r="D2505">
        <v>10000</v>
      </c>
      <c r="E2505">
        <v>0</v>
      </c>
      <c r="F2505" t="s">
        <v>5158</v>
      </c>
      <c r="G2505" t="s">
        <v>5161</v>
      </c>
      <c r="H2505" t="s">
        <v>5183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5218</v>
      </c>
      <c r="P2505" t="e">
        <f t="shared" si="141"/>
        <v>#DIV/0!</v>
      </c>
      <c r="Q2505" t="s">
        <v>5253</v>
      </c>
      <c r="R2505" t="s">
        <v>5270</v>
      </c>
      <c r="S2505" s="10">
        <f t="shared" si="142"/>
        <v>42498.691064814811</v>
      </c>
      <c r="T2505" s="10">
        <f t="shared" si="143"/>
        <v>42528.67083333333</v>
      </c>
    </row>
    <row r="2506" spans="1:20" ht="29" x14ac:dyDescent="0.35">
      <c r="A2506">
        <v>2504</v>
      </c>
      <c r="B2506" s="3" t="s">
        <v>973</v>
      </c>
      <c r="C2506" s="3" t="s">
        <v>3551</v>
      </c>
      <c r="D2506">
        <v>35000</v>
      </c>
      <c r="E2506">
        <v>0</v>
      </c>
      <c r="F2506" t="s">
        <v>5158</v>
      </c>
      <c r="G2506" t="s">
        <v>5161</v>
      </c>
      <c r="H2506" t="s">
        <v>5183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5218</v>
      </c>
      <c r="P2506" t="e">
        <f t="shared" si="141"/>
        <v>#DIV/0!</v>
      </c>
      <c r="Q2506" t="s">
        <v>5253</v>
      </c>
      <c r="R2506" t="s">
        <v>5270</v>
      </c>
      <c r="S2506" s="10">
        <f t="shared" si="142"/>
        <v>41927.807106481479</v>
      </c>
      <c r="T2506" s="10">
        <f t="shared" si="143"/>
        <v>41957.848773148151</v>
      </c>
    </row>
    <row r="2507" spans="1:20" ht="58" x14ac:dyDescent="0.35">
      <c r="A2507">
        <v>2505</v>
      </c>
      <c r="B2507" s="3" t="s">
        <v>974</v>
      </c>
      <c r="C2507" s="3" t="s">
        <v>3552</v>
      </c>
      <c r="D2507">
        <v>7000</v>
      </c>
      <c r="E2507">
        <v>0</v>
      </c>
      <c r="F2507" t="s">
        <v>5158</v>
      </c>
      <c r="G2507" t="s">
        <v>5161</v>
      </c>
      <c r="H2507" t="s">
        <v>5183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5218</v>
      </c>
      <c r="P2507" t="e">
        <f t="shared" si="141"/>
        <v>#DIV/0!</v>
      </c>
      <c r="Q2507" t="s">
        <v>5253</v>
      </c>
      <c r="R2507" t="s">
        <v>5270</v>
      </c>
      <c r="S2507" s="10">
        <f t="shared" si="142"/>
        <v>42046.847407407404</v>
      </c>
      <c r="T2507" s="10">
        <f t="shared" si="143"/>
        <v>42076.80574074074</v>
      </c>
    </row>
    <row r="2508" spans="1:20" ht="43.5" x14ac:dyDescent="0.35">
      <c r="A2508">
        <v>2506</v>
      </c>
      <c r="B2508" s="3" t="s">
        <v>975</v>
      </c>
      <c r="C2508" s="3" t="s">
        <v>3553</v>
      </c>
      <c r="D2508">
        <v>5000</v>
      </c>
      <c r="E2508">
        <v>30</v>
      </c>
      <c r="F2508" t="s">
        <v>5158</v>
      </c>
      <c r="G2508" t="s">
        <v>5162</v>
      </c>
      <c r="H2508" t="s">
        <v>5184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5218</v>
      </c>
      <c r="P2508">
        <f t="shared" si="141"/>
        <v>15</v>
      </c>
      <c r="Q2508" t="s">
        <v>5253</v>
      </c>
      <c r="R2508" t="s">
        <v>5270</v>
      </c>
      <c r="S2508" s="10">
        <f t="shared" si="142"/>
        <v>42258.088761574072</v>
      </c>
      <c r="T2508" s="10">
        <f t="shared" si="143"/>
        <v>42280.666666666664</v>
      </c>
    </row>
    <row r="2509" spans="1:20" x14ac:dyDescent="0.35">
      <c r="A2509">
        <v>2507</v>
      </c>
      <c r="B2509" s="3" t="s">
        <v>976</v>
      </c>
      <c r="C2509" s="3" t="s">
        <v>3554</v>
      </c>
      <c r="D2509">
        <v>42850</v>
      </c>
      <c r="E2509">
        <v>0</v>
      </c>
      <c r="F2509" t="s">
        <v>5158</v>
      </c>
      <c r="G2509" t="s">
        <v>5161</v>
      </c>
      <c r="H2509" t="s">
        <v>5183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5218</v>
      </c>
      <c r="P2509" t="e">
        <f t="shared" si="141"/>
        <v>#DIV/0!</v>
      </c>
      <c r="Q2509" t="s">
        <v>5253</v>
      </c>
      <c r="R2509" t="s">
        <v>5270</v>
      </c>
      <c r="S2509" s="10">
        <f t="shared" si="142"/>
        <v>42104.864629629628</v>
      </c>
      <c r="T2509" s="10">
        <f t="shared" si="143"/>
        <v>42134.864629629628</v>
      </c>
    </row>
    <row r="2510" spans="1:20" ht="43.5" x14ac:dyDescent="0.35">
      <c r="A2510">
        <v>2508</v>
      </c>
      <c r="B2510" s="3" t="s">
        <v>977</v>
      </c>
      <c r="C2510" s="3" t="s">
        <v>3555</v>
      </c>
      <c r="D2510">
        <v>20000</v>
      </c>
      <c r="E2510">
        <v>0</v>
      </c>
      <c r="F2510" t="s">
        <v>5158</v>
      </c>
      <c r="G2510" t="s">
        <v>5161</v>
      </c>
      <c r="H2510" t="s">
        <v>5183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5218</v>
      </c>
      <c r="P2510" t="e">
        <f t="shared" si="141"/>
        <v>#DIV/0!</v>
      </c>
      <c r="Q2510" t="s">
        <v>5253</v>
      </c>
      <c r="R2510" t="s">
        <v>5270</v>
      </c>
      <c r="S2510" s="10">
        <f t="shared" si="142"/>
        <v>41835.743449074071</v>
      </c>
      <c r="T2510" s="10">
        <f t="shared" si="143"/>
        <v>41865.743449074071</v>
      </c>
    </row>
    <row r="2511" spans="1:20" ht="43.5" x14ac:dyDescent="0.35">
      <c r="A2511">
        <v>2509</v>
      </c>
      <c r="B2511" s="3" t="s">
        <v>978</v>
      </c>
      <c r="C2511" s="3" t="s">
        <v>3556</v>
      </c>
      <c r="D2511">
        <v>95000</v>
      </c>
      <c r="E2511">
        <v>1000</v>
      </c>
      <c r="F2511" t="s">
        <v>5158</v>
      </c>
      <c r="G2511" t="s">
        <v>5162</v>
      </c>
      <c r="H2511" t="s">
        <v>5184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5218</v>
      </c>
      <c r="P2511">
        <f t="shared" si="141"/>
        <v>36</v>
      </c>
      <c r="Q2511" t="s">
        <v>5253</v>
      </c>
      <c r="R2511" t="s">
        <v>5270</v>
      </c>
      <c r="S2511" s="10">
        <f t="shared" si="142"/>
        <v>42058.601261574069</v>
      </c>
      <c r="T2511" s="10">
        <f t="shared" si="143"/>
        <v>42114.559594907405</v>
      </c>
    </row>
    <row r="2512" spans="1:20" ht="43.5" x14ac:dyDescent="0.35">
      <c r="A2512">
        <v>2510</v>
      </c>
      <c r="B2512" s="3" t="s">
        <v>979</v>
      </c>
      <c r="C2512" s="3" t="s">
        <v>3557</v>
      </c>
      <c r="D2512">
        <v>50000</v>
      </c>
      <c r="E2512">
        <v>75</v>
      </c>
      <c r="F2512" t="s">
        <v>5158</v>
      </c>
      <c r="G2512" t="s">
        <v>5161</v>
      </c>
      <c r="H2512" t="s">
        <v>5183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5218</v>
      </c>
      <c r="P2512">
        <f t="shared" si="141"/>
        <v>38</v>
      </c>
      <c r="Q2512" t="s">
        <v>5253</v>
      </c>
      <c r="R2512" t="s">
        <v>5270</v>
      </c>
      <c r="S2512" s="10">
        <f t="shared" si="142"/>
        <v>42078.789027777777</v>
      </c>
      <c r="T2512" s="10">
        <f t="shared" si="143"/>
        <v>42138.789027777777</v>
      </c>
    </row>
    <row r="2513" spans="1:20" ht="43.5" x14ac:dyDescent="0.35">
      <c r="A2513">
        <v>2511</v>
      </c>
      <c r="B2513" s="3" t="s">
        <v>980</v>
      </c>
      <c r="C2513" s="3" t="s">
        <v>3558</v>
      </c>
      <c r="D2513">
        <v>100000</v>
      </c>
      <c r="E2513">
        <v>0</v>
      </c>
      <c r="F2513" t="s">
        <v>5158</v>
      </c>
      <c r="G2513" t="s">
        <v>5162</v>
      </c>
      <c r="H2513" t="s">
        <v>5184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5218</v>
      </c>
      <c r="P2513" t="e">
        <f t="shared" si="141"/>
        <v>#DIV/0!</v>
      </c>
      <c r="Q2513" t="s">
        <v>5253</v>
      </c>
      <c r="R2513" t="s">
        <v>5270</v>
      </c>
      <c r="S2513" s="10">
        <f t="shared" si="142"/>
        <v>42371.238576388881</v>
      </c>
      <c r="T2513" s="10">
        <f t="shared" si="143"/>
        <v>42401.238576388881</v>
      </c>
    </row>
    <row r="2514" spans="1:20" ht="43.5" x14ac:dyDescent="0.35">
      <c r="A2514">
        <v>2512</v>
      </c>
      <c r="B2514" s="3" t="s">
        <v>981</v>
      </c>
      <c r="C2514" s="3" t="s">
        <v>3559</v>
      </c>
      <c r="D2514">
        <v>1150</v>
      </c>
      <c r="E2514">
        <v>0</v>
      </c>
      <c r="F2514" t="s">
        <v>5158</v>
      </c>
      <c r="G2514" t="s">
        <v>5161</v>
      </c>
      <c r="H2514" t="s">
        <v>5183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5218</v>
      </c>
      <c r="P2514" t="e">
        <f t="shared" si="141"/>
        <v>#DIV/0!</v>
      </c>
      <c r="Q2514" t="s">
        <v>5253</v>
      </c>
      <c r="R2514" t="s">
        <v>5270</v>
      </c>
      <c r="S2514" s="10">
        <f t="shared" si="142"/>
        <v>41971.668530092589</v>
      </c>
      <c r="T2514" s="10">
        <f t="shared" si="143"/>
        <v>41986.668530092589</v>
      </c>
    </row>
    <row r="2515" spans="1:20" ht="58" x14ac:dyDescent="0.35">
      <c r="A2515">
        <v>2513</v>
      </c>
      <c r="B2515" s="3" t="s">
        <v>982</v>
      </c>
      <c r="C2515" s="3" t="s">
        <v>3560</v>
      </c>
      <c r="D2515">
        <v>180000</v>
      </c>
      <c r="E2515">
        <v>0</v>
      </c>
      <c r="F2515" t="s">
        <v>5158</v>
      </c>
      <c r="G2515" t="s">
        <v>5173</v>
      </c>
      <c r="H2515" t="s">
        <v>5186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5218</v>
      </c>
      <c r="P2515" t="e">
        <f t="shared" si="141"/>
        <v>#DIV/0!</v>
      </c>
      <c r="Q2515" t="s">
        <v>5253</v>
      </c>
      <c r="R2515" t="s">
        <v>5270</v>
      </c>
      <c r="S2515" s="10">
        <f t="shared" si="142"/>
        <v>42731.798483796294</v>
      </c>
      <c r="T2515" s="10">
        <f t="shared" si="143"/>
        <v>42791.798483796294</v>
      </c>
    </row>
    <row r="2516" spans="1:20" ht="43.5" x14ac:dyDescent="0.35">
      <c r="A2516">
        <v>2514</v>
      </c>
      <c r="B2516" s="3" t="s">
        <v>983</v>
      </c>
      <c r="C2516" s="3" t="s">
        <v>3561</v>
      </c>
      <c r="D2516">
        <v>12000</v>
      </c>
      <c r="E2516">
        <v>210</v>
      </c>
      <c r="F2516" t="s">
        <v>5158</v>
      </c>
      <c r="G2516" t="s">
        <v>5161</v>
      </c>
      <c r="H2516" t="s">
        <v>5183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5218</v>
      </c>
      <c r="P2516">
        <f t="shared" si="141"/>
        <v>53</v>
      </c>
      <c r="Q2516" t="s">
        <v>5253</v>
      </c>
      <c r="R2516" t="s">
        <v>5270</v>
      </c>
      <c r="S2516" s="10">
        <f t="shared" si="142"/>
        <v>41854.181446759256</v>
      </c>
      <c r="T2516" s="10">
        <f t="shared" si="143"/>
        <v>41871.181446759256</v>
      </c>
    </row>
    <row r="2517" spans="1:20" ht="58" x14ac:dyDescent="0.35">
      <c r="A2517">
        <v>2515</v>
      </c>
      <c r="B2517" s="3" t="s">
        <v>984</v>
      </c>
      <c r="C2517" s="3" t="s">
        <v>3562</v>
      </c>
      <c r="D2517">
        <v>5000</v>
      </c>
      <c r="E2517">
        <v>930</v>
      </c>
      <c r="F2517" t="s">
        <v>5158</v>
      </c>
      <c r="G2517" t="s">
        <v>5161</v>
      </c>
      <c r="H2517" t="s">
        <v>5183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5218</v>
      </c>
      <c r="P2517">
        <f t="shared" si="141"/>
        <v>78</v>
      </c>
      <c r="Q2517" t="s">
        <v>5253</v>
      </c>
      <c r="R2517" t="s">
        <v>5270</v>
      </c>
      <c r="S2517" s="10">
        <f t="shared" si="142"/>
        <v>42027.63140046296</v>
      </c>
      <c r="T2517" s="10">
        <f t="shared" si="143"/>
        <v>42057.63140046296</v>
      </c>
    </row>
    <row r="2518" spans="1:20" ht="43.5" x14ac:dyDescent="0.35">
      <c r="A2518">
        <v>2516</v>
      </c>
      <c r="B2518" s="3" t="s">
        <v>985</v>
      </c>
      <c r="C2518" s="3" t="s">
        <v>3563</v>
      </c>
      <c r="D2518">
        <v>22000</v>
      </c>
      <c r="E2518">
        <v>0</v>
      </c>
      <c r="F2518" t="s">
        <v>5158</v>
      </c>
      <c r="G2518" t="s">
        <v>5161</v>
      </c>
      <c r="H2518" t="s">
        <v>5183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5218</v>
      </c>
      <c r="P2518" t="e">
        <f t="shared" si="141"/>
        <v>#DIV/0!</v>
      </c>
      <c r="Q2518" t="s">
        <v>5253</v>
      </c>
      <c r="R2518" t="s">
        <v>5270</v>
      </c>
      <c r="S2518" s="10">
        <f t="shared" si="142"/>
        <v>41942.445046296292</v>
      </c>
      <c r="T2518" s="10">
        <f t="shared" si="143"/>
        <v>41972.486712962964</v>
      </c>
    </row>
    <row r="2519" spans="1:20" ht="43.5" x14ac:dyDescent="0.35">
      <c r="A2519">
        <v>2517</v>
      </c>
      <c r="B2519" s="3" t="s">
        <v>986</v>
      </c>
      <c r="C2519" s="3" t="s">
        <v>3564</v>
      </c>
      <c r="D2519">
        <v>18000</v>
      </c>
      <c r="E2519">
        <v>1767</v>
      </c>
      <c r="F2519" t="s">
        <v>5158</v>
      </c>
      <c r="G2519" t="s">
        <v>5166</v>
      </c>
      <c r="H2519" t="s">
        <v>5188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5218</v>
      </c>
      <c r="P2519">
        <f t="shared" si="141"/>
        <v>54</v>
      </c>
      <c r="Q2519" t="s">
        <v>5253</v>
      </c>
      <c r="R2519" t="s">
        <v>5270</v>
      </c>
      <c r="S2519" s="10">
        <f t="shared" si="142"/>
        <v>42052.594097222223</v>
      </c>
      <c r="T2519" s="10">
        <f t="shared" si="143"/>
        <v>42082.552430555552</v>
      </c>
    </row>
    <row r="2520" spans="1:20" ht="43.5" x14ac:dyDescent="0.35">
      <c r="A2520">
        <v>2518</v>
      </c>
      <c r="B2520" s="3" t="s">
        <v>987</v>
      </c>
      <c r="C2520" s="3" t="s">
        <v>3565</v>
      </c>
      <c r="D2520">
        <v>5000</v>
      </c>
      <c r="E2520">
        <v>0</v>
      </c>
      <c r="F2520" t="s">
        <v>5158</v>
      </c>
      <c r="G2520" t="s">
        <v>5161</v>
      </c>
      <c r="H2520" t="s">
        <v>5183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5218</v>
      </c>
      <c r="P2520" t="e">
        <f t="shared" si="141"/>
        <v>#DIV/0!</v>
      </c>
      <c r="Q2520" t="s">
        <v>5253</v>
      </c>
      <c r="R2520" t="s">
        <v>5270</v>
      </c>
      <c r="S2520" s="10">
        <f t="shared" si="142"/>
        <v>41926.472546296296</v>
      </c>
      <c r="T2520" s="10">
        <f t="shared" si="143"/>
        <v>41956.51421296296</v>
      </c>
    </row>
    <row r="2521" spans="1:20" ht="29" x14ac:dyDescent="0.35">
      <c r="A2521">
        <v>2519</v>
      </c>
      <c r="B2521" s="3" t="s">
        <v>988</v>
      </c>
      <c r="C2521" s="3" t="s">
        <v>3566</v>
      </c>
      <c r="D2521">
        <v>150000</v>
      </c>
      <c r="E2521">
        <v>65</v>
      </c>
      <c r="F2521" t="s">
        <v>5158</v>
      </c>
      <c r="G2521" t="s">
        <v>5161</v>
      </c>
      <c r="H2521" t="s">
        <v>5183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5218</v>
      </c>
      <c r="P2521">
        <f t="shared" si="141"/>
        <v>16</v>
      </c>
      <c r="Q2521" t="s">
        <v>5253</v>
      </c>
      <c r="R2521" t="s">
        <v>5270</v>
      </c>
      <c r="S2521" s="10">
        <f t="shared" si="142"/>
        <v>41808.946805555555</v>
      </c>
      <c r="T2521" s="10">
        <f t="shared" si="143"/>
        <v>41838.946805555555</v>
      </c>
    </row>
    <row r="2522" spans="1:20" ht="43.5" x14ac:dyDescent="0.35">
      <c r="A2522">
        <v>2520</v>
      </c>
      <c r="B2522" s="3" t="s">
        <v>989</v>
      </c>
      <c r="C2522" s="3" t="s">
        <v>3567</v>
      </c>
      <c r="D2522">
        <v>100000</v>
      </c>
      <c r="E2522">
        <v>0</v>
      </c>
      <c r="F2522" t="s">
        <v>5158</v>
      </c>
      <c r="G2522" t="s">
        <v>5161</v>
      </c>
      <c r="H2522" t="s">
        <v>5183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5218</v>
      </c>
      <c r="P2522" t="e">
        <f t="shared" si="141"/>
        <v>#DIV/0!</v>
      </c>
      <c r="Q2522" t="s">
        <v>5253</v>
      </c>
      <c r="R2522" t="s">
        <v>5270</v>
      </c>
      <c r="S2522" s="10">
        <f t="shared" si="142"/>
        <v>42612.392187500001</v>
      </c>
      <c r="T2522" s="10">
        <f t="shared" si="143"/>
        <v>42658.597916666666</v>
      </c>
    </row>
    <row r="2523" spans="1:20" ht="58" x14ac:dyDescent="0.35">
      <c r="A2523">
        <v>2521</v>
      </c>
      <c r="B2523" s="3" t="s">
        <v>990</v>
      </c>
      <c r="C2523" s="3" t="s">
        <v>3568</v>
      </c>
      <c r="D2523">
        <v>12500</v>
      </c>
      <c r="E2523">
        <v>13685.99</v>
      </c>
      <c r="F2523" t="s">
        <v>5156</v>
      </c>
      <c r="G2523" t="s">
        <v>5161</v>
      </c>
      <c r="H2523" t="s">
        <v>5183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5219</v>
      </c>
      <c r="P2523">
        <f t="shared" si="141"/>
        <v>104</v>
      </c>
      <c r="Q2523" t="s">
        <v>5242</v>
      </c>
      <c r="R2523" t="s">
        <v>5271</v>
      </c>
      <c r="S2523" s="10">
        <f t="shared" si="142"/>
        <v>42269.75950231481</v>
      </c>
      <c r="T2523" s="10">
        <f t="shared" si="143"/>
        <v>42290.75950231481</v>
      </c>
    </row>
    <row r="2524" spans="1:20" ht="43.5" x14ac:dyDescent="0.35">
      <c r="A2524">
        <v>2522</v>
      </c>
      <c r="B2524" s="3" t="s">
        <v>991</v>
      </c>
      <c r="C2524" s="3" t="s">
        <v>3569</v>
      </c>
      <c r="D2524">
        <v>5000</v>
      </c>
      <c r="E2524">
        <v>5000</v>
      </c>
      <c r="F2524" t="s">
        <v>5156</v>
      </c>
      <c r="G2524" t="s">
        <v>5161</v>
      </c>
      <c r="H2524" t="s">
        <v>5183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5219</v>
      </c>
      <c r="P2524">
        <f t="shared" si="141"/>
        <v>185</v>
      </c>
      <c r="Q2524" t="s">
        <v>5242</v>
      </c>
      <c r="R2524" t="s">
        <v>5271</v>
      </c>
      <c r="S2524" s="10">
        <f t="shared" si="142"/>
        <v>42460.365277777775</v>
      </c>
      <c r="T2524" s="10">
        <f t="shared" si="143"/>
        <v>42482.411111111105</v>
      </c>
    </row>
    <row r="2525" spans="1:20" ht="43.5" x14ac:dyDescent="0.35">
      <c r="A2525">
        <v>2523</v>
      </c>
      <c r="B2525" s="3" t="s">
        <v>992</v>
      </c>
      <c r="C2525" s="3" t="s">
        <v>3570</v>
      </c>
      <c r="D2525">
        <v>900</v>
      </c>
      <c r="E2525">
        <v>1408</v>
      </c>
      <c r="F2525" t="s">
        <v>5156</v>
      </c>
      <c r="G2525" t="s">
        <v>5161</v>
      </c>
      <c r="H2525" t="s">
        <v>5183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5219</v>
      </c>
      <c r="P2525">
        <f t="shared" si="141"/>
        <v>54</v>
      </c>
      <c r="Q2525" t="s">
        <v>5242</v>
      </c>
      <c r="R2525" t="s">
        <v>5271</v>
      </c>
      <c r="S2525" s="10">
        <f t="shared" si="142"/>
        <v>41930.767268518517</v>
      </c>
      <c r="T2525" s="10">
        <f t="shared" si="143"/>
        <v>41960.808935185181</v>
      </c>
    </row>
    <row r="2526" spans="1:20" ht="43.5" x14ac:dyDescent="0.35">
      <c r="A2526">
        <v>2524</v>
      </c>
      <c r="B2526" s="3" t="s">
        <v>993</v>
      </c>
      <c r="C2526" s="3" t="s">
        <v>3571</v>
      </c>
      <c r="D2526">
        <v>7500</v>
      </c>
      <c r="E2526">
        <v>7620</v>
      </c>
      <c r="F2526" t="s">
        <v>5156</v>
      </c>
      <c r="G2526" t="s">
        <v>5161</v>
      </c>
      <c r="H2526" t="s">
        <v>5183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5219</v>
      </c>
      <c r="P2526">
        <f t="shared" si="141"/>
        <v>177</v>
      </c>
      <c r="Q2526" t="s">
        <v>5242</v>
      </c>
      <c r="R2526" t="s">
        <v>5271</v>
      </c>
      <c r="S2526" s="10">
        <f t="shared" si="142"/>
        <v>41961.599039351851</v>
      </c>
      <c r="T2526" s="10">
        <f t="shared" si="143"/>
        <v>41993.979166666664</v>
      </c>
    </row>
    <row r="2527" spans="1:20" ht="43.5" x14ac:dyDescent="0.35">
      <c r="A2527">
        <v>2525</v>
      </c>
      <c r="B2527" s="3" t="s">
        <v>994</v>
      </c>
      <c r="C2527" s="3" t="s">
        <v>3572</v>
      </c>
      <c r="D2527">
        <v>8000</v>
      </c>
      <c r="E2527">
        <v>8026</v>
      </c>
      <c r="F2527" t="s">
        <v>5156</v>
      </c>
      <c r="G2527" t="s">
        <v>5161</v>
      </c>
      <c r="H2527" t="s">
        <v>5183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5219</v>
      </c>
      <c r="P2527">
        <f t="shared" si="141"/>
        <v>100</v>
      </c>
      <c r="Q2527" t="s">
        <v>5242</v>
      </c>
      <c r="R2527" t="s">
        <v>5271</v>
      </c>
      <c r="S2527" s="10">
        <f t="shared" si="142"/>
        <v>41058.636238425919</v>
      </c>
      <c r="T2527" s="10">
        <f t="shared" si="143"/>
        <v>41088.636238425919</v>
      </c>
    </row>
    <row r="2528" spans="1:20" ht="43.5" x14ac:dyDescent="0.35">
      <c r="A2528">
        <v>2526</v>
      </c>
      <c r="B2528" s="3" t="s">
        <v>995</v>
      </c>
      <c r="C2528" s="3" t="s">
        <v>3573</v>
      </c>
      <c r="D2528">
        <v>4000</v>
      </c>
      <c r="E2528">
        <v>4518</v>
      </c>
      <c r="F2528" t="s">
        <v>5156</v>
      </c>
      <c r="G2528" t="s">
        <v>5161</v>
      </c>
      <c r="H2528" t="s">
        <v>5183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5219</v>
      </c>
      <c r="P2528">
        <f t="shared" si="141"/>
        <v>137</v>
      </c>
      <c r="Q2528" t="s">
        <v>5242</v>
      </c>
      <c r="R2528" t="s">
        <v>5271</v>
      </c>
      <c r="S2528" s="10">
        <f t="shared" si="142"/>
        <v>41952.882800925923</v>
      </c>
      <c r="T2528" s="10">
        <f t="shared" si="143"/>
        <v>41980.999305555553</v>
      </c>
    </row>
    <row r="2529" spans="1:20" ht="43.5" x14ac:dyDescent="0.35">
      <c r="A2529">
        <v>2527</v>
      </c>
      <c r="B2529" s="3" t="s">
        <v>996</v>
      </c>
      <c r="C2529" s="3" t="s">
        <v>3574</v>
      </c>
      <c r="D2529">
        <v>4000</v>
      </c>
      <c r="E2529">
        <v>4085</v>
      </c>
      <c r="F2529" t="s">
        <v>5156</v>
      </c>
      <c r="G2529" t="s">
        <v>5161</v>
      </c>
      <c r="H2529" t="s">
        <v>5183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5219</v>
      </c>
      <c r="P2529">
        <f t="shared" si="141"/>
        <v>58</v>
      </c>
      <c r="Q2529" t="s">
        <v>5242</v>
      </c>
      <c r="R2529" t="s">
        <v>5271</v>
      </c>
      <c r="S2529" s="10">
        <f t="shared" si="142"/>
        <v>41546.542719907404</v>
      </c>
      <c r="T2529" s="10">
        <f t="shared" si="143"/>
        <v>41564.957638888889</v>
      </c>
    </row>
    <row r="2530" spans="1:20" ht="43.5" x14ac:dyDescent="0.35">
      <c r="A2530">
        <v>2528</v>
      </c>
      <c r="B2530" s="3" t="s">
        <v>997</v>
      </c>
      <c r="C2530" s="3" t="s">
        <v>3575</v>
      </c>
      <c r="D2530">
        <v>4000</v>
      </c>
      <c r="E2530">
        <v>4289.99</v>
      </c>
      <c r="F2530" t="s">
        <v>5156</v>
      </c>
      <c r="G2530" t="s">
        <v>5162</v>
      </c>
      <c r="H2530" t="s">
        <v>5184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5219</v>
      </c>
      <c r="P2530">
        <f t="shared" si="141"/>
        <v>53</v>
      </c>
      <c r="Q2530" t="s">
        <v>5242</v>
      </c>
      <c r="R2530" t="s">
        <v>5271</v>
      </c>
      <c r="S2530" s="10">
        <f t="shared" si="142"/>
        <v>42217.626192129632</v>
      </c>
      <c r="T2530" s="10">
        <f t="shared" si="143"/>
        <v>42236.249999999993</v>
      </c>
    </row>
    <row r="2531" spans="1:20" ht="29" x14ac:dyDescent="0.35">
      <c r="A2531">
        <v>2529</v>
      </c>
      <c r="B2531" s="3" t="s">
        <v>998</v>
      </c>
      <c r="C2531" s="3" t="s">
        <v>3576</v>
      </c>
      <c r="D2531">
        <v>6000</v>
      </c>
      <c r="E2531">
        <v>6257</v>
      </c>
      <c r="F2531" t="s">
        <v>5156</v>
      </c>
      <c r="G2531" t="s">
        <v>5161</v>
      </c>
      <c r="H2531" t="s">
        <v>5183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5219</v>
      </c>
      <c r="P2531">
        <f t="shared" si="141"/>
        <v>82</v>
      </c>
      <c r="Q2531" t="s">
        <v>5242</v>
      </c>
      <c r="R2531" t="s">
        <v>5271</v>
      </c>
      <c r="S2531" s="10">
        <f t="shared" si="142"/>
        <v>40947.872395833328</v>
      </c>
      <c r="T2531" s="10">
        <f t="shared" si="143"/>
        <v>40992.830729166664</v>
      </c>
    </row>
    <row r="2532" spans="1:20" ht="43.5" x14ac:dyDescent="0.35">
      <c r="A2532">
        <v>2530</v>
      </c>
      <c r="B2532" s="3" t="s">
        <v>999</v>
      </c>
      <c r="C2532" s="3" t="s">
        <v>3577</v>
      </c>
      <c r="D2532">
        <v>6500</v>
      </c>
      <c r="E2532">
        <v>6500</v>
      </c>
      <c r="F2532" t="s">
        <v>5156</v>
      </c>
      <c r="G2532" t="s">
        <v>5161</v>
      </c>
      <c r="H2532" t="s">
        <v>5183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5219</v>
      </c>
      <c r="P2532">
        <f t="shared" si="141"/>
        <v>135</v>
      </c>
      <c r="Q2532" t="s">
        <v>5242</v>
      </c>
      <c r="R2532" t="s">
        <v>5271</v>
      </c>
      <c r="S2532" s="10">
        <f t="shared" si="142"/>
        <v>42081.656307870369</v>
      </c>
      <c r="T2532" s="10">
        <f t="shared" si="143"/>
        <v>42113.993055555555</v>
      </c>
    </row>
    <row r="2533" spans="1:20" ht="58" x14ac:dyDescent="0.35">
      <c r="A2533">
        <v>2531</v>
      </c>
      <c r="B2533" s="3" t="s">
        <v>1000</v>
      </c>
      <c r="C2533" s="3" t="s">
        <v>3578</v>
      </c>
      <c r="D2533">
        <v>4500</v>
      </c>
      <c r="E2533">
        <v>4518</v>
      </c>
      <c r="F2533" t="s">
        <v>5156</v>
      </c>
      <c r="G2533" t="s">
        <v>5161</v>
      </c>
      <c r="H2533" t="s">
        <v>5183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5219</v>
      </c>
      <c r="P2533">
        <f t="shared" si="141"/>
        <v>74</v>
      </c>
      <c r="Q2533" t="s">
        <v>5242</v>
      </c>
      <c r="R2533" t="s">
        <v>5271</v>
      </c>
      <c r="S2533" s="10">
        <f t="shared" si="142"/>
        <v>42208.471689814811</v>
      </c>
      <c r="T2533" s="10">
        <f t="shared" si="143"/>
        <v>42230.957638888889</v>
      </c>
    </row>
    <row r="2534" spans="1:20" ht="43.5" x14ac:dyDescent="0.35">
      <c r="A2534">
        <v>2532</v>
      </c>
      <c r="B2534" s="3" t="s">
        <v>1001</v>
      </c>
      <c r="C2534" s="3" t="s">
        <v>3579</v>
      </c>
      <c r="D2534">
        <v>4000</v>
      </c>
      <c r="E2534">
        <v>5045</v>
      </c>
      <c r="F2534" t="s">
        <v>5156</v>
      </c>
      <c r="G2534" t="s">
        <v>5161</v>
      </c>
      <c r="H2534" t="s">
        <v>5183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5219</v>
      </c>
      <c r="P2534">
        <f t="shared" si="141"/>
        <v>84</v>
      </c>
      <c r="Q2534" t="s">
        <v>5242</v>
      </c>
      <c r="R2534" t="s">
        <v>5271</v>
      </c>
      <c r="S2534" s="10">
        <f t="shared" si="142"/>
        <v>41107.640810185185</v>
      </c>
      <c r="T2534" s="10">
        <f t="shared" si="143"/>
        <v>41137.640810185185</v>
      </c>
    </row>
    <row r="2535" spans="1:20" ht="43.5" x14ac:dyDescent="0.35">
      <c r="A2535">
        <v>2533</v>
      </c>
      <c r="B2535" s="3" t="s">
        <v>1002</v>
      </c>
      <c r="C2535" s="3" t="s">
        <v>3580</v>
      </c>
      <c r="D2535">
        <v>7500</v>
      </c>
      <c r="E2535">
        <v>8300</v>
      </c>
      <c r="F2535" t="s">
        <v>5156</v>
      </c>
      <c r="G2535" t="s">
        <v>5161</v>
      </c>
      <c r="H2535" t="s">
        <v>5183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5219</v>
      </c>
      <c r="P2535">
        <f t="shared" si="141"/>
        <v>61</v>
      </c>
      <c r="Q2535" t="s">
        <v>5242</v>
      </c>
      <c r="R2535" t="s">
        <v>5271</v>
      </c>
      <c r="S2535" s="10">
        <f t="shared" si="142"/>
        <v>41304.542951388888</v>
      </c>
      <c r="T2535" s="10">
        <f t="shared" si="143"/>
        <v>41334.542453703703</v>
      </c>
    </row>
    <row r="2536" spans="1:20" ht="58" x14ac:dyDescent="0.35">
      <c r="A2536">
        <v>2534</v>
      </c>
      <c r="B2536" s="3" t="s">
        <v>1003</v>
      </c>
      <c r="C2536" s="3" t="s">
        <v>3581</v>
      </c>
      <c r="D2536">
        <v>2000</v>
      </c>
      <c r="E2536">
        <v>2100</v>
      </c>
      <c r="F2536" t="s">
        <v>5156</v>
      </c>
      <c r="G2536" t="s">
        <v>5161</v>
      </c>
      <c r="H2536" t="s">
        <v>5183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5219</v>
      </c>
      <c r="P2536">
        <f t="shared" si="141"/>
        <v>150</v>
      </c>
      <c r="Q2536" t="s">
        <v>5242</v>
      </c>
      <c r="R2536" t="s">
        <v>5271</v>
      </c>
      <c r="S2536" s="10">
        <f t="shared" si="142"/>
        <v>40127.492037037031</v>
      </c>
      <c r="T2536" s="10">
        <f t="shared" si="143"/>
        <v>40179.041666666664</v>
      </c>
    </row>
    <row r="2537" spans="1:20" x14ac:dyDescent="0.35">
      <c r="A2537">
        <v>2535</v>
      </c>
      <c r="B2537" s="3" t="s">
        <v>1004</v>
      </c>
      <c r="C2537" s="3" t="s">
        <v>3582</v>
      </c>
      <c r="D2537">
        <v>20000</v>
      </c>
      <c r="E2537">
        <v>20755</v>
      </c>
      <c r="F2537" t="s">
        <v>5156</v>
      </c>
      <c r="G2537" t="s">
        <v>5161</v>
      </c>
      <c r="H2537" t="s">
        <v>5183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5219</v>
      </c>
      <c r="P2537">
        <f t="shared" si="141"/>
        <v>266</v>
      </c>
      <c r="Q2537" t="s">
        <v>5242</v>
      </c>
      <c r="R2537" t="s">
        <v>5271</v>
      </c>
      <c r="S2537" s="10">
        <f t="shared" si="142"/>
        <v>41943.582696759258</v>
      </c>
      <c r="T2537" s="10">
        <f t="shared" si="143"/>
        <v>41974.624363425923</v>
      </c>
    </row>
    <row r="2538" spans="1:20" ht="43.5" x14ac:dyDescent="0.35">
      <c r="A2538">
        <v>2536</v>
      </c>
      <c r="B2538" s="3" t="s">
        <v>1005</v>
      </c>
      <c r="C2538" s="3" t="s">
        <v>3583</v>
      </c>
      <c r="D2538">
        <v>25</v>
      </c>
      <c r="E2538">
        <v>29</v>
      </c>
      <c r="F2538" t="s">
        <v>5156</v>
      </c>
      <c r="G2538" t="s">
        <v>5161</v>
      </c>
      <c r="H2538" t="s">
        <v>5183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5219</v>
      </c>
      <c r="P2538">
        <f t="shared" si="141"/>
        <v>7</v>
      </c>
      <c r="Q2538" t="s">
        <v>5242</v>
      </c>
      <c r="R2538" t="s">
        <v>5271</v>
      </c>
      <c r="S2538" s="10">
        <f t="shared" si="142"/>
        <v>41463.89775462963</v>
      </c>
      <c r="T2538" s="10">
        <f t="shared" si="143"/>
        <v>41484.89775462963</v>
      </c>
    </row>
    <row r="2539" spans="1:20" ht="43.5" x14ac:dyDescent="0.35">
      <c r="A2539">
        <v>2537</v>
      </c>
      <c r="B2539" s="3" t="s">
        <v>1006</v>
      </c>
      <c r="C2539" s="3" t="s">
        <v>3584</v>
      </c>
      <c r="D2539">
        <v>1000</v>
      </c>
      <c r="E2539">
        <v>1100</v>
      </c>
      <c r="F2539" t="s">
        <v>5156</v>
      </c>
      <c r="G2539" t="s">
        <v>5161</v>
      </c>
      <c r="H2539" t="s">
        <v>5183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5219</v>
      </c>
      <c r="P2539">
        <f t="shared" si="141"/>
        <v>100</v>
      </c>
      <c r="Q2539" t="s">
        <v>5242</v>
      </c>
      <c r="R2539" t="s">
        <v>5271</v>
      </c>
      <c r="S2539" s="10">
        <f t="shared" si="142"/>
        <v>40696.440451388888</v>
      </c>
      <c r="T2539" s="10">
        <f t="shared" si="143"/>
        <v>40756.440451388888</v>
      </c>
    </row>
    <row r="2540" spans="1:20" ht="29" x14ac:dyDescent="0.35">
      <c r="A2540">
        <v>2538</v>
      </c>
      <c r="B2540" s="3" t="s">
        <v>1007</v>
      </c>
      <c r="C2540" s="3" t="s">
        <v>3585</v>
      </c>
      <c r="D2540">
        <v>18000</v>
      </c>
      <c r="E2540">
        <v>20343.169999999998</v>
      </c>
      <c r="F2540" t="s">
        <v>5156</v>
      </c>
      <c r="G2540" t="s">
        <v>5161</v>
      </c>
      <c r="H2540" t="s">
        <v>5183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5219</v>
      </c>
      <c r="P2540">
        <f t="shared" si="141"/>
        <v>110</v>
      </c>
      <c r="Q2540" t="s">
        <v>5242</v>
      </c>
      <c r="R2540" t="s">
        <v>5271</v>
      </c>
      <c r="S2540" s="10">
        <f t="shared" si="142"/>
        <v>41298.301631944443</v>
      </c>
      <c r="T2540" s="10">
        <f t="shared" si="143"/>
        <v>41328.999305555553</v>
      </c>
    </row>
    <row r="2541" spans="1:20" ht="43.5" x14ac:dyDescent="0.35">
      <c r="A2541">
        <v>2539</v>
      </c>
      <c r="B2541" s="3" t="s">
        <v>1008</v>
      </c>
      <c r="C2541" s="3" t="s">
        <v>3586</v>
      </c>
      <c r="D2541">
        <v>10000</v>
      </c>
      <c r="E2541">
        <v>10025</v>
      </c>
      <c r="F2541" t="s">
        <v>5156</v>
      </c>
      <c r="G2541" t="s">
        <v>5161</v>
      </c>
      <c r="H2541" t="s">
        <v>5183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5219</v>
      </c>
      <c r="P2541">
        <f t="shared" si="141"/>
        <v>170</v>
      </c>
      <c r="Q2541" t="s">
        <v>5242</v>
      </c>
      <c r="R2541" t="s">
        <v>5271</v>
      </c>
      <c r="S2541" s="10">
        <f t="shared" si="142"/>
        <v>41977.693888888891</v>
      </c>
      <c r="T2541" s="10">
        <f t="shared" si="143"/>
        <v>42037.693888888891</v>
      </c>
    </row>
    <row r="2542" spans="1:20" ht="58" x14ac:dyDescent="0.35">
      <c r="A2542">
        <v>2540</v>
      </c>
      <c r="B2542" s="3" t="s">
        <v>1009</v>
      </c>
      <c r="C2542" s="3" t="s">
        <v>3587</v>
      </c>
      <c r="D2542">
        <v>2500</v>
      </c>
      <c r="E2542">
        <v>2585</v>
      </c>
      <c r="F2542" t="s">
        <v>5156</v>
      </c>
      <c r="G2542" t="s">
        <v>5161</v>
      </c>
      <c r="H2542" t="s">
        <v>5183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5219</v>
      </c>
      <c r="P2542">
        <f t="shared" si="141"/>
        <v>96</v>
      </c>
      <c r="Q2542" t="s">
        <v>5242</v>
      </c>
      <c r="R2542" t="s">
        <v>5271</v>
      </c>
      <c r="S2542" s="10">
        <f t="shared" si="142"/>
        <v>40785.466678240737</v>
      </c>
      <c r="T2542" s="10">
        <f t="shared" si="143"/>
        <v>40845.466678240737</v>
      </c>
    </row>
    <row r="2543" spans="1:20" ht="58" x14ac:dyDescent="0.35">
      <c r="A2543">
        <v>2541</v>
      </c>
      <c r="B2543" s="3" t="s">
        <v>1010</v>
      </c>
      <c r="C2543" s="3" t="s">
        <v>3588</v>
      </c>
      <c r="D2543">
        <v>3500</v>
      </c>
      <c r="E2543">
        <v>3746</v>
      </c>
      <c r="F2543" t="s">
        <v>5156</v>
      </c>
      <c r="G2543" t="s">
        <v>5162</v>
      </c>
      <c r="H2543" t="s">
        <v>5184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5219</v>
      </c>
      <c r="P2543">
        <f t="shared" si="141"/>
        <v>59</v>
      </c>
      <c r="Q2543" t="s">
        <v>5242</v>
      </c>
      <c r="R2543" t="s">
        <v>5271</v>
      </c>
      <c r="S2543" s="10">
        <f t="shared" si="142"/>
        <v>41483.240949074076</v>
      </c>
      <c r="T2543" s="10">
        <f t="shared" si="143"/>
        <v>41543.240949074076</v>
      </c>
    </row>
    <row r="2544" spans="1:20" ht="43.5" x14ac:dyDescent="0.35">
      <c r="A2544">
        <v>2542</v>
      </c>
      <c r="B2544" s="3" t="s">
        <v>1011</v>
      </c>
      <c r="C2544" s="3" t="s">
        <v>3589</v>
      </c>
      <c r="D2544">
        <v>700</v>
      </c>
      <c r="E2544">
        <v>725</v>
      </c>
      <c r="F2544" t="s">
        <v>5156</v>
      </c>
      <c r="G2544" t="s">
        <v>5161</v>
      </c>
      <c r="H2544" t="s">
        <v>5183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5219</v>
      </c>
      <c r="P2544">
        <f t="shared" si="141"/>
        <v>56</v>
      </c>
      <c r="Q2544" t="s">
        <v>5242</v>
      </c>
      <c r="R2544" t="s">
        <v>5271</v>
      </c>
      <c r="S2544" s="10">
        <f t="shared" si="142"/>
        <v>41509.218252314815</v>
      </c>
      <c r="T2544" s="10">
        <f t="shared" si="143"/>
        <v>41547.957638888889</v>
      </c>
    </row>
    <row r="2545" spans="1:20" ht="43.5" x14ac:dyDescent="0.35">
      <c r="A2545">
        <v>2543</v>
      </c>
      <c r="B2545" s="3" t="s">
        <v>1012</v>
      </c>
      <c r="C2545" s="3" t="s">
        <v>3590</v>
      </c>
      <c r="D2545">
        <v>250</v>
      </c>
      <c r="E2545">
        <v>391</v>
      </c>
      <c r="F2545" t="s">
        <v>5156</v>
      </c>
      <c r="G2545" t="s">
        <v>5161</v>
      </c>
      <c r="H2545" t="s">
        <v>5183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5219</v>
      </c>
      <c r="P2545">
        <f t="shared" si="141"/>
        <v>30</v>
      </c>
      <c r="Q2545" t="s">
        <v>5242</v>
      </c>
      <c r="R2545" t="s">
        <v>5271</v>
      </c>
      <c r="S2545" s="10">
        <f t="shared" si="142"/>
        <v>40513.899282407401</v>
      </c>
      <c r="T2545" s="10">
        <f t="shared" si="143"/>
        <v>40544.916666666664</v>
      </c>
    </row>
    <row r="2546" spans="1:20" ht="43.5" x14ac:dyDescent="0.35">
      <c r="A2546">
        <v>2544</v>
      </c>
      <c r="B2546" s="3" t="s">
        <v>1013</v>
      </c>
      <c r="C2546" s="3" t="s">
        <v>3591</v>
      </c>
      <c r="D2546">
        <v>5000</v>
      </c>
      <c r="E2546">
        <v>5041</v>
      </c>
      <c r="F2546" t="s">
        <v>5156</v>
      </c>
      <c r="G2546" t="s">
        <v>5161</v>
      </c>
      <c r="H2546" t="s">
        <v>5183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5219</v>
      </c>
      <c r="P2546">
        <f t="shared" si="141"/>
        <v>88</v>
      </c>
      <c r="Q2546" t="s">
        <v>5242</v>
      </c>
      <c r="R2546" t="s">
        <v>5271</v>
      </c>
      <c r="S2546" s="10">
        <f t="shared" si="142"/>
        <v>41068.3121412037</v>
      </c>
      <c r="T2546" s="10">
        <f t="shared" si="143"/>
        <v>41098.3121412037</v>
      </c>
    </row>
    <row r="2547" spans="1:20" ht="43.5" x14ac:dyDescent="0.35">
      <c r="A2547">
        <v>2545</v>
      </c>
      <c r="B2547" s="3" t="s">
        <v>1014</v>
      </c>
      <c r="C2547" s="3" t="s">
        <v>3592</v>
      </c>
      <c r="D2547">
        <v>2000</v>
      </c>
      <c r="E2547">
        <v>3906</v>
      </c>
      <c r="F2547" t="s">
        <v>5156</v>
      </c>
      <c r="G2547" t="s">
        <v>5161</v>
      </c>
      <c r="H2547" t="s">
        <v>5183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5219</v>
      </c>
      <c r="P2547">
        <f t="shared" si="141"/>
        <v>64</v>
      </c>
      <c r="Q2547" t="s">
        <v>5242</v>
      </c>
      <c r="R2547" t="s">
        <v>5271</v>
      </c>
      <c r="S2547" s="10">
        <f t="shared" si="142"/>
        <v>42026.929837962962</v>
      </c>
      <c r="T2547" s="10">
        <f t="shared" si="143"/>
        <v>42061.812499999993</v>
      </c>
    </row>
    <row r="2548" spans="1:20" ht="43.5" x14ac:dyDescent="0.35">
      <c r="A2548">
        <v>2546</v>
      </c>
      <c r="B2548" s="3" t="s">
        <v>1015</v>
      </c>
      <c r="C2548" s="3" t="s">
        <v>3593</v>
      </c>
      <c r="D2548">
        <v>3500</v>
      </c>
      <c r="E2548">
        <v>3910</v>
      </c>
      <c r="F2548" t="s">
        <v>5156</v>
      </c>
      <c r="G2548" t="s">
        <v>5161</v>
      </c>
      <c r="H2548" t="s">
        <v>5183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5219</v>
      </c>
      <c r="P2548">
        <f t="shared" si="141"/>
        <v>60</v>
      </c>
      <c r="Q2548" t="s">
        <v>5242</v>
      </c>
      <c r="R2548" t="s">
        <v>5271</v>
      </c>
      <c r="S2548" s="10">
        <f t="shared" si="142"/>
        <v>41524.650219907409</v>
      </c>
      <c r="T2548" s="10">
        <f t="shared" si="143"/>
        <v>41552</v>
      </c>
    </row>
    <row r="2549" spans="1:20" ht="43.5" x14ac:dyDescent="0.35">
      <c r="A2549">
        <v>2547</v>
      </c>
      <c r="B2549" s="3" t="s">
        <v>1016</v>
      </c>
      <c r="C2549" s="3" t="s">
        <v>3594</v>
      </c>
      <c r="D2549">
        <v>5500</v>
      </c>
      <c r="E2549">
        <v>6592</v>
      </c>
      <c r="F2549" t="s">
        <v>5156</v>
      </c>
      <c r="G2549" t="s">
        <v>5161</v>
      </c>
      <c r="H2549" t="s">
        <v>5183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5219</v>
      </c>
      <c r="P2549">
        <f t="shared" si="141"/>
        <v>49</v>
      </c>
      <c r="Q2549" t="s">
        <v>5242</v>
      </c>
      <c r="R2549" t="s">
        <v>5271</v>
      </c>
      <c r="S2549" s="10">
        <f t="shared" si="142"/>
        <v>40973.564849537033</v>
      </c>
      <c r="T2549" s="10">
        <f t="shared" si="143"/>
        <v>41003.523182870369</v>
      </c>
    </row>
    <row r="2550" spans="1:20" ht="43.5" x14ac:dyDescent="0.35">
      <c r="A2550">
        <v>2548</v>
      </c>
      <c r="B2550" s="3" t="s">
        <v>1017</v>
      </c>
      <c r="C2550" s="3" t="s">
        <v>3595</v>
      </c>
      <c r="D2550">
        <v>6000</v>
      </c>
      <c r="E2550">
        <v>6111</v>
      </c>
      <c r="F2550" t="s">
        <v>5156</v>
      </c>
      <c r="G2550" t="s">
        <v>5167</v>
      </c>
      <c r="H2550" t="s">
        <v>5186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5219</v>
      </c>
      <c r="P2550">
        <f t="shared" si="141"/>
        <v>165</v>
      </c>
      <c r="Q2550" t="s">
        <v>5242</v>
      </c>
      <c r="R2550" t="s">
        <v>5271</v>
      </c>
      <c r="S2550" s="10">
        <f t="shared" si="142"/>
        <v>42618.417094907403</v>
      </c>
      <c r="T2550" s="10">
        <f t="shared" si="143"/>
        <v>42642.977083333331</v>
      </c>
    </row>
    <row r="2551" spans="1:20" ht="43.5" x14ac:dyDescent="0.35">
      <c r="A2551">
        <v>2549</v>
      </c>
      <c r="B2551" s="3" t="s">
        <v>1018</v>
      </c>
      <c r="C2551" s="3" t="s">
        <v>3596</v>
      </c>
      <c r="D2551">
        <v>1570</v>
      </c>
      <c r="E2551">
        <v>1614</v>
      </c>
      <c r="F2551" t="s">
        <v>5156</v>
      </c>
      <c r="G2551" t="s">
        <v>5162</v>
      </c>
      <c r="H2551" t="s">
        <v>5184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5219</v>
      </c>
      <c r="P2551">
        <f t="shared" si="141"/>
        <v>44</v>
      </c>
      <c r="Q2551" t="s">
        <v>5242</v>
      </c>
      <c r="R2551" t="s">
        <v>5271</v>
      </c>
      <c r="S2551" s="10">
        <f t="shared" si="142"/>
        <v>41390.549421296295</v>
      </c>
      <c r="T2551" s="10">
        <f t="shared" si="143"/>
        <v>41425.5</v>
      </c>
    </row>
    <row r="2552" spans="1:20" ht="58" x14ac:dyDescent="0.35">
      <c r="A2552">
        <v>2550</v>
      </c>
      <c r="B2552" s="3" t="s">
        <v>1019</v>
      </c>
      <c r="C2552" s="3" t="s">
        <v>3597</v>
      </c>
      <c r="D2552">
        <v>6500</v>
      </c>
      <c r="E2552">
        <v>6555</v>
      </c>
      <c r="F2552" t="s">
        <v>5156</v>
      </c>
      <c r="G2552" t="s">
        <v>5161</v>
      </c>
      <c r="H2552" t="s">
        <v>5183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5219</v>
      </c>
      <c r="P2552">
        <f t="shared" si="141"/>
        <v>44</v>
      </c>
      <c r="Q2552" t="s">
        <v>5242</v>
      </c>
      <c r="R2552" t="s">
        <v>5271</v>
      </c>
      <c r="S2552" s="10">
        <f t="shared" si="142"/>
        <v>42228.425995370366</v>
      </c>
      <c r="T2552" s="10">
        <f t="shared" si="143"/>
        <v>42284.957638888889</v>
      </c>
    </row>
    <row r="2553" spans="1:20" ht="43.5" x14ac:dyDescent="0.35">
      <c r="A2553">
        <v>2551</v>
      </c>
      <c r="B2553" s="3" t="s">
        <v>1020</v>
      </c>
      <c r="C2553" s="3" t="s">
        <v>3598</v>
      </c>
      <c r="D2553">
        <v>3675</v>
      </c>
      <c r="E2553">
        <v>3775.5</v>
      </c>
      <c r="F2553" t="s">
        <v>5156</v>
      </c>
      <c r="G2553" t="s">
        <v>5161</v>
      </c>
      <c r="H2553" t="s">
        <v>5183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5219</v>
      </c>
      <c r="P2553">
        <f t="shared" si="141"/>
        <v>67</v>
      </c>
      <c r="Q2553" t="s">
        <v>5242</v>
      </c>
      <c r="R2553" t="s">
        <v>5271</v>
      </c>
      <c r="S2553" s="10">
        <f t="shared" si="142"/>
        <v>40961.043807870366</v>
      </c>
      <c r="T2553" s="10">
        <f t="shared" si="143"/>
        <v>40989.658333333333</v>
      </c>
    </row>
    <row r="2554" spans="1:20" ht="43.5" x14ac:dyDescent="0.35">
      <c r="A2554">
        <v>2552</v>
      </c>
      <c r="B2554" s="3" t="s">
        <v>1021</v>
      </c>
      <c r="C2554" s="3" t="s">
        <v>3599</v>
      </c>
      <c r="D2554">
        <v>3000</v>
      </c>
      <c r="E2554">
        <v>3195</v>
      </c>
      <c r="F2554" t="s">
        <v>5156</v>
      </c>
      <c r="G2554" t="s">
        <v>5161</v>
      </c>
      <c r="H2554" t="s">
        <v>5183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5219</v>
      </c>
      <c r="P2554">
        <f t="shared" si="141"/>
        <v>178</v>
      </c>
      <c r="Q2554" t="s">
        <v>5242</v>
      </c>
      <c r="R2554" t="s">
        <v>5271</v>
      </c>
      <c r="S2554" s="10">
        <f t="shared" si="142"/>
        <v>42769.601631944439</v>
      </c>
      <c r="T2554" s="10">
        <f t="shared" si="143"/>
        <v>42799.601631944439</v>
      </c>
    </row>
    <row r="2555" spans="1:20" ht="43.5" x14ac:dyDescent="0.35">
      <c r="A2555">
        <v>2553</v>
      </c>
      <c r="B2555" s="3" t="s">
        <v>1022</v>
      </c>
      <c r="C2555" s="3" t="s">
        <v>3600</v>
      </c>
      <c r="D2555">
        <v>1500</v>
      </c>
      <c r="E2555">
        <v>2333</v>
      </c>
      <c r="F2555" t="s">
        <v>5156</v>
      </c>
      <c r="G2555" t="s">
        <v>5161</v>
      </c>
      <c r="H2555" t="s">
        <v>5183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5219</v>
      </c>
      <c r="P2555">
        <f t="shared" si="141"/>
        <v>39</v>
      </c>
      <c r="Q2555" t="s">
        <v>5242</v>
      </c>
      <c r="R2555" t="s">
        <v>5271</v>
      </c>
      <c r="S2555" s="10">
        <f t="shared" si="142"/>
        <v>41112.990821759253</v>
      </c>
      <c r="T2555" s="10">
        <f t="shared" si="143"/>
        <v>41172.990821759253</v>
      </c>
    </row>
    <row r="2556" spans="1:20" ht="58" x14ac:dyDescent="0.35">
      <c r="A2556">
        <v>2554</v>
      </c>
      <c r="B2556" s="3" t="s">
        <v>1023</v>
      </c>
      <c r="C2556" s="3" t="s">
        <v>3601</v>
      </c>
      <c r="D2556">
        <v>3000</v>
      </c>
      <c r="E2556">
        <v>3684</v>
      </c>
      <c r="F2556" t="s">
        <v>5156</v>
      </c>
      <c r="G2556" t="s">
        <v>5161</v>
      </c>
      <c r="H2556" t="s">
        <v>5183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5219</v>
      </c>
      <c r="P2556">
        <f t="shared" si="141"/>
        <v>55</v>
      </c>
      <c r="Q2556" t="s">
        <v>5242</v>
      </c>
      <c r="R2556" t="s">
        <v>5271</v>
      </c>
      <c r="S2556" s="10">
        <f t="shared" si="142"/>
        <v>42124.869942129626</v>
      </c>
      <c r="T2556" s="10">
        <f t="shared" si="143"/>
        <v>42155.957638888889</v>
      </c>
    </row>
    <row r="2557" spans="1:20" ht="58" x14ac:dyDescent="0.35">
      <c r="A2557">
        <v>2555</v>
      </c>
      <c r="B2557" s="3" t="s">
        <v>1024</v>
      </c>
      <c r="C2557" s="3" t="s">
        <v>3602</v>
      </c>
      <c r="D2557">
        <v>2000</v>
      </c>
      <c r="E2557">
        <v>2147</v>
      </c>
      <c r="F2557" t="s">
        <v>5156</v>
      </c>
      <c r="G2557" t="s">
        <v>5161</v>
      </c>
      <c r="H2557" t="s">
        <v>5183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5219</v>
      </c>
      <c r="P2557">
        <f t="shared" si="141"/>
        <v>61</v>
      </c>
      <c r="Q2557" t="s">
        <v>5242</v>
      </c>
      <c r="R2557" t="s">
        <v>5271</v>
      </c>
      <c r="S2557" s="10">
        <f t="shared" si="142"/>
        <v>41026.44667824074</v>
      </c>
      <c r="T2557" s="10">
        <f t="shared" si="143"/>
        <v>41057.44667824074</v>
      </c>
    </row>
    <row r="2558" spans="1:20" ht="43.5" x14ac:dyDescent="0.35">
      <c r="A2558">
        <v>2556</v>
      </c>
      <c r="B2558" s="3" t="s">
        <v>1025</v>
      </c>
      <c r="C2558" s="3" t="s">
        <v>3603</v>
      </c>
      <c r="D2558">
        <v>745</v>
      </c>
      <c r="E2558">
        <v>786</v>
      </c>
      <c r="F2558" t="s">
        <v>5156</v>
      </c>
      <c r="G2558" t="s">
        <v>5161</v>
      </c>
      <c r="H2558" t="s">
        <v>5183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5219</v>
      </c>
      <c r="P2558">
        <f t="shared" si="141"/>
        <v>23</v>
      </c>
      <c r="Q2558" t="s">
        <v>5242</v>
      </c>
      <c r="R2558" t="s">
        <v>5271</v>
      </c>
      <c r="S2558" s="10">
        <f t="shared" si="142"/>
        <v>41222.783067129625</v>
      </c>
      <c r="T2558" s="10">
        <f t="shared" si="143"/>
        <v>41267.783067129625</v>
      </c>
    </row>
    <row r="2559" spans="1:20" ht="29" x14ac:dyDescent="0.35">
      <c r="A2559">
        <v>2557</v>
      </c>
      <c r="B2559" s="3" t="s">
        <v>1026</v>
      </c>
      <c r="C2559" s="3" t="s">
        <v>3604</v>
      </c>
      <c r="D2559">
        <v>900</v>
      </c>
      <c r="E2559">
        <v>1066</v>
      </c>
      <c r="F2559" t="s">
        <v>5156</v>
      </c>
      <c r="G2559" t="s">
        <v>5162</v>
      </c>
      <c r="H2559" t="s">
        <v>5184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5219</v>
      </c>
      <c r="P2559">
        <f t="shared" si="141"/>
        <v>30</v>
      </c>
      <c r="Q2559" t="s">
        <v>5242</v>
      </c>
      <c r="R2559" t="s">
        <v>5271</v>
      </c>
      <c r="S2559" s="10">
        <f t="shared" si="142"/>
        <v>41744.536874999998</v>
      </c>
      <c r="T2559" s="10">
        <f t="shared" si="143"/>
        <v>41774.536874999998</v>
      </c>
    </row>
    <row r="2560" spans="1:20" ht="43.5" x14ac:dyDescent="0.35">
      <c r="A2560">
        <v>2558</v>
      </c>
      <c r="B2560" s="3" t="s">
        <v>1027</v>
      </c>
      <c r="C2560" s="3" t="s">
        <v>3605</v>
      </c>
      <c r="D2560">
        <v>1250</v>
      </c>
      <c r="E2560">
        <v>1361</v>
      </c>
      <c r="F2560" t="s">
        <v>5156</v>
      </c>
      <c r="G2560" t="s">
        <v>5163</v>
      </c>
      <c r="H2560" t="s">
        <v>5185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5219</v>
      </c>
      <c r="P2560">
        <f t="shared" si="141"/>
        <v>76</v>
      </c>
      <c r="Q2560" t="s">
        <v>5242</v>
      </c>
      <c r="R2560" t="s">
        <v>5271</v>
      </c>
      <c r="S2560" s="10">
        <f t="shared" si="142"/>
        <v>42093.651689814811</v>
      </c>
      <c r="T2560" s="10">
        <f t="shared" si="143"/>
        <v>42125.374305555553</v>
      </c>
    </row>
    <row r="2561" spans="1:20" ht="43.5" x14ac:dyDescent="0.35">
      <c r="A2561">
        <v>2559</v>
      </c>
      <c r="B2561" s="3" t="s">
        <v>1028</v>
      </c>
      <c r="C2561" s="3" t="s">
        <v>3606</v>
      </c>
      <c r="D2561">
        <v>800</v>
      </c>
      <c r="E2561">
        <v>890</v>
      </c>
      <c r="F2561" t="s">
        <v>5156</v>
      </c>
      <c r="G2561" t="s">
        <v>5161</v>
      </c>
      <c r="H2561" t="s">
        <v>5183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5219</v>
      </c>
      <c r="P2561">
        <f t="shared" si="141"/>
        <v>36</v>
      </c>
      <c r="Q2561" t="s">
        <v>5242</v>
      </c>
      <c r="R2561" t="s">
        <v>5271</v>
      </c>
      <c r="S2561" s="10">
        <f t="shared" si="142"/>
        <v>40829.665324074071</v>
      </c>
      <c r="T2561" s="10">
        <f t="shared" si="143"/>
        <v>40862.609027777777</v>
      </c>
    </row>
    <row r="2562" spans="1:20" ht="43.5" x14ac:dyDescent="0.35">
      <c r="A2562">
        <v>2560</v>
      </c>
      <c r="B2562" s="3" t="s">
        <v>1029</v>
      </c>
      <c r="C2562" s="3" t="s">
        <v>3607</v>
      </c>
      <c r="D2562">
        <v>3000</v>
      </c>
      <c r="E2562">
        <v>3003</v>
      </c>
      <c r="F2562" t="s">
        <v>5156</v>
      </c>
      <c r="G2562" t="s">
        <v>5162</v>
      </c>
      <c r="H2562" t="s">
        <v>5184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5219</v>
      </c>
      <c r="P2562">
        <f t="shared" si="141"/>
        <v>143</v>
      </c>
      <c r="Q2562" t="s">
        <v>5242</v>
      </c>
      <c r="R2562" t="s">
        <v>5271</v>
      </c>
      <c r="S2562" s="10">
        <f t="shared" si="142"/>
        <v>42039.742754629631</v>
      </c>
      <c r="T2562" s="10">
        <f t="shared" si="143"/>
        <v>42069.742754629631</v>
      </c>
    </row>
    <row r="2563" spans="1:20" ht="43.5" x14ac:dyDescent="0.35">
      <c r="A2563">
        <v>2561</v>
      </c>
      <c r="B2563" s="3" t="s">
        <v>1030</v>
      </c>
      <c r="C2563" s="3" t="s">
        <v>3608</v>
      </c>
      <c r="D2563">
        <v>100000</v>
      </c>
      <c r="E2563">
        <v>0</v>
      </c>
      <c r="F2563" t="s">
        <v>5157</v>
      </c>
      <c r="G2563" t="s">
        <v>5166</v>
      </c>
      <c r="H2563" t="s">
        <v>5188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5214</v>
      </c>
      <c r="P2563" t="e">
        <f t="shared" ref="P2563:P2626" si="144">ROUND(E2563/L2563,0)</f>
        <v>#DIV/0!</v>
      </c>
      <c r="Q2563" t="s">
        <v>5253</v>
      </c>
      <c r="R2563" t="s">
        <v>5254</v>
      </c>
      <c r="S2563" s="10">
        <f t="shared" ref="S2563:S2626" si="145">(J2563/86400)+25569+(-5/24)</f>
        <v>42260.320474537039</v>
      </c>
      <c r="T2563" s="10">
        <f t="shared" ref="T2563:T2626" si="146">(I2563/86400)+25569+(-5/24)</f>
        <v>42290.320474537039</v>
      </c>
    </row>
    <row r="2564" spans="1:20" ht="58" x14ac:dyDescent="0.35">
      <c r="A2564">
        <v>2562</v>
      </c>
      <c r="B2564" s="3" t="s">
        <v>1031</v>
      </c>
      <c r="C2564" s="3" t="s">
        <v>3609</v>
      </c>
      <c r="D2564">
        <v>10000</v>
      </c>
      <c r="E2564">
        <v>75</v>
      </c>
      <c r="F2564" t="s">
        <v>5157</v>
      </c>
      <c r="G2564" t="s">
        <v>5173</v>
      </c>
      <c r="H2564" t="s">
        <v>5186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5214</v>
      </c>
      <c r="P2564">
        <f t="shared" si="144"/>
        <v>25</v>
      </c>
      <c r="Q2564" t="s">
        <v>5253</v>
      </c>
      <c r="R2564" t="s">
        <v>5254</v>
      </c>
      <c r="S2564" s="10">
        <f t="shared" si="145"/>
        <v>42594.316423611112</v>
      </c>
      <c r="T2564" s="10">
        <f t="shared" si="146"/>
        <v>42654.316423611112</v>
      </c>
    </row>
    <row r="2565" spans="1:20" ht="29" x14ac:dyDescent="0.35">
      <c r="A2565">
        <v>2563</v>
      </c>
      <c r="B2565" s="3" t="s">
        <v>1032</v>
      </c>
      <c r="C2565" s="3" t="s">
        <v>3610</v>
      </c>
      <c r="D2565">
        <v>20000</v>
      </c>
      <c r="E2565">
        <v>0</v>
      </c>
      <c r="F2565" t="s">
        <v>5157</v>
      </c>
      <c r="G2565" t="s">
        <v>5161</v>
      </c>
      <c r="H2565" t="s">
        <v>5183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5214</v>
      </c>
      <c r="P2565" t="e">
        <f t="shared" si="144"/>
        <v>#DIV/0!</v>
      </c>
      <c r="Q2565" t="s">
        <v>5253</v>
      </c>
      <c r="R2565" t="s">
        <v>5254</v>
      </c>
      <c r="S2565" s="10">
        <f t="shared" si="145"/>
        <v>42154.931145833332</v>
      </c>
      <c r="T2565" s="10">
        <f t="shared" si="146"/>
        <v>42214.931145833332</v>
      </c>
    </row>
    <row r="2566" spans="1:20" ht="43.5" x14ac:dyDescent="0.35">
      <c r="A2566">
        <v>2564</v>
      </c>
      <c r="B2566" s="3" t="s">
        <v>1033</v>
      </c>
      <c r="C2566" s="3" t="s">
        <v>3611</v>
      </c>
      <c r="D2566">
        <v>40000</v>
      </c>
      <c r="E2566">
        <v>0</v>
      </c>
      <c r="F2566" t="s">
        <v>5157</v>
      </c>
      <c r="G2566" t="s">
        <v>5166</v>
      </c>
      <c r="H2566" t="s">
        <v>5188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5214</v>
      </c>
      <c r="P2566" t="e">
        <f t="shared" si="144"/>
        <v>#DIV/0!</v>
      </c>
      <c r="Q2566" t="s">
        <v>5253</v>
      </c>
      <c r="R2566" t="s">
        <v>5254</v>
      </c>
      <c r="S2566" s="10">
        <f t="shared" si="145"/>
        <v>41821.83216435185</v>
      </c>
      <c r="T2566" s="10">
        <f t="shared" si="146"/>
        <v>41851.83216435185</v>
      </c>
    </row>
    <row r="2567" spans="1:20" ht="43.5" x14ac:dyDescent="0.35">
      <c r="A2567">
        <v>2565</v>
      </c>
      <c r="B2567" s="3" t="s">
        <v>1034</v>
      </c>
      <c r="C2567" s="3" t="s">
        <v>3612</v>
      </c>
      <c r="D2567">
        <v>10000</v>
      </c>
      <c r="E2567">
        <v>100</v>
      </c>
      <c r="F2567" t="s">
        <v>5157</v>
      </c>
      <c r="G2567" t="s">
        <v>5161</v>
      </c>
      <c r="H2567" t="s">
        <v>5183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5214</v>
      </c>
      <c r="P2567">
        <f t="shared" si="144"/>
        <v>100</v>
      </c>
      <c r="Q2567" t="s">
        <v>5253</v>
      </c>
      <c r="R2567" t="s">
        <v>5254</v>
      </c>
      <c r="S2567" s="10">
        <f t="shared" si="145"/>
        <v>42440.442002314812</v>
      </c>
      <c r="T2567" s="10">
        <f t="shared" si="146"/>
        <v>42499.659722222219</v>
      </c>
    </row>
    <row r="2568" spans="1:20" ht="43.5" x14ac:dyDescent="0.35">
      <c r="A2568">
        <v>2566</v>
      </c>
      <c r="B2568" s="3" t="s">
        <v>1035</v>
      </c>
      <c r="C2568" s="3" t="s">
        <v>3613</v>
      </c>
      <c r="D2568">
        <v>35000</v>
      </c>
      <c r="E2568">
        <v>0</v>
      </c>
      <c r="F2568" t="s">
        <v>5157</v>
      </c>
      <c r="G2568" t="s">
        <v>5161</v>
      </c>
      <c r="H2568" t="s">
        <v>5183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5214</v>
      </c>
      <c r="P2568" t="e">
        <f t="shared" si="144"/>
        <v>#DIV/0!</v>
      </c>
      <c r="Q2568" t="s">
        <v>5253</v>
      </c>
      <c r="R2568" t="s">
        <v>5254</v>
      </c>
      <c r="S2568" s="10">
        <f t="shared" si="145"/>
        <v>41842.772546296292</v>
      </c>
      <c r="T2568" s="10">
        <f t="shared" si="146"/>
        <v>41872.772546296292</v>
      </c>
    </row>
    <row r="2569" spans="1:20" ht="43.5" x14ac:dyDescent="0.35">
      <c r="A2569">
        <v>2567</v>
      </c>
      <c r="B2569" s="3" t="s">
        <v>1036</v>
      </c>
      <c r="C2569" s="3" t="s">
        <v>3614</v>
      </c>
      <c r="D2569">
        <v>45000</v>
      </c>
      <c r="E2569">
        <v>120</v>
      </c>
      <c r="F2569" t="s">
        <v>5157</v>
      </c>
      <c r="G2569" t="s">
        <v>5161</v>
      </c>
      <c r="H2569" t="s">
        <v>5183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5214</v>
      </c>
      <c r="P2569">
        <f t="shared" si="144"/>
        <v>60</v>
      </c>
      <c r="Q2569" t="s">
        <v>5253</v>
      </c>
      <c r="R2569" t="s">
        <v>5254</v>
      </c>
      <c r="S2569" s="10">
        <f t="shared" si="145"/>
        <v>42087.670578703699</v>
      </c>
      <c r="T2569" s="10">
        <f t="shared" si="146"/>
        <v>42117.670578703699</v>
      </c>
    </row>
    <row r="2570" spans="1:20" ht="43.5" x14ac:dyDescent="0.35">
      <c r="A2570">
        <v>2568</v>
      </c>
      <c r="B2570" s="3" t="s">
        <v>1037</v>
      </c>
      <c r="C2570" s="3" t="s">
        <v>3615</v>
      </c>
      <c r="D2570">
        <v>10000</v>
      </c>
      <c r="E2570">
        <v>50</v>
      </c>
      <c r="F2570" t="s">
        <v>5157</v>
      </c>
      <c r="G2570" t="s">
        <v>5162</v>
      </c>
      <c r="H2570" t="s">
        <v>5184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5214</v>
      </c>
      <c r="P2570">
        <f t="shared" si="144"/>
        <v>50</v>
      </c>
      <c r="Q2570" t="s">
        <v>5253</v>
      </c>
      <c r="R2570" t="s">
        <v>5254</v>
      </c>
      <c r="S2570" s="10">
        <f t="shared" si="145"/>
        <v>42584.45826388889</v>
      </c>
      <c r="T2570" s="10">
        <f t="shared" si="146"/>
        <v>42614.45826388889</v>
      </c>
    </row>
    <row r="2571" spans="1:20" ht="43.5" x14ac:dyDescent="0.35">
      <c r="A2571">
        <v>2569</v>
      </c>
      <c r="B2571" s="3" t="s">
        <v>1038</v>
      </c>
      <c r="C2571" s="3" t="s">
        <v>3616</v>
      </c>
      <c r="D2571">
        <v>6500</v>
      </c>
      <c r="E2571">
        <v>145</v>
      </c>
      <c r="F2571" t="s">
        <v>5157</v>
      </c>
      <c r="G2571" t="s">
        <v>5161</v>
      </c>
      <c r="H2571" t="s">
        <v>5183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5214</v>
      </c>
      <c r="P2571">
        <f t="shared" si="144"/>
        <v>73</v>
      </c>
      <c r="Q2571" t="s">
        <v>5253</v>
      </c>
      <c r="R2571" t="s">
        <v>5254</v>
      </c>
      <c r="S2571" s="10">
        <f t="shared" si="145"/>
        <v>42233.897129629629</v>
      </c>
      <c r="T2571" s="10">
        <f t="shared" si="146"/>
        <v>42263.897129629629</v>
      </c>
    </row>
    <row r="2572" spans="1:20" ht="43.5" x14ac:dyDescent="0.35">
      <c r="A2572">
        <v>2570</v>
      </c>
      <c r="B2572" s="3" t="s">
        <v>1039</v>
      </c>
      <c r="C2572" s="3" t="s">
        <v>3617</v>
      </c>
      <c r="D2572">
        <v>7000</v>
      </c>
      <c r="E2572">
        <v>59</v>
      </c>
      <c r="F2572" t="s">
        <v>5157</v>
      </c>
      <c r="G2572" t="s">
        <v>5161</v>
      </c>
      <c r="H2572" t="s">
        <v>5183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5214</v>
      </c>
      <c r="P2572">
        <f t="shared" si="144"/>
        <v>30</v>
      </c>
      <c r="Q2572" t="s">
        <v>5253</v>
      </c>
      <c r="R2572" t="s">
        <v>5254</v>
      </c>
      <c r="S2572" s="10">
        <f t="shared" si="145"/>
        <v>42744.694849537038</v>
      </c>
      <c r="T2572" s="10">
        <f t="shared" si="146"/>
        <v>42774.694849537038</v>
      </c>
    </row>
    <row r="2573" spans="1:20" ht="43.5" x14ac:dyDescent="0.35">
      <c r="A2573">
        <v>2571</v>
      </c>
      <c r="B2573" s="3" t="s">
        <v>1040</v>
      </c>
      <c r="C2573" s="3" t="s">
        <v>3618</v>
      </c>
      <c r="D2573">
        <v>100000</v>
      </c>
      <c r="E2573">
        <v>250</v>
      </c>
      <c r="F2573" t="s">
        <v>5157</v>
      </c>
      <c r="G2573" t="s">
        <v>5163</v>
      </c>
      <c r="H2573" t="s">
        <v>5185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5214</v>
      </c>
      <c r="P2573">
        <f t="shared" si="144"/>
        <v>63</v>
      </c>
      <c r="Q2573" t="s">
        <v>5253</v>
      </c>
      <c r="R2573" t="s">
        <v>5254</v>
      </c>
      <c r="S2573" s="10">
        <f t="shared" si="145"/>
        <v>42449.133344907408</v>
      </c>
      <c r="T2573" s="10">
        <f t="shared" si="146"/>
        <v>42509.133344907408</v>
      </c>
    </row>
    <row r="2574" spans="1:20" ht="43.5" x14ac:dyDescent="0.35">
      <c r="A2574">
        <v>2572</v>
      </c>
      <c r="B2574" s="3" t="s">
        <v>1041</v>
      </c>
      <c r="C2574" s="3" t="s">
        <v>3619</v>
      </c>
      <c r="D2574">
        <v>30000</v>
      </c>
      <c r="E2574">
        <v>0</v>
      </c>
      <c r="F2574" t="s">
        <v>5157</v>
      </c>
      <c r="G2574" t="s">
        <v>5161</v>
      </c>
      <c r="H2574" t="s">
        <v>5183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5214</v>
      </c>
      <c r="P2574" t="e">
        <f t="shared" si="144"/>
        <v>#DIV/0!</v>
      </c>
      <c r="Q2574" t="s">
        <v>5253</v>
      </c>
      <c r="R2574" t="s">
        <v>5254</v>
      </c>
      <c r="S2574" s="10">
        <f t="shared" si="145"/>
        <v>42076.911076388882</v>
      </c>
      <c r="T2574" s="10">
        <f t="shared" si="146"/>
        <v>42106.911076388882</v>
      </c>
    </row>
    <row r="2575" spans="1:20" ht="58" x14ac:dyDescent="0.35">
      <c r="A2575">
        <v>2573</v>
      </c>
      <c r="B2575" s="3" t="s">
        <v>1042</v>
      </c>
      <c r="C2575" s="3" t="s">
        <v>3620</v>
      </c>
      <c r="D2575">
        <v>8000</v>
      </c>
      <c r="E2575">
        <v>0</v>
      </c>
      <c r="F2575" t="s">
        <v>5157</v>
      </c>
      <c r="G2575" t="s">
        <v>5161</v>
      </c>
      <c r="H2575" t="s">
        <v>5183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5214</v>
      </c>
      <c r="P2575" t="e">
        <f t="shared" si="144"/>
        <v>#DIV/0!</v>
      </c>
      <c r="Q2575" t="s">
        <v>5253</v>
      </c>
      <c r="R2575" t="s">
        <v>5254</v>
      </c>
      <c r="S2575" s="10">
        <f t="shared" si="145"/>
        <v>41829.383668981478</v>
      </c>
      <c r="T2575" s="10">
        <f t="shared" si="146"/>
        <v>41874.383668981478</v>
      </c>
    </row>
    <row r="2576" spans="1:20" ht="58" x14ac:dyDescent="0.35">
      <c r="A2576">
        <v>2574</v>
      </c>
      <c r="B2576" s="3" t="s">
        <v>1043</v>
      </c>
      <c r="C2576" s="3" t="s">
        <v>3621</v>
      </c>
      <c r="D2576">
        <v>10000</v>
      </c>
      <c r="E2576">
        <v>0</v>
      </c>
      <c r="F2576" t="s">
        <v>5157</v>
      </c>
      <c r="G2576" t="s">
        <v>5161</v>
      </c>
      <c r="H2576" t="s">
        <v>5183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5214</v>
      </c>
      <c r="P2576" t="e">
        <f t="shared" si="144"/>
        <v>#DIV/0!</v>
      </c>
      <c r="Q2576" t="s">
        <v>5253</v>
      </c>
      <c r="R2576" t="s">
        <v>5254</v>
      </c>
      <c r="S2576" s="10">
        <f t="shared" si="145"/>
        <v>42487.617418981477</v>
      </c>
      <c r="T2576" s="10">
        <f t="shared" si="146"/>
        <v>42508.617418981477</v>
      </c>
    </row>
    <row r="2577" spans="1:20" ht="43.5" x14ac:dyDescent="0.35">
      <c r="A2577">
        <v>2575</v>
      </c>
      <c r="B2577" s="3" t="s">
        <v>1044</v>
      </c>
      <c r="C2577" s="3" t="s">
        <v>3622</v>
      </c>
      <c r="D2577">
        <v>85000</v>
      </c>
      <c r="E2577">
        <v>0</v>
      </c>
      <c r="F2577" t="s">
        <v>5157</v>
      </c>
      <c r="G2577" t="s">
        <v>5161</v>
      </c>
      <c r="H2577" t="s">
        <v>5183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5214</v>
      </c>
      <c r="P2577" t="e">
        <f t="shared" si="144"/>
        <v>#DIV/0!</v>
      </c>
      <c r="Q2577" t="s">
        <v>5253</v>
      </c>
      <c r="R2577" t="s">
        <v>5254</v>
      </c>
      <c r="S2577" s="10">
        <f t="shared" si="145"/>
        <v>41985.900393518517</v>
      </c>
      <c r="T2577" s="10">
        <f t="shared" si="146"/>
        <v>42015.900393518517</v>
      </c>
    </row>
    <row r="2578" spans="1:20" ht="29" x14ac:dyDescent="0.35">
      <c r="A2578">
        <v>2576</v>
      </c>
      <c r="B2578" s="3" t="s">
        <v>1045</v>
      </c>
      <c r="C2578" s="3" t="s">
        <v>3623</v>
      </c>
      <c r="D2578">
        <v>10000</v>
      </c>
      <c r="E2578">
        <v>0</v>
      </c>
      <c r="F2578" t="s">
        <v>5157</v>
      </c>
      <c r="G2578" t="s">
        <v>5161</v>
      </c>
      <c r="H2578" t="s">
        <v>5183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5214</v>
      </c>
      <c r="P2578" t="e">
        <f t="shared" si="144"/>
        <v>#DIV/0!</v>
      </c>
      <c r="Q2578" t="s">
        <v>5253</v>
      </c>
      <c r="R2578" t="s">
        <v>5254</v>
      </c>
      <c r="S2578" s="10">
        <f t="shared" si="145"/>
        <v>42059.801469907405</v>
      </c>
      <c r="T2578" s="10">
        <f t="shared" si="146"/>
        <v>42104.759803240733</v>
      </c>
    </row>
    <row r="2579" spans="1:20" ht="43.5" x14ac:dyDescent="0.35">
      <c r="A2579">
        <v>2577</v>
      </c>
      <c r="B2579" s="3" t="s">
        <v>1046</v>
      </c>
      <c r="C2579" s="3" t="s">
        <v>3624</v>
      </c>
      <c r="D2579">
        <v>15000</v>
      </c>
      <c r="E2579">
        <v>0</v>
      </c>
      <c r="F2579" t="s">
        <v>5157</v>
      </c>
      <c r="G2579" t="s">
        <v>5161</v>
      </c>
      <c r="H2579" t="s">
        <v>5183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5214</v>
      </c>
      <c r="P2579" t="e">
        <f t="shared" si="144"/>
        <v>#DIV/0!</v>
      </c>
      <c r="Q2579" t="s">
        <v>5253</v>
      </c>
      <c r="R2579" t="s">
        <v>5254</v>
      </c>
      <c r="S2579" s="10">
        <f t="shared" si="145"/>
        <v>41830.612233796295</v>
      </c>
      <c r="T2579" s="10">
        <f t="shared" si="146"/>
        <v>41855.612233796295</v>
      </c>
    </row>
    <row r="2580" spans="1:20" ht="58" x14ac:dyDescent="0.35">
      <c r="A2580">
        <v>2578</v>
      </c>
      <c r="B2580" s="3" t="s">
        <v>1047</v>
      </c>
      <c r="C2580" s="3" t="s">
        <v>3625</v>
      </c>
      <c r="D2580">
        <v>6000</v>
      </c>
      <c r="E2580">
        <v>0</v>
      </c>
      <c r="F2580" t="s">
        <v>5157</v>
      </c>
      <c r="G2580" t="s">
        <v>5161</v>
      </c>
      <c r="H2580" t="s">
        <v>5183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5214</v>
      </c>
      <c r="P2580" t="e">
        <f t="shared" si="144"/>
        <v>#DIV/0!</v>
      </c>
      <c r="Q2580" t="s">
        <v>5253</v>
      </c>
      <c r="R2580" t="s">
        <v>5254</v>
      </c>
      <c r="S2580" s="10">
        <f t="shared" si="145"/>
        <v>42237.814571759256</v>
      </c>
      <c r="T2580" s="10">
        <f t="shared" si="146"/>
        <v>42286.499999999993</v>
      </c>
    </row>
    <row r="2581" spans="1:20" ht="43.5" x14ac:dyDescent="0.35">
      <c r="A2581">
        <v>2579</v>
      </c>
      <c r="B2581" s="3" t="s">
        <v>1048</v>
      </c>
      <c r="C2581" s="3" t="s">
        <v>3626</v>
      </c>
      <c r="D2581">
        <v>200000</v>
      </c>
      <c r="E2581">
        <v>277</v>
      </c>
      <c r="F2581" t="s">
        <v>5157</v>
      </c>
      <c r="G2581" t="s">
        <v>5161</v>
      </c>
      <c r="H2581" t="s">
        <v>5183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5214</v>
      </c>
      <c r="P2581">
        <f t="shared" si="144"/>
        <v>23</v>
      </c>
      <c r="Q2581" t="s">
        <v>5253</v>
      </c>
      <c r="R2581" t="s">
        <v>5254</v>
      </c>
      <c r="S2581" s="10">
        <f t="shared" si="145"/>
        <v>41837.621562499997</v>
      </c>
      <c r="T2581" s="10">
        <f t="shared" si="146"/>
        <v>41897.621562499997</v>
      </c>
    </row>
    <row r="2582" spans="1:20" ht="43.5" x14ac:dyDescent="0.35">
      <c r="A2582">
        <v>2580</v>
      </c>
      <c r="B2582" s="3" t="s">
        <v>1049</v>
      </c>
      <c r="C2582" s="3" t="s">
        <v>3627</v>
      </c>
      <c r="D2582">
        <v>8500</v>
      </c>
      <c r="E2582">
        <v>51</v>
      </c>
      <c r="F2582" t="s">
        <v>5157</v>
      </c>
      <c r="G2582" t="s">
        <v>5161</v>
      </c>
      <c r="H2582" t="s">
        <v>5183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5214</v>
      </c>
      <c r="P2582">
        <f t="shared" si="144"/>
        <v>26</v>
      </c>
      <c r="Q2582" t="s">
        <v>5253</v>
      </c>
      <c r="R2582" t="s">
        <v>5254</v>
      </c>
      <c r="S2582" s="10">
        <f t="shared" si="145"/>
        <v>42110.118090277778</v>
      </c>
      <c r="T2582" s="10">
        <f t="shared" si="146"/>
        <v>42139.916666666664</v>
      </c>
    </row>
    <row r="2583" spans="1:20" ht="43.5" x14ac:dyDescent="0.35">
      <c r="A2583">
        <v>2581</v>
      </c>
      <c r="B2583" s="3" t="s">
        <v>1050</v>
      </c>
      <c r="C2583" s="3" t="s">
        <v>3628</v>
      </c>
      <c r="D2583">
        <v>5000</v>
      </c>
      <c r="E2583">
        <v>530</v>
      </c>
      <c r="F2583" t="s">
        <v>5158</v>
      </c>
      <c r="G2583" t="s">
        <v>5161</v>
      </c>
      <c r="H2583" t="s">
        <v>5183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5214</v>
      </c>
      <c r="P2583">
        <f t="shared" si="144"/>
        <v>48</v>
      </c>
      <c r="Q2583" t="s">
        <v>5253</v>
      </c>
      <c r="R2583" t="s">
        <v>5254</v>
      </c>
      <c r="S2583" s="10">
        <f t="shared" si="145"/>
        <v>42294.420115740737</v>
      </c>
      <c r="T2583" s="10">
        <f t="shared" si="146"/>
        <v>42324.461782407401</v>
      </c>
    </row>
    <row r="2584" spans="1:20" ht="29" x14ac:dyDescent="0.35">
      <c r="A2584">
        <v>2582</v>
      </c>
      <c r="B2584" s="3" t="s">
        <v>1051</v>
      </c>
      <c r="C2584" s="3" t="s">
        <v>3629</v>
      </c>
      <c r="D2584">
        <v>90000</v>
      </c>
      <c r="E2584">
        <v>1</v>
      </c>
      <c r="F2584" t="s">
        <v>5158</v>
      </c>
      <c r="G2584" t="s">
        <v>5161</v>
      </c>
      <c r="H2584" t="s">
        <v>5183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5214</v>
      </c>
      <c r="P2584">
        <f t="shared" si="144"/>
        <v>1</v>
      </c>
      <c r="Q2584" t="s">
        <v>5253</v>
      </c>
      <c r="R2584" t="s">
        <v>5254</v>
      </c>
      <c r="S2584" s="10">
        <f t="shared" si="145"/>
        <v>42642.780486111107</v>
      </c>
      <c r="T2584" s="10">
        <f t="shared" si="146"/>
        <v>42672.780486111107</v>
      </c>
    </row>
    <row r="2585" spans="1:20" ht="43.5" x14ac:dyDescent="0.35">
      <c r="A2585">
        <v>2583</v>
      </c>
      <c r="B2585" s="3" t="s">
        <v>1052</v>
      </c>
      <c r="C2585" s="3" t="s">
        <v>3630</v>
      </c>
      <c r="D2585">
        <v>1000</v>
      </c>
      <c r="E2585">
        <v>5</v>
      </c>
      <c r="F2585" t="s">
        <v>5158</v>
      </c>
      <c r="G2585" t="s">
        <v>5161</v>
      </c>
      <c r="H2585" t="s">
        <v>5183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5214</v>
      </c>
      <c r="P2585">
        <f t="shared" si="144"/>
        <v>1</v>
      </c>
      <c r="Q2585" t="s">
        <v>5253</v>
      </c>
      <c r="R2585" t="s">
        <v>5254</v>
      </c>
      <c r="S2585" s="10">
        <f t="shared" si="145"/>
        <v>42019.561111111114</v>
      </c>
      <c r="T2585" s="10">
        <f t="shared" si="146"/>
        <v>42079.519444444442</v>
      </c>
    </row>
    <row r="2586" spans="1:20" ht="29" x14ac:dyDescent="0.35">
      <c r="A2586">
        <v>2584</v>
      </c>
      <c r="B2586" s="3" t="s">
        <v>1053</v>
      </c>
      <c r="C2586" s="3" t="s">
        <v>3631</v>
      </c>
      <c r="D2586">
        <v>10000</v>
      </c>
      <c r="E2586">
        <v>0</v>
      </c>
      <c r="F2586" t="s">
        <v>5158</v>
      </c>
      <c r="G2586" t="s">
        <v>5161</v>
      </c>
      <c r="H2586" t="s">
        <v>5183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5214</v>
      </c>
      <c r="P2586" t="e">
        <f t="shared" si="144"/>
        <v>#DIV/0!</v>
      </c>
      <c r="Q2586" t="s">
        <v>5253</v>
      </c>
      <c r="R2586" t="s">
        <v>5254</v>
      </c>
      <c r="S2586" s="10">
        <f t="shared" si="145"/>
        <v>42139.964918981474</v>
      </c>
      <c r="T2586" s="10">
        <f t="shared" si="146"/>
        <v>42169.964918981474</v>
      </c>
    </row>
    <row r="2587" spans="1:20" ht="43.5" x14ac:dyDescent="0.35">
      <c r="A2587">
        <v>2585</v>
      </c>
      <c r="B2587" s="3" t="s">
        <v>1054</v>
      </c>
      <c r="C2587" s="3" t="s">
        <v>3632</v>
      </c>
      <c r="D2587">
        <v>30000</v>
      </c>
      <c r="E2587">
        <v>50</v>
      </c>
      <c r="F2587" t="s">
        <v>5158</v>
      </c>
      <c r="G2587" t="s">
        <v>5161</v>
      </c>
      <c r="H2587" t="s">
        <v>5183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5214</v>
      </c>
      <c r="P2587">
        <f t="shared" si="144"/>
        <v>50</v>
      </c>
      <c r="Q2587" t="s">
        <v>5253</v>
      </c>
      <c r="R2587" t="s">
        <v>5254</v>
      </c>
      <c r="S2587" s="10">
        <f t="shared" si="145"/>
        <v>41795.754999999997</v>
      </c>
      <c r="T2587" s="10">
        <f t="shared" si="146"/>
        <v>41825.754999999997</v>
      </c>
    </row>
    <row r="2588" spans="1:20" ht="29" x14ac:dyDescent="0.35">
      <c r="A2588">
        <v>2586</v>
      </c>
      <c r="B2588" s="3" t="s">
        <v>1055</v>
      </c>
      <c r="C2588" s="3" t="s">
        <v>3633</v>
      </c>
      <c r="D2588">
        <v>3000</v>
      </c>
      <c r="E2588">
        <v>5</v>
      </c>
      <c r="F2588" t="s">
        <v>5158</v>
      </c>
      <c r="G2588" t="s">
        <v>5162</v>
      </c>
      <c r="H2588" t="s">
        <v>5184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5214</v>
      </c>
      <c r="P2588">
        <f t="shared" si="144"/>
        <v>5</v>
      </c>
      <c r="Q2588" t="s">
        <v>5253</v>
      </c>
      <c r="R2588" t="s">
        <v>5254</v>
      </c>
      <c r="S2588" s="10">
        <f t="shared" si="145"/>
        <v>42333.121944444443</v>
      </c>
      <c r="T2588" s="10">
        <f t="shared" si="146"/>
        <v>42363.121944444443</v>
      </c>
    </row>
    <row r="2589" spans="1:20" ht="43.5" x14ac:dyDescent="0.35">
      <c r="A2589">
        <v>2587</v>
      </c>
      <c r="B2589" s="3" t="s">
        <v>1056</v>
      </c>
      <c r="C2589" s="3" t="s">
        <v>3634</v>
      </c>
      <c r="D2589">
        <v>50000</v>
      </c>
      <c r="E2589">
        <v>1217</v>
      </c>
      <c r="F2589" t="s">
        <v>5158</v>
      </c>
      <c r="G2589" t="s">
        <v>5161</v>
      </c>
      <c r="H2589" t="s">
        <v>5183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5214</v>
      </c>
      <c r="P2589">
        <f t="shared" si="144"/>
        <v>203</v>
      </c>
      <c r="Q2589" t="s">
        <v>5253</v>
      </c>
      <c r="R2589" t="s">
        <v>5254</v>
      </c>
      <c r="S2589" s="10">
        <f t="shared" si="145"/>
        <v>42338.467048611106</v>
      </c>
      <c r="T2589" s="10">
        <f t="shared" si="146"/>
        <v>42368.467048611106</v>
      </c>
    </row>
    <row r="2590" spans="1:20" ht="58" x14ac:dyDescent="0.35">
      <c r="A2590">
        <v>2588</v>
      </c>
      <c r="B2590" s="3" t="s">
        <v>1057</v>
      </c>
      <c r="C2590" s="3" t="s">
        <v>3635</v>
      </c>
      <c r="D2590">
        <v>6000</v>
      </c>
      <c r="E2590">
        <v>233</v>
      </c>
      <c r="F2590" t="s">
        <v>5158</v>
      </c>
      <c r="G2590" t="s">
        <v>5161</v>
      </c>
      <c r="H2590" t="s">
        <v>5183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5214</v>
      </c>
      <c r="P2590">
        <f t="shared" si="144"/>
        <v>29</v>
      </c>
      <c r="Q2590" t="s">
        <v>5253</v>
      </c>
      <c r="R2590" t="s">
        <v>5254</v>
      </c>
      <c r="S2590" s="10">
        <f t="shared" si="145"/>
        <v>42042.467893518515</v>
      </c>
      <c r="T2590" s="10">
        <f t="shared" si="146"/>
        <v>42094.343055555553</v>
      </c>
    </row>
    <row r="2591" spans="1:20" ht="43.5" x14ac:dyDescent="0.35">
      <c r="A2591">
        <v>2589</v>
      </c>
      <c r="B2591" s="3" t="s">
        <v>1058</v>
      </c>
      <c r="C2591" s="3" t="s">
        <v>3636</v>
      </c>
      <c r="D2591">
        <v>50000</v>
      </c>
      <c r="E2591">
        <v>5</v>
      </c>
      <c r="F2591" t="s">
        <v>5158</v>
      </c>
      <c r="G2591" t="s">
        <v>5169</v>
      </c>
      <c r="H2591" t="s">
        <v>5190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5214</v>
      </c>
      <c r="P2591">
        <f t="shared" si="144"/>
        <v>5</v>
      </c>
      <c r="Q2591" t="s">
        <v>5253</v>
      </c>
      <c r="R2591" t="s">
        <v>5254</v>
      </c>
      <c r="S2591" s="10">
        <f t="shared" si="145"/>
        <v>42422.327858796292</v>
      </c>
      <c r="T2591" s="10">
        <f t="shared" si="146"/>
        <v>42452.286192129628</v>
      </c>
    </row>
    <row r="2592" spans="1:20" ht="43.5" x14ac:dyDescent="0.35">
      <c r="A2592">
        <v>2590</v>
      </c>
      <c r="B2592" s="3" t="s">
        <v>1059</v>
      </c>
      <c r="C2592" s="3" t="s">
        <v>3637</v>
      </c>
      <c r="D2592">
        <v>3000</v>
      </c>
      <c r="E2592">
        <v>0</v>
      </c>
      <c r="F2592" t="s">
        <v>5158</v>
      </c>
      <c r="G2592" t="s">
        <v>5163</v>
      </c>
      <c r="H2592" t="s">
        <v>5185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5214</v>
      </c>
      <c r="P2592" t="e">
        <f t="shared" si="144"/>
        <v>#DIV/0!</v>
      </c>
      <c r="Q2592" t="s">
        <v>5253</v>
      </c>
      <c r="R2592" t="s">
        <v>5254</v>
      </c>
      <c r="S2592" s="10">
        <f t="shared" si="145"/>
        <v>42388.380752314813</v>
      </c>
      <c r="T2592" s="10">
        <f t="shared" si="146"/>
        <v>42395.380752314813</v>
      </c>
    </row>
    <row r="2593" spans="1:20" ht="43.5" x14ac:dyDescent="0.35">
      <c r="A2593">
        <v>2591</v>
      </c>
      <c r="B2593" s="3" t="s">
        <v>1060</v>
      </c>
      <c r="C2593" s="3" t="s">
        <v>3638</v>
      </c>
      <c r="D2593">
        <v>1500</v>
      </c>
      <c r="E2593">
        <v>26</v>
      </c>
      <c r="F2593" t="s">
        <v>5158</v>
      </c>
      <c r="G2593" t="s">
        <v>5161</v>
      </c>
      <c r="H2593" t="s">
        <v>5183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5214</v>
      </c>
      <c r="P2593">
        <f t="shared" si="144"/>
        <v>13</v>
      </c>
      <c r="Q2593" t="s">
        <v>5253</v>
      </c>
      <c r="R2593" t="s">
        <v>5254</v>
      </c>
      <c r="S2593" s="10">
        <f t="shared" si="145"/>
        <v>42382.698194444441</v>
      </c>
      <c r="T2593" s="10">
        <f t="shared" si="146"/>
        <v>42442.656527777777</v>
      </c>
    </row>
    <row r="2594" spans="1:20" ht="58" x14ac:dyDescent="0.35">
      <c r="A2594">
        <v>2592</v>
      </c>
      <c r="B2594" s="3" t="s">
        <v>1061</v>
      </c>
      <c r="C2594" s="3" t="s">
        <v>3639</v>
      </c>
      <c r="D2594">
        <v>30000</v>
      </c>
      <c r="E2594">
        <v>50</v>
      </c>
      <c r="F2594" t="s">
        <v>5158</v>
      </c>
      <c r="G2594" t="s">
        <v>5161</v>
      </c>
      <c r="H2594" t="s">
        <v>5183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5214</v>
      </c>
      <c r="P2594">
        <f t="shared" si="144"/>
        <v>50</v>
      </c>
      <c r="Q2594" t="s">
        <v>5253</v>
      </c>
      <c r="R2594" t="s">
        <v>5254</v>
      </c>
      <c r="S2594" s="10">
        <f t="shared" si="145"/>
        <v>41887.592835648145</v>
      </c>
      <c r="T2594" s="10">
        <f t="shared" si="146"/>
        <v>41917.592835648145</v>
      </c>
    </row>
    <row r="2595" spans="1:20" ht="43.5" x14ac:dyDescent="0.35">
      <c r="A2595">
        <v>2593</v>
      </c>
      <c r="B2595" s="3" t="s">
        <v>1062</v>
      </c>
      <c r="C2595" s="3" t="s">
        <v>3640</v>
      </c>
      <c r="D2595">
        <v>10000</v>
      </c>
      <c r="E2595">
        <v>0</v>
      </c>
      <c r="F2595" t="s">
        <v>5158</v>
      </c>
      <c r="G2595" t="s">
        <v>5161</v>
      </c>
      <c r="H2595" t="s">
        <v>5183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5214</v>
      </c>
      <c r="P2595" t="e">
        <f t="shared" si="144"/>
        <v>#DIV/0!</v>
      </c>
      <c r="Q2595" t="s">
        <v>5253</v>
      </c>
      <c r="R2595" t="s">
        <v>5254</v>
      </c>
      <c r="S2595" s="10">
        <f t="shared" si="145"/>
        <v>42089.636874999997</v>
      </c>
      <c r="T2595" s="10">
        <f t="shared" si="146"/>
        <v>42119.636874999997</v>
      </c>
    </row>
    <row r="2596" spans="1:20" ht="43.5" x14ac:dyDescent="0.35">
      <c r="A2596">
        <v>2594</v>
      </c>
      <c r="B2596" s="3" t="s">
        <v>1063</v>
      </c>
      <c r="C2596" s="3" t="s">
        <v>3641</v>
      </c>
      <c r="D2596">
        <v>80000</v>
      </c>
      <c r="E2596">
        <v>1</v>
      </c>
      <c r="F2596" t="s">
        <v>5158</v>
      </c>
      <c r="G2596" t="s">
        <v>5161</v>
      </c>
      <c r="H2596" t="s">
        <v>5183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5214</v>
      </c>
      <c r="P2596">
        <f t="shared" si="144"/>
        <v>1</v>
      </c>
      <c r="Q2596" t="s">
        <v>5253</v>
      </c>
      <c r="R2596" t="s">
        <v>5254</v>
      </c>
      <c r="S2596" s="10">
        <f t="shared" si="145"/>
        <v>41828.759583333333</v>
      </c>
      <c r="T2596" s="10">
        <f t="shared" si="146"/>
        <v>41858.759583333333</v>
      </c>
    </row>
    <row r="2597" spans="1:20" ht="29" x14ac:dyDescent="0.35">
      <c r="A2597">
        <v>2595</v>
      </c>
      <c r="B2597" s="3" t="s">
        <v>1064</v>
      </c>
      <c r="C2597" s="3" t="s">
        <v>3642</v>
      </c>
      <c r="D2597">
        <v>15000</v>
      </c>
      <c r="E2597">
        <v>1825</v>
      </c>
      <c r="F2597" t="s">
        <v>5158</v>
      </c>
      <c r="G2597" t="s">
        <v>5161</v>
      </c>
      <c r="H2597" t="s">
        <v>5183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5214</v>
      </c>
      <c r="P2597">
        <f t="shared" si="144"/>
        <v>96</v>
      </c>
      <c r="Q2597" t="s">
        <v>5253</v>
      </c>
      <c r="R2597" t="s">
        <v>5254</v>
      </c>
      <c r="S2597" s="10">
        <f t="shared" si="145"/>
        <v>42760.035879629628</v>
      </c>
      <c r="T2597" s="10">
        <f t="shared" si="146"/>
        <v>42790.035879629628</v>
      </c>
    </row>
    <row r="2598" spans="1:20" ht="58" x14ac:dyDescent="0.35">
      <c r="A2598">
        <v>2596</v>
      </c>
      <c r="B2598" s="3" t="s">
        <v>1065</v>
      </c>
      <c r="C2598" s="3" t="s">
        <v>3643</v>
      </c>
      <c r="D2598">
        <v>35000</v>
      </c>
      <c r="E2598">
        <v>8256</v>
      </c>
      <c r="F2598" t="s">
        <v>5158</v>
      </c>
      <c r="G2598" t="s">
        <v>5166</v>
      </c>
      <c r="H2598" t="s">
        <v>5188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5214</v>
      </c>
      <c r="P2598">
        <f t="shared" si="144"/>
        <v>306</v>
      </c>
      <c r="Q2598" t="s">
        <v>5253</v>
      </c>
      <c r="R2598" t="s">
        <v>5254</v>
      </c>
      <c r="S2598" s="10">
        <f t="shared" si="145"/>
        <v>41828.45612268518</v>
      </c>
      <c r="T2598" s="10">
        <f t="shared" si="146"/>
        <v>41858.45612268518</v>
      </c>
    </row>
    <row r="2599" spans="1:20" ht="43.5" x14ac:dyDescent="0.35">
      <c r="A2599">
        <v>2597</v>
      </c>
      <c r="B2599" s="3" t="s">
        <v>1066</v>
      </c>
      <c r="C2599" s="3" t="s">
        <v>3644</v>
      </c>
      <c r="D2599">
        <v>1500</v>
      </c>
      <c r="E2599">
        <v>85</v>
      </c>
      <c r="F2599" t="s">
        <v>5158</v>
      </c>
      <c r="G2599" t="s">
        <v>5162</v>
      </c>
      <c r="H2599" t="s">
        <v>5184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5214</v>
      </c>
      <c r="P2599">
        <f t="shared" si="144"/>
        <v>12</v>
      </c>
      <c r="Q2599" t="s">
        <v>5253</v>
      </c>
      <c r="R2599" t="s">
        <v>5254</v>
      </c>
      <c r="S2599" s="10">
        <f t="shared" si="145"/>
        <v>42510.133298611108</v>
      </c>
      <c r="T2599" s="10">
        <f t="shared" si="146"/>
        <v>42540.133298611108</v>
      </c>
    </row>
    <row r="2600" spans="1:20" ht="43.5" x14ac:dyDescent="0.35">
      <c r="A2600">
        <v>2598</v>
      </c>
      <c r="B2600" s="3" t="s">
        <v>1067</v>
      </c>
      <c r="C2600" s="3" t="s">
        <v>3645</v>
      </c>
      <c r="D2600">
        <v>3000</v>
      </c>
      <c r="E2600">
        <v>1170</v>
      </c>
      <c r="F2600" t="s">
        <v>5158</v>
      </c>
      <c r="G2600" t="s">
        <v>5161</v>
      </c>
      <c r="H2600" t="s">
        <v>5183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5214</v>
      </c>
      <c r="P2600">
        <f t="shared" si="144"/>
        <v>84</v>
      </c>
      <c r="Q2600" t="s">
        <v>5253</v>
      </c>
      <c r="R2600" t="s">
        <v>5254</v>
      </c>
      <c r="S2600" s="10">
        <f t="shared" si="145"/>
        <v>42240.631956018515</v>
      </c>
      <c r="T2600" s="10">
        <f t="shared" si="146"/>
        <v>42270.631956018515</v>
      </c>
    </row>
    <row r="2601" spans="1:20" ht="29" x14ac:dyDescent="0.35">
      <c r="A2601">
        <v>2599</v>
      </c>
      <c r="B2601" s="3" t="s">
        <v>1068</v>
      </c>
      <c r="C2601" s="3" t="s">
        <v>3646</v>
      </c>
      <c r="D2601">
        <v>9041</v>
      </c>
      <c r="E2601">
        <v>90</v>
      </c>
      <c r="F2601" t="s">
        <v>5158</v>
      </c>
      <c r="G2601" t="s">
        <v>5161</v>
      </c>
      <c r="H2601" t="s">
        <v>5183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5214</v>
      </c>
      <c r="P2601">
        <f t="shared" si="144"/>
        <v>18</v>
      </c>
      <c r="Q2601" t="s">
        <v>5253</v>
      </c>
      <c r="R2601" t="s">
        <v>5254</v>
      </c>
      <c r="S2601" s="10">
        <f t="shared" si="145"/>
        <v>41809.545682870368</v>
      </c>
      <c r="T2601" s="10">
        <f t="shared" si="146"/>
        <v>41854.545682870368</v>
      </c>
    </row>
    <row r="2602" spans="1:20" ht="43.5" x14ac:dyDescent="0.35">
      <c r="A2602">
        <v>2600</v>
      </c>
      <c r="B2602" s="3" t="s">
        <v>1069</v>
      </c>
      <c r="C2602" s="3" t="s">
        <v>3647</v>
      </c>
      <c r="D2602">
        <v>50000</v>
      </c>
      <c r="E2602">
        <v>3466</v>
      </c>
      <c r="F2602" t="s">
        <v>5158</v>
      </c>
      <c r="G2602" t="s">
        <v>5161</v>
      </c>
      <c r="H2602" t="s">
        <v>5183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5214</v>
      </c>
      <c r="P2602">
        <f t="shared" si="144"/>
        <v>116</v>
      </c>
      <c r="Q2602" t="s">
        <v>5253</v>
      </c>
      <c r="R2602" t="s">
        <v>5254</v>
      </c>
      <c r="S2602" s="10">
        <f t="shared" si="145"/>
        <v>42394.692129629628</v>
      </c>
      <c r="T2602" s="10">
        <f t="shared" si="146"/>
        <v>42454.650462962956</v>
      </c>
    </row>
    <row r="2603" spans="1:20" ht="58" x14ac:dyDescent="0.35">
      <c r="A2603">
        <v>2601</v>
      </c>
      <c r="B2603" s="3" t="s">
        <v>1070</v>
      </c>
      <c r="C2603" s="3" t="s">
        <v>3648</v>
      </c>
      <c r="D2603">
        <v>500</v>
      </c>
      <c r="E2603">
        <v>3307</v>
      </c>
      <c r="F2603" t="s">
        <v>5156</v>
      </c>
      <c r="G2603" t="s">
        <v>5161</v>
      </c>
      <c r="H2603" t="s">
        <v>5183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5220</v>
      </c>
      <c r="P2603">
        <f t="shared" si="144"/>
        <v>22</v>
      </c>
      <c r="Q2603" t="s">
        <v>5236</v>
      </c>
      <c r="R2603" t="s">
        <v>5272</v>
      </c>
      <c r="S2603" s="10">
        <f t="shared" si="145"/>
        <v>41150.693854166668</v>
      </c>
      <c r="T2603" s="10">
        <f t="shared" si="146"/>
        <v>41164.957638888889</v>
      </c>
    </row>
    <row r="2604" spans="1:20" ht="43.5" x14ac:dyDescent="0.35">
      <c r="A2604">
        <v>2602</v>
      </c>
      <c r="B2604" s="3" t="s">
        <v>1071</v>
      </c>
      <c r="C2604" s="3" t="s">
        <v>3649</v>
      </c>
      <c r="D2604">
        <v>12000</v>
      </c>
      <c r="E2604">
        <v>39131</v>
      </c>
      <c r="F2604" t="s">
        <v>5156</v>
      </c>
      <c r="G2604" t="s">
        <v>5161</v>
      </c>
      <c r="H2604" t="s">
        <v>5183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5220</v>
      </c>
      <c r="P2604">
        <f t="shared" si="144"/>
        <v>80</v>
      </c>
      <c r="Q2604" t="s">
        <v>5236</v>
      </c>
      <c r="R2604" t="s">
        <v>5272</v>
      </c>
      <c r="S2604" s="10">
        <f t="shared" si="145"/>
        <v>41915.538981481477</v>
      </c>
      <c r="T2604" s="10">
        <f t="shared" si="146"/>
        <v>41955.680555555555</v>
      </c>
    </row>
    <row r="2605" spans="1:20" ht="29" x14ac:dyDescent="0.35">
      <c r="A2605">
        <v>2603</v>
      </c>
      <c r="B2605" s="3" t="s">
        <v>1072</v>
      </c>
      <c r="C2605" s="3" t="s">
        <v>3650</v>
      </c>
      <c r="D2605">
        <v>1750</v>
      </c>
      <c r="E2605">
        <v>1776</v>
      </c>
      <c r="F2605" t="s">
        <v>5156</v>
      </c>
      <c r="G2605" t="s">
        <v>5161</v>
      </c>
      <c r="H2605" t="s">
        <v>5183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5220</v>
      </c>
      <c r="P2605">
        <f t="shared" si="144"/>
        <v>36</v>
      </c>
      <c r="Q2605" t="s">
        <v>5236</v>
      </c>
      <c r="R2605" t="s">
        <v>5272</v>
      </c>
      <c r="S2605" s="10">
        <f t="shared" si="145"/>
        <v>41617.704328703701</v>
      </c>
      <c r="T2605" s="10">
        <f t="shared" si="146"/>
        <v>41631.704328703701</v>
      </c>
    </row>
    <row r="2606" spans="1:20" ht="43.5" x14ac:dyDescent="0.35">
      <c r="A2606">
        <v>2604</v>
      </c>
      <c r="B2606" s="3" t="s">
        <v>1073</v>
      </c>
      <c r="C2606" s="3" t="s">
        <v>3651</v>
      </c>
      <c r="D2606">
        <v>20000</v>
      </c>
      <c r="E2606">
        <v>20843.599999999999</v>
      </c>
      <c r="F2606" t="s">
        <v>5156</v>
      </c>
      <c r="G2606" t="s">
        <v>5161</v>
      </c>
      <c r="H2606" t="s">
        <v>5183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5220</v>
      </c>
      <c r="P2606">
        <f t="shared" si="144"/>
        <v>65</v>
      </c>
      <c r="Q2606" t="s">
        <v>5236</v>
      </c>
      <c r="R2606" t="s">
        <v>5272</v>
      </c>
      <c r="S2606" s="10">
        <f t="shared" si="145"/>
        <v>40997.842858796292</v>
      </c>
      <c r="T2606" s="10">
        <f t="shared" si="146"/>
        <v>41027.842858796292</v>
      </c>
    </row>
    <row r="2607" spans="1:20" ht="43.5" x14ac:dyDescent="0.35">
      <c r="A2607">
        <v>2605</v>
      </c>
      <c r="B2607" s="3" t="s">
        <v>1074</v>
      </c>
      <c r="C2607" s="3" t="s">
        <v>3652</v>
      </c>
      <c r="D2607">
        <v>100000</v>
      </c>
      <c r="E2607">
        <v>107421.57</v>
      </c>
      <c r="F2607" t="s">
        <v>5156</v>
      </c>
      <c r="G2607" t="s">
        <v>5161</v>
      </c>
      <c r="H2607" t="s">
        <v>5183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5220</v>
      </c>
      <c r="P2607">
        <f t="shared" si="144"/>
        <v>61</v>
      </c>
      <c r="Q2607" t="s">
        <v>5236</v>
      </c>
      <c r="R2607" t="s">
        <v>5272</v>
      </c>
      <c r="S2607" s="10">
        <f t="shared" si="145"/>
        <v>42508.33321759259</v>
      </c>
      <c r="T2607" s="10">
        <f t="shared" si="146"/>
        <v>42538.33321759259</v>
      </c>
    </row>
    <row r="2608" spans="1:20" ht="58" x14ac:dyDescent="0.35">
      <c r="A2608">
        <v>2606</v>
      </c>
      <c r="B2608" s="3" t="s">
        <v>1075</v>
      </c>
      <c r="C2608" s="3" t="s">
        <v>3653</v>
      </c>
      <c r="D2608">
        <v>11000</v>
      </c>
      <c r="E2608">
        <v>12106</v>
      </c>
      <c r="F2608" t="s">
        <v>5156</v>
      </c>
      <c r="G2608" t="s">
        <v>5161</v>
      </c>
      <c r="H2608" t="s">
        <v>5183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5220</v>
      </c>
      <c r="P2608">
        <f t="shared" si="144"/>
        <v>31</v>
      </c>
      <c r="Q2608" t="s">
        <v>5236</v>
      </c>
      <c r="R2608" t="s">
        <v>5272</v>
      </c>
      <c r="S2608" s="10">
        <f t="shared" si="145"/>
        <v>41726.504421296289</v>
      </c>
      <c r="T2608" s="10">
        <f t="shared" si="146"/>
        <v>41758.504421296289</v>
      </c>
    </row>
    <row r="2609" spans="1:20" ht="43.5" x14ac:dyDescent="0.35">
      <c r="A2609">
        <v>2607</v>
      </c>
      <c r="B2609" s="3" t="s">
        <v>1076</v>
      </c>
      <c r="C2609" s="3" t="s">
        <v>3654</v>
      </c>
      <c r="D2609">
        <v>8000</v>
      </c>
      <c r="E2609">
        <v>32616</v>
      </c>
      <c r="F2609" t="s">
        <v>5156</v>
      </c>
      <c r="G2609" t="s">
        <v>5161</v>
      </c>
      <c r="H2609" t="s">
        <v>5183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5220</v>
      </c>
      <c r="P2609">
        <f t="shared" si="144"/>
        <v>82</v>
      </c>
      <c r="Q2609" t="s">
        <v>5236</v>
      </c>
      <c r="R2609" t="s">
        <v>5272</v>
      </c>
      <c r="S2609" s="10">
        <f t="shared" si="145"/>
        <v>42184.666342592587</v>
      </c>
      <c r="T2609" s="10">
        <f t="shared" si="146"/>
        <v>42227.874999999993</v>
      </c>
    </row>
    <row r="2610" spans="1:20" ht="43.5" x14ac:dyDescent="0.35">
      <c r="A2610">
        <v>2608</v>
      </c>
      <c r="B2610" s="3" t="s">
        <v>1077</v>
      </c>
      <c r="C2610" s="3" t="s">
        <v>3655</v>
      </c>
      <c r="D2610">
        <v>8000</v>
      </c>
      <c r="E2610">
        <v>17914</v>
      </c>
      <c r="F2610" t="s">
        <v>5156</v>
      </c>
      <c r="G2610" t="s">
        <v>5161</v>
      </c>
      <c r="H2610" t="s">
        <v>5183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5220</v>
      </c>
      <c r="P2610">
        <f t="shared" si="144"/>
        <v>59</v>
      </c>
      <c r="Q2610" t="s">
        <v>5236</v>
      </c>
      <c r="R2610" t="s">
        <v>5272</v>
      </c>
      <c r="S2610" s="10">
        <f t="shared" si="145"/>
        <v>42767.593379629623</v>
      </c>
      <c r="T2610" s="10">
        <f t="shared" si="146"/>
        <v>42808.791666666664</v>
      </c>
    </row>
    <row r="2611" spans="1:20" ht="58" x14ac:dyDescent="0.35">
      <c r="A2611">
        <v>2609</v>
      </c>
      <c r="B2611" s="3" t="s">
        <v>1078</v>
      </c>
      <c r="C2611" s="3" t="s">
        <v>3656</v>
      </c>
      <c r="D2611">
        <v>35000</v>
      </c>
      <c r="E2611">
        <v>106330.39</v>
      </c>
      <c r="F2611" t="s">
        <v>5156</v>
      </c>
      <c r="G2611" t="s">
        <v>5161</v>
      </c>
      <c r="H2611" t="s">
        <v>5183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5220</v>
      </c>
      <c r="P2611">
        <f t="shared" si="144"/>
        <v>157</v>
      </c>
      <c r="Q2611" t="s">
        <v>5236</v>
      </c>
      <c r="R2611" t="s">
        <v>5272</v>
      </c>
      <c r="S2611" s="10">
        <f t="shared" si="145"/>
        <v>41075.02952546296</v>
      </c>
      <c r="T2611" s="10">
        <f t="shared" si="146"/>
        <v>41105.02952546296</v>
      </c>
    </row>
    <row r="2612" spans="1:20" ht="43.5" x14ac:dyDescent="0.35">
      <c r="A2612">
        <v>2610</v>
      </c>
      <c r="B2612" s="3" t="s">
        <v>1079</v>
      </c>
      <c r="C2612" s="3" t="s">
        <v>3657</v>
      </c>
      <c r="D2612">
        <v>22765</v>
      </c>
      <c r="E2612">
        <v>32172.66</v>
      </c>
      <c r="F2612" t="s">
        <v>5156</v>
      </c>
      <c r="G2612" t="s">
        <v>5161</v>
      </c>
      <c r="H2612" t="s">
        <v>5183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5220</v>
      </c>
      <c r="P2612">
        <f t="shared" si="144"/>
        <v>56</v>
      </c>
      <c r="Q2612" t="s">
        <v>5236</v>
      </c>
      <c r="R2612" t="s">
        <v>5272</v>
      </c>
      <c r="S2612" s="10">
        <f t="shared" si="145"/>
        <v>42564.672743055555</v>
      </c>
      <c r="T2612" s="10">
        <f t="shared" si="146"/>
        <v>42604.082638888889</v>
      </c>
    </row>
    <row r="2613" spans="1:20" ht="58" x14ac:dyDescent="0.35">
      <c r="A2613">
        <v>2611</v>
      </c>
      <c r="B2613" s="3" t="s">
        <v>1080</v>
      </c>
      <c r="C2613" s="3" t="s">
        <v>3658</v>
      </c>
      <c r="D2613">
        <v>11000</v>
      </c>
      <c r="E2613">
        <v>306970</v>
      </c>
      <c r="F2613" t="s">
        <v>5156</v>
      </c>
      <c r="G2613" t="s">
        <v>5173</v>
      </c>
      <c r="H2613" t="s">
        <v>5186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5220</v>
      </c>
      <c r="P2613">
        <f t="shared" si="144"/>
        <v>84</v>
      </c>
      <c r="Q2613" t="s">
        <v>5236</v>
      </c>
      <c r="R2613" t="s">
        <v>5272</v>
      </c>
      <c r="S2613" s="10">
        <f t="shared" si="145"/>
        <v>42704.127476851849</v>
      </c>
      <c r="T2613" s="10">
        <f t="shared" si="146"/>
        <v>42737.749305555553</v>
      </c>
    </row>
    <row r="2614" spans="1:20" ht="43.5" x14ac:dyDescent="0.35">
      <c r="A2614">
        <v>2612</v>
      </c>
      <c r="B2614" s="3" t="s">
        <v>1081</v>
      </c>
      <c r="C2614" s="3" t="s">
        <v>3659</v>
      </c>
      <c r="D2614">
        <v>10000</v>
      </c>
      <c r="E2614">
        <v>17176.13</v>
      </c>
      <c r="F2614" t="s">
        <v>5156</v>
      </c>
      <c r="G2614" t="s">
        <v>5161</v>
      </c>
      <c r="H2614" t="s">
        <v>5183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5220</v>
      </c>
      <c r="P2614">
        <f t="shared" si="144"/>
        <v>58</v>
      </c>
      <c r="Q2614" t="s">
        <v>5236</v>
      </c>
      <c r="R2614" t="s">
        <v>5272</v>
      </c>
      <c r="S2614" s="10">
        <f t="shared" si="145"/>
        <v>41981.934837962959</v>
      </c>
      <c r="T2614" s="10">
        <f t="shared" si="146"/>
        <v>42012.934837962959</v>
      </c>
    </row>
    <row r="2615" spans="1:20" ht="43.5" x14ac:dyDescent="0.35">
      <c r="A2615">
        <v>2613</v>
      </c>
      <c r="B2615" s="3" t="s">
        <v>1082</v>
      </c>
      <c r="C2615" s="3" t="s">
        <v>3660</v>
      </c>
      <c r="D2615">
        <v>7500</v>
      </c>
      <c r="E2615">
        <v>7576</v>
      </c>
      <c r="F2615" t="s">
        <v>5156</v>
      </c>
      <c r="G2615" t="s">
        <v>5161</v>
      </c>
      <c r="H2615" t="s">
        <v>5183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5220</v>
      </c>
      <c r="P2615">
        <f t="shared" si="144"/>
        <v>271</v>
      </c>
      <c r="Q2615" t="s">
        <v>5236</v>
      </c>
      <c r="R2615" t="s">
        <v>5272</v>
      </c>
      <c r="S2615" s="10">
        <f t="shared" si="145"/>
        <v>41143.609884259255</v>
      </c>
      <c r="T2615" s="10">
        <f t="shared" si="146"/>
        <v>41173.609884259255</v>
      </c>
    </row>
    <row r="2616" spans="1:20" ht="43.5" x14ac:dyDescent="0.35">
      <c r="A2616">
        <v>2614</v>
      </c>
      <c r="B2616" s="3" t="s">
        <v>1083</v>
      </c>
      <c r="C2616" s="3" t="s">
        <v>3661</v>
      </c>
      <c r="D2616">
        <v>10500</v>
      </c>
      <c r="E2616">
        <v>10710</v>
      </c>
      <c r="F2616" t="s">
        <v>5156</v>
      </c>
      <c r="G2616" t="s">
        <v>5161</v>
      </c>
      <c r="H2616" t="s">
        <v>5183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5220</v>
      </c>
      <c r="P2616">
        <f t="shared" si="144"/>
        <v>107</v>
      </c>
      <c r="Q2616" t="s">
        <v>5236</v>
      </c>
      <c r="R2616" t="s">
        <v>5272</v>
      </c>
      <c r="S2616" s="10">
        <f t="shared" si="145"/>
        <v>41730.500138888885</v>
      </c>
      <c r="T2616" s="10">
        <f t="shared" si="146"/>
        <v>41759</v>
      </c>
    </row>
    <row r="2617" spans="1:20" ht="43.5" x14ac:dyDescent="0.35">
      <c r="A2617">
        <v>2615</v>
      </c>
      <c r="B2617" s="3" t="s">
        <v>1084</v>
      </c>
      <c r="C2617" s="3" t="s">
        <v>3662</v>
      </c>
      <c r="D2617">
        <v>2001</v>
      </c>
      <c r="E2617">
        <v>3397</v>
      </c>
      <c r="F2617" t="s">
        <v>5156</v>
      </c>
      <c r="G2617" t="s">
        <v>5162</v>
      </c>
      <c r="H2617" t="s">
        <v>5184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5220</v>
      </c>
      <c r="P2617">
        <f t="shared" si="144"/>
        <v>47</v>
      </c>
      <c r="Q2617" t="s">
        <v>5236</v>
      </c>
      <c r="R2617" t="s">
        <v>5272</v>
      </c>
      <c r="S2617" s="10">
        <f t="shared" si="145"/>
        <v>42453.288935185185</v>
      </c>
      <c r="T2617" s="10">
        <f t="shared" si="146"/>
        <v>42490.291666666664</v>
      </c>
    </row>
    <row r="2618" spans="1:20" ht="43.5" x14ac:dyDescent="0.35">
      <c r="A2618">
        <v>2616</v>
      </c>
      <c r="B2618" s="3" t="s">
        <v>1085</v>
      </c>
      <c r="C2618" s="3" t="s">
        <v>3663</v>
      </c>
      <c r="D2618">
        <v>25000</v>
      </c>
      <c r="E2618">
        <v>28633.5</v>
      </c>
      <c r="F2618" t="s">
        <v>5156</v>
      </c>
      <c r="G2618" t="s">
        <v>5161</v>
      </c>
      <c r="H2618" t="s">
        <v>5183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5220</v>
      </c>
      <c r="P2618">
        <f t="shared" si="144"/>
        <v>120</v>
      </c>
      <c r="Q2618" t="s">
        <v>5236</v>
      </c>
      <c r="R2618" t="s">
        <v>5272</v>
      </c>
      <c r="S2618" s="10">
        <f t="shared" si="145"/>
        <v>42211.786215277774</v>
      </c>
      <c r="T2618" s="10">
        <f t="shared" si="146"/>
        <v>42241.786215277774</v>
      </c>
    </row>
    <row r="2619" spans="1:20" ht="43.5" x14ac:dyDescent="0.35">
      <c r="A2619">
        <v>2617</v>
      </c>
      <c r="B2619" s="3" t="s">
        <v>1086</v>
      </c>
      <c r="C2619" s="3" t="s">
        <v>3664</v>
      </c>
      <c r="D2619">
        <v>500</v>
      </c>
      <c r="E2619">
        <v>4388</v>
      </c>
      <c r="F2619" t="s">
        <v>5156</v>
      </c>
      <c r="G2619" t="s">
        <v>5161</v>
      </c>
      <c r="H2619" t="s">
        <v>5183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5220</v>
      </c>
      <c r="P2619">
        <f t="shared" si="144"/>
        <v>28</v>
      </c>
      <c r="Q2619" t="s">
        <v>5236</v>
      </c>
      <c r="R2619" t="s">
        <v>5272</v>
      </c>
      <c r="S2619" s="10">
        <f t="shared" si="145"/>
        <v>41902.666099537033</v>
      </c>
      <c r="T2619" s="10">
        <f t="shared" si="146"/>
        <v>41932.666099537033</v>
      </c>
    </row>
    <row r="2620" spans="1:20" ht="29" x14ac:dyDescent="0.35">
      <c r="A2620">
        <v>2618</v>
      </c>
      <c r="B2620" s="3" t="s">
        <v>1087</v>
      </c>
      <c r="C2620" s="3" t="s">
        <v>3665</v>
      </c>
      <c r="D2620">
        <v>15000</v>
      </c>
      <c r="E2620">
        <v>15808</v>
      </c>
      <c r="F2620" t="s">
        <v>5156</v>
      </c>
      <c r="G2620" t="s">
        <v>5161</v>
      </c>
      <c r="H2620" t="s">
        <v>5183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5220</v>
      </c>
      <c r="P2620">
        <f t="shared" si="144"/>
        <v>205</v>
      </c>
      <c r="Q2620" t="s">
        <v>5236</v>
      </c>
      <c r="R2620" t="s">
        <v>5272</v>
      </c>
      <c r="S2620" s="10">
        <f t="shared" si="145"/>
        <v>42279.584039351852</v>
      </c>
      <c r="T2620" s="10">
        <f t="shared" si="146"/>
        <v>42339.625706018516</v>
      </c>
    </row>
    <row r="2621" spans="1:20" ht="43.5" x14ac:dyDescent="0.35">
      <c r="A2621">
        <v>2619</v>
      </c>
      <c r="B2621" s="3" t="s">
        <v>1088</v>
      </c>
      <c r="C2621" s="3" t="s">
        <v>3666</v>
      </c>
      <c r="D2621">
        <v>1000</v>
      </c>
      <c r="E2621">
        <v>1884</v>
      </c>
      <c r="F2621" t="s">
        <v>5156</v>
      </c>
      <c r="G2621" t="s">
        <v>5161</v>
      </c>
      <c r="H2621" t="s">
        <v>5183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5220</v>
      </c>
      <c r="P2621">
        <f t="shared" si="144"/>
        <v>36</v>
      </c>
      <c r="Q2621" t="s">
        <v>5236</v>
      </c>
      <c r="R2621" t="s">
        <v>5272</v>
      </c>
      <c r="S2621" s="10">
        <f t="shared" si="145"/>
        <v>42273.67597222222</v>
      </c>
      <c r="T2621" s="10">
        <f t="shared" si="146"/>
        <v>42300.249999999993</v>
      </c>
    </row>
    <row r="2622" spans="1:20" ht="43.5" x14ac:dyDescent="0.35">
      <c r="A2622">
        <v>2620</v>
      </c>
      <c r="B2622" s="3" t="s">
        <v>1089</v>
      </c>
      <c r="C2622" s="3" t="s">
        <v>3667</v>
      </c>
      <c r="D2622">
        <v>65000</v>
      </c>
      <c r="E2622">
        <v>93374</v>
      </c>
      <c r="F2622" t="s">
        <v>5156</v>
      </c>
      <c r="G2622" t="s">
        <v>5163</v>
      </c>
      <c r="H2622" t="s">
        <v>5185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5220</v>
      </c>
      <c r="P2622">
        <f t="shared" si="144"/>
        <v>75</v>
      </c>
      <c r="Q2622" t="s">
        <v>5236</v>
      </c>
      <c r="R2622" t="s">
        <v>5272</v>
      </c>
      <c r="S2622" s="10">
        <f t="shared" si="145"/>
        <v>42250.958819444444</v>
      </c>
      <c r="T2622" s="10">
        <f t="shared" si="146"/>
        <v>42287.833333333336</v>
      </c>
    </row>
    <row r="2623" spans="1:20" ht="43.5" x14ac:dyDescent="0.35">
      <c r="A2623">
        <v>2621</v>
      </c>
      <c r="B2623" s="3" t="s">
        <v>1090</v>
      </c>
      <c r="C2623" s="3" t="s">
        <v>3668</v>
      </c>
      <c r="D2623">
        <v>15000</v>
      </c>
      <c r="E2623">
        <v>21882</v>
      </c>
      <c r="F2623" t="s">
        <v>5156</v>
      </c>
      <c r="G2623" t="s">
        <v>5161</v>
      </c>
      <c r="H2623" t="s">
        <v>5183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5220</v>
      </c>
      <c r="P2623">
        <f t="shared" si="144"/>
        <v>47</v>
      </c>
      <c r="Q2623" t="s">
        <v>5236</v>
      </c>
      <c r="R2623" t="s">
        <v>5272</v>
      </c>
      <c r="S2623" s="10">
        <f t="shared" si="145"/>
        <v>42115.539212962962</v>
      </c>
      <c r="T2623" s="10">
        <f t="shared" si="146"/>
        <v>42145.539212962962</v>
      </c>
    </row>
    <row r="2624" spans="1:20" ht="43.5" x14ac:dyDescent="0.35">
      <c r="A2624">
        <v>2622</v>
      </c>
      <c r="B2624" s="3" t="s">
        <v>1091</v>
      </c>
      <c r="C2624" s="3" t="s">
        <v>3669</v>
      </c>
      <c r="D2624">
        <v>1500</v>
      </c>
      <c r="E2624">
        <v>1967.76</v>
      </c>
      <c r="F2624" t="s">
        <v>5156</v>
      </c>
      <c r="G2624" t="s">
        <v>5174</v>
      </c>
      <c r="H2624" t="s">
        <v>5186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5220</v>
      </c>
      <c r="P2624">
        <f t="shared" si="144"/>
        <v>27</v>
      </c>
      <c r="Q2624" t="s">
        <v>5236</v>
      </c>
      <c r="R2624" t="s">
        <v>5272</v>
      </c>
      <c r="S2624" s="10">
        <f t="shared" si="145"/>
        <v>42689.534907407404</v>
      </c>
      <c r="T2624" s="10">
        <f t="shared" si="146"/>
        <v>42734.534907407404</v>
      </c>
    </row>
    <row r="2625" spans="1:20" ht="43.5" x14ac:dyDescent="0.35">
      <c r="A2625">
        <v>2623</v>
      </c>
      <c r="B2625" s="3" t="s">
        <v>1092</v>
      </c>
      <c r="C2625" s="3" t="s">
        <v>3670</v>
      </c>
      <c r="D2625">
        <v>2000</v>
      </c>
      <c r="E2625">
        <v>2280</v>
      </c>
      <c r="F2625" t="s">
        <v>5156</v>
      </c>
      <c r="G2625" t="s">
        <v>5161</v>
      </c>
      <c r="H2625" t="s">
        <v>5183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5220</v>
      </c>
      <c r="P2625">
        <f t="shared" si="144"/>
        <v>37</v>
      </c>
      <c r="Q2625" t="s">
        <v>5236</v>
      </c>
      <c r="R2625" t="s">
        <v>5272</v>
      </c>
      <c r="S2625" s="10">
        <f t="shared" si="145"/>
        <v>42692.048217592594</v>
      </c>
      <c r="T2625" s="10">
        <f t="shared" si="146"/>
        <v>42706.048217592594</v>
      </c>
    </row>
    <row r="2626" spans="1:20" ht="43.5" x14ac:dyDescent="0.35">
      <c r="A2626">
        <v>2624</v>
      </c>
      <c r="B2626" s="3" t="s">
        <v>1093</v>
      </c>
      <c r="C2626" s="3" t="s">
        <v>3671</v>
      </c>
      <c r="D2626">
        <v>8000</v>
      </c>
      <c r="E2626">
        <v>110353.65</v>
      </c>
      <c r="F2626" t="s">
        <v>5156</v>
      </c>
      <c r="G2626" t="s">
        <v>5161</v>
      </c>
      <c r="H2626" t="s">
        <v>5183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5220</v>
      </c>
      <c r="P2626">
        <f t="shared" si="144"/>
        <v>32</v>
      </c>
      <c r="Q2626" t="s">
        <v>5236</v>
      </c>
      <c r="R2626" t="s">
        <v>5272</v>
      </c>
      <c r="S2626" s="10">
        <f t="shared" si="145"/>
        <v>41144.213217592587</v>
      </c>
      <c r="T2626" s="10">
        <f t="shared" si="146"/>
        <v>41165.213217592587</v>
      </c>
    </row>
    <row r="2627" spans="1:20" ht="58" x14ac:dyDescent="0.35">
      <c r="A2627">
        <v>2625</v>
      </c>
      <c r="B2627" s="3" t="s">
        <v>1094</v>
      </c>
      <c r="C2627" s="3" t="s">
        <v>3672</v>
      </c>
      <c r="D2627">
        <v>150</v>
      </c>
      <c r="E2627">
        <v>1434</v>
      </c>
      <c r="F2627" t="s">
        <v>5156</v>
      </c>
      <c r="G2627" t="s">
        <v>5173</v>
      </c>
      <c r="H2627" t="s">
        <v>5186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5220</v>
      </c>
      <c r="P2627">
        <f t="shared" ref="P2627:P2690" si="147">ROUND(E2627/L2627,0)</f>
        <v>28</v>
      </c>
      <c r="Q2627" t="s">
        <v>5236</v>
      </c>
      <c r="R2627" t="s">
        <v>5272</v>
      </c>
      <c r="S2627" s="10">
        <f t="shared" ref="S2627:S2690" si="148">(J2627/86400)+25569+(-5/24)</f>
        <v>42658.601944444446</v>
      </c>
      <c r="T2627" s="10">
        <f t="shared" ref="T2627:T2690" si="149">(I2627/86400)+25569+(-5/24)</f>
        <v>42683.643611111103</v>
      </c>
    </row>
    <row r="2628" spans="1:20" ht="43.5" x14ac:dyDescent="0.35">
      <c r="A2628">
        <v>2626</v>
      </c>
      <c r="B2628" s="3" t="s">
        <v>1095</v>
      </c>
      <c r="C2628" s="3" t="s">
        <v>3673</v>
      </c>
      <c r="D2628">
        <v>2500</v>
      </c>
      <c r="E2628">
        <v>2800</v>
      </c>
      <c r="F2628" t="s">
        <v>5156</v>
      </c>
      <c r="G2628" t="s">
        <v>5161</v>
      </c>
      <c r="H2628" t="s">
        <v>5183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5220</v>
      </c>
      <c r="P2628">
        <f t="shared" si="147"/>
        <v>56</v>
      </c>
      <c r="Q2628" t="s">
        <v>5236</v>
      </c>
      <c r="R2628" t="s">
        <v>5272</v>
      </c>
      <c r="S2628" s="10">
        <f t="shared" si="148"/>
        <v>42128.41978009259</v>
      </c>
      <c r="T2628" s="10">
        <f t="shared" si="149"/>
        <v>42158.41978009259</v>
      </c>
    </row>
    <row r="2629" spans="1:20" ht="43.5" x14ac:dyDescent="0.35">
      <c r="A2629">
        <v>2627</v>
      </c>
      <c r="B2629" s="3" t="s">
        <v>1096</v>
      </c>
      <c r="C2629" s="3" t="s">
        <v>3674</v>
      </c>
      <c r="D2629">
        <v>150</v>
      </c>
      <c r="E2629">
        <v>970</v>
      </c>
      <c r="F2629" t="s">
        <v>5156</v>
      </c>
      <c r="G2629" t="s">
        <v>5161</v>
      </c>
      <c r="H2629" t="s">
        <v>5183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5220</v>
      </c>
      <c r="P2629">
        <f t="shared" si="147"/>
        <v>22</v>
      </c>
      <c r="Q2629" t="s">
        <v>5236</v>
      </c>
      <c r="R2629" t="s">
        <v>5272</v>
      </c>
      <c r="S2629" s="10">
        <f t="shared" si="148"/>
        <v>42304.621076388888</v>
      </c>
      <c r="T2629" s="10">
        <f t="shared" si="149"/>
        <v>42334.662743055553</v>
      </c>
    </row>
    <row r="2630" spans="1:20" ht="43.5" x14ac:dyDescent="0.35">
      <c r="A2630">
        <v>2628</v>
      </c>
      <c r="B2630" s="3" t="s">
        <v>1097</v>
      </c>
      <c r="C2630" s="3" t="s">
        <v>3675</v>
      </c>
      <c r="D2630">
        <v>839</v>
      </c>
      <c r="E2630">
        <v>926</v>
      </c>
      <c r="F2630" t="s">
        <v>5156</v>
      </c>
      <c r="G2630" t="s">
        <v>5161</v>
      </c>
      <c r="H2630" t="s">
        <v>5183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5220</v>
      </c>
      <c r="P2630">
        <f t="shared" si="147"/>
        <v>44</v>
      </c>
      <c r="Q2630" t="s">
        <v>5236</v>
      </c>
      <c r="R2630" t="s">
        <v>5272</v>
      </c>
      <c r="S2630" s="10">
        <f t="shared" si="148"/>
        <v>41953.757719907408</v>
      </c>
      <c r="T2630" s="10">
        <f t="shared" si="149"/>
        <v>41973.757719907408</v>
      </c>
    </row>
    <row r="2631" spans="1:20" ht="29" x14ac:dyDescent="0.35">
      <c r="A2631">
        <v>2629</v>
      </c>
      <c r="B2631" s="3" t="s">
        <v>1098</v>
      </c>
      <c r="C2631" s="3" t="s">
        <v>3676</v>
      </c>
      <c r="D2631">
        <v>5000</v>
      </c>
      <c r="E2631">
        <v>6387</v>
      </c>
      <c r="F2631" t="s">
        <v>5156</v>
      </c>
      <c r="G2631" t="s">
        <v>5162</v>
      </c>
      <c r="H2631" t="s">
        <v>5184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5220</v>
      </c>
      <c r="P2631">
        <f t="shared" si="147"/>
        <v>64</v>
      </c>
      <c r="Q2631" t="s">
        <v>5236</v>
      </c>
      <c r="R2631" t="s">
        <v>5272</v>
      </c>
      <c r="S2631" s="10">
        <f t="shared" si="148"/>
        <v>42108.330115740733</v>
      </c>
      <c r="T2631" s="10">
        <f t="shared" si="149"/>
        <v>42138.330115740733</v>
      </c>
    </row>
    <row r="2632" spans="1:20" ht="43.5" x14ac:dyDescent="0.35">
      <c r="A2632">
        <v>2630</v>
      </c>
      <c r="B2632" s="3" t="s">
        <v>1099</v>
      </c>
      <c r="C2632" s="3" t="s">
        <v>3677</v>
      </c>
      <c r="D2632">
        <v>2000</v>
      </c>
      <c r="E2632">
        <v>3158</v>
      </c>
      <c r="F2632" t="s">
        <v>5156</v>
      </c>
      <c r="G2632" t="s">
        <v>5163</v>
      </c>
      <c r="H2632" t="s">
        <v>5185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5220</v>
      </c>
      <c r="P2632">
        <f t="shared" si="147"/>
        <v>39</v>
      </c>
      <c r="Q2632" t="s">
        <v>5236</v>
      </c>
      <c r="R2632" t="s">
        <v>5272</v>
      </c>
      <c r="S2632" s="10">
        <f t="shared" si="148"/>
        <v>42523.897129629629</v>
      </c>
      <c r="T2632" s="10">
        <f t="shared" si="149"/>
        <v>42551.208333333336</v>
      </c>
    </row>
    <row r="2633" spans="1:20" ht="43.5" x14ac:dyDescent="0.35">
      <c r="A2633">
        <v>2631</v>
      </c>
      <c r="B2633" s="3" t="s">
        <v>1100</v>
      </c>
      <c r="C2633" s="3" t="s">
        <v>3678</v>
      </c>
      <c r="D2633">
        <v>20000</v>
      </c>
      <c r="E2633">
        <v>22933.05</v>
      </c>
      <c r="F2633" t="s">
        <v>5156</v>
      </c>
      <c r="G2633" t="s">
        <v>5161</v>
      </c>
      <c r="H2633" t="s">
        <v>5183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5220</v>
      </c>
      <c r="P2633">
        <f t="shared" si="147"/>
        <v>80</v>
      </c>
      <c r="Q2633" t="s">
        <v>5236</v>
      </c>
      <c r="R2633" t="s">
        <v>5272</v>
      </c>
      <c r="S2633" s="10">
        <f t="shared" si="148"/>
        <v>42217.960960648146</v>
      </c>
      <c r="T2633" s="10">
        <f t="shared" si="149"/>
        <v>42245.960960648146</v>
      </c>
    </row>
    <row r="2634" spans="1:20" ht="43.5" x14ac:dyDescent="0.35">
      <c r="A2634">
        <v>2632</v>
      </c>
      <c r="B2634" s="3" t="s">
        <v>1101</v>
      </c>
      <c r="C2634" s="3" t="s">
        <v>3679</v>
      </c>
      <c r="D2634">
        <v>1070</v>
      </c>
      <c r="E2634">
        <v>1466</v>
      </c>
      <c r="F2634" t="s">
        <v>5156</v>
      </c>
      <c r="G2634" t="s">
        <v>5161</v>
      </c>
      <c r="H2634" t="s">
        <v>5183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5220</v>
      </c>
      <c r="P2634">
        <f t="shared" si="147"/>
        <v>35</v>
      </c>
      <c r="Q2634" t="s">
        <v>5236</v>
      </c>
      <c r="R2634" t="s">
        <v>5272</v>
      </c>
      <c r="S2634" s="10">
        <f t="shared" si="148"/>
        <v>42493.853460648148</v>
      </c>
      <c r="T2634" s="10">
        <f t="shared" si="149"/>
        <v>42518.853460648148</v>
      </c>
    </row>
    <row r="2635" spans="1:20" ht="43.5" x14ac:dyDescent="0.35">
      <c r="A2635">
        <v>2633</v>
      </c>
      <c r="B2635" s="3" t="s">
        <v>1102</v>
      </c>
      <c r="C2635" s="3" t="s">
        <v>3680</v>
      </c>
      <c r="D2635">
        <v>5000</v>
      </c>
      <c r="E2635">
        <v>17731</v>
      </c>
      <c r="F2635" t="s">
        <v>5156</v>
      </c>
      <c r="G2635" t="s">
        <v>5161</v>
      </c>
      <c r="H2635" t="s">
        <v>5183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5220</v>
      </c>
      <c r="P2635">
        <f t="shared" si="147"/>
        <v>89</v>
      </c>
      <c r="Q2635" t="s">
        <v>5236</v>
      </c>
      <c r="R2635" t="s">
        <v>5272</v>
      </c>
      <c r="S2635" s="10">
        <f t="shared" si="148"/>
        <v>41667.614953703705</v>
      </c>
      <c r="T2635" s="10">
        <f t="shared" si="149"/>
        <v>41697.75</v>
      </c>
    </row>
    <row r="2636" spans="1:20" ht="43.5" x14ac:dyDescent="0.35">
      <c r="A2636">
        <v>2634</v>
      </c>
      <c r="B2636" s="3" t="s">
        <v>1103</v>
      </c>
      <c r="C2636" s="3" t="s">
        <v>3681</v>
      </c>
      <c r="D2636">
        <v>930</v>
      </c>
      <c r="E2636">
        <v>986</v>
      </c>
      <c r="F2636" t="s">
        <v>5156</v>
      </c>
      <c r="G2636" t="s">
        <v>5161</v>
      </c>
      <c r="H2636" t="s">
        <v>5183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5220</v>
      </c>
      <c r="P2636">
        <f t="shared" si="147"/>
        <v>39</v>
      </c>
      <c r="Q2636" t="s">
        <v>5236</v>
      </c>
      <c r="R2636" t="s">
        <v>5272</v>
      </c>
      <c r="S2636" s="10">
        <f t="shared" si="148"/>
        <v>42612.448159722218</v>
      </c>
      <c r="T2636" s="10">
        <f t="shared" si="149"/>
        <v>42642.448159722218</v>
      </c>
    </row>
    <row r="2637" spans="1:20" ht="43.5" x14ac:dyDescent="0.35">
      <c r="A2637">
        <v>2635</v>
      </c>
      <c r="B2637" s="3" t="s">
        <v>1104</v>
      </c>
      <c r="C2637" s="3" t="s">
        <v>3682</v>
      </c>
      <c r="D2637">
        <v>11500</v>
      </c>
      <c r="E2637">
        <v>11500</v>
      </c>
      <c r="F2637" t="s">
        <v>5156</v>
      </c>
      <c r="G2637" t="s">
        <v>5166</v>
      </c>
      <c r="H2637" t="s">
        <v>5188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5220</v>
      </c>
      <c r="P2637">
        <f t="shared" si="147"/>
        <v>137</v>
      </c>
      <c r="Q2637" t="s">
        <v>5236</v>
      </c>
      <c r="R2637" t="s">
        <v>5272</v>
      </c>
      <c r="S2637" s="10">
        <f t="shared" si="148"/>
        <v>42037.742604166669</v>
      </c>
      <c r="T2637" s="10">
        <f t="shared" si="149"/>
        <v>42072.700937499998</v>
      </c>
    </row>
    <row r="2638" spans="1:20" ht="58" x14ac:dyDescent="0.35">
      <c r="A2638">
        <v>2636</v>
      </c>
      <c r="B2638" s="3" t="s">
        <v>1105</v>
      </c>
      <c r="C2638" s="3" t="s">
        <v>3683</v>
      </c>
      <c r="D2638">
        <v>1000</v>
      </c>
      <c r="E2638">
        <v>1873</v>
      </c>
      <c r="F2638" t="s">
        <v>5156</v>
      </c>
      <c r="G2638" t="s">
        <v>5161</v>
      </c>
      <c r="H2638" t="s">
        <v>5183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5220</v>
      </c>
      <c r="P2638">
        <f t="shared" si="147"/>
        <v>37</v>
      </c>
      <c r="Q2638" t="s">
        <v>5236</v>
      </c>
      <c r="R2638" t="s">
        <v>5272</v>
      </c>
      <c r="S2638" s="10">
        <f t="shared" si="148"/>
        <v>42636.406412037039</v>
      </c>
      <c r="T2638" s="10">
        <f t="shared" si="149"/>
        <v>42658.833333333336</v>
      </c>
    </row>
    <row r="2639" spans="1:20" ht="29" x14ac:dyDescent="0.35">
      <c r="A2639">
        <v>2637</v>
      </c>
      <c r="B2639" s="3" t="s">
        <v>1106</v>
      </c>
      <c r="C2639" s="3" t="s">
        <v>3684</v>
      </c>
      <c r="D2639">
        <v>500</v>
      </c>
      <c r="E2639">
        <v>831</v>
      </c>
      <c r="F2639" t="s">
        <v>5156</v>
      </c>
      <c r="G2639" t="s">
        <v>5161</v>
      </c>
      <c r="H2639" t="s">
        <v>5183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5220</v>
      </c>
      <c r="P2639">
        <f t="shared" si="147"/>
        <v>32</v>
      </c>
      <c r="Q2639" t="s">
        <v>5236</v>
      </c>
      <c r="R2639" t="s">
        <v>5272</v>
      </c>
      <c r="S2639" s="10">
        <f t="shared" si="148"/>
        <v>42639.341145833336</v>
      </c>
      <c r="T2639" s="10">
        <f t="shared" si="149"/>
        <v>42655.341145833336</v>
      </c>
    </row>
    <row r="2640" spans="1:20" ht="43.5" x14ac:dyDescent="0.35">
      <c r="A2640">
        <v>2638</v>
      </c>
      <c r="B2640" s="3" t="s">
        <v>1107</v>
      </c>
      <c r="C2640" s="3" t="s">
        <v>3685</v>
      </c>
      <c r="D2640">
        <v>347</v>
      </c>
      <c r="E2640">
        <v>353</v>
      </c>
      <c r="F2640" t="s">
        <v>5156</v>
      </c>
      <c r="G2640" t="s">
        <v>5161</v>
      </c>
      <c r="H2640" t="s">
        <v>5183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5220</v>
      </c>
      <c r="P2640">
        <f t="shared" si="147"/>
        <v>25</v>
      </c>
      <c r="Q2640" t="s">
        <v>5236</v>
      </c>
      <c r="R2640" t="s">
        <v>5272</v>
      </c>
      <c r="S2640" s="10">
        <f t="shared" si="148"/>
        <v>41989.70480324074</v>
      </c>
      <c r="T2640" s="10">
        <f t="shared" si="149"/>
        <v>42019.70480324074</v>
      </c>
    </row>
    <row r="2641" spans="1:20" ht="43.5" x14ac:dyDescent="0.35">
      <c r="A2641">
        <v>2639</v>
      </c>
      <c r="B2641" s="3" t="s">
        <v>1108</v>
      </c>
      <c r="C2641" s="3" t="s">
        <v>3686</v>
      </c>
      <c r="D2641">
        <v>300</v>
      </c>
      <c r="E2641">
        <v>492</v>
      </c>
      <c r="F2641" t="s">
        <v>5156</v>
      </c>
      <c r="G2641" t="s">
        <v>5162</v>
      </c>
      <c r="H2641" t="s">
        <v>5184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5220</v>
      </c>
      <c r="P2641">
        <f t="shared" si="147"/>
        <v>10</v>
      </c>
      <c r="Q2641" t="s">
        <v>5236</v>
      </c>
      <c r="R2641" t="s">
        <v>5272</v>
      </c>
      <c r="S2641" s="10">
        <f t="shared" si="148"/>
        <v>42024.656805555554</v>
      </c>
      <c r="T2641" s="10">
        <f t="shared" si="149"/>
        <v>42054.656805555554</v>
      </c>
    </row>
    <row r="2642" spans="1:20" ht="58" x14ac:dyDescent="0.35">
      <c r="A2642">
        <v>2640</v>
      </c>
      <c r="B2642" s="3" t="s">
        <v>1109</v>
      </c>
      <c r="C2642" s="3" t="s">
        <v>3687</v>
      </c>
      <c r="D2642">
        <v>3000</v>
      </c>
      <c r="E2642">
        <v>3170</v>
      </c>
      <c r="F2642" t="s">
        <v>5156</v>
      </c>
      <c r="G2642" t="s">
        <v>5161</v>
      </c>
      <c r="H2642" t="s">
        <v>5183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5220</v>
      </c>
      <c r="P2642">
        <f t="shared" si="147"/>
        <v>46</v>
      </c>
      <c r="Q2642" t="s">
        <v>5236</v>
      </c>
      <c r="R2642" t="s">
        <v>5272</v>
      </c>
      <c r="S2642" s="10">
        <f t="shared" si="148"/>
        <v>42102.952245370368</v>
      </c>
      <c r="T2642" s="10">
        <f t="shared" si="149"/>
        <v>42162.952245370368</v>
      </c>
    </row>
    <row r="2643" spans="1:20" ht="29" x14ac:dyDescent="0.35">
      <c r="A2643">
        <v>2641</v>
      </c>
      <c r="B2643" s="3" t="s">
        <v>1110</v>
      </c>
      <c r="C2643" s="3" t="s">
        <v>3688</v>
      </c>
      <c r="D2643">
        <v>1500</v>
      </c>
      <c r="E2643">
        <v>15</v>
      </c>
      <c r="F2643" t="s">
        <v>5158</v>
      </c>
      <c r="G2643" t="s">
        <v>5161</v>
      </c>
      <c r="H2643" t="s">
        <v>5183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5220</v>
      </c>
      <c r="P2643">
        <f t="shared" si="147"/>
        <v>15</v>
      </c>
      <c r="Q2643" t="s">
        <v>5236</v>
      </c>
      <c r="R2643" t="s">
        <v>5272</v>
      </c>
      <c r="S2643" s="10">
        <f t="shared" si="148"/>
        <v>41880.618784722217</v>
      </c>
      <c r="T2643" s="10">
        <f t="shared" si="149"/>
        <v>41897.631249999999</v>
      </c>
    </row>
    <row r="2644" spans="1:20" ht="58" x14ac:dyDescent="0.35">
      <c r="A2644">
        <v>2642</v>
      </c>
      <c r="B2644" s="3" t="s">
        <v>1111</v>
      </c>
      <c r="C2644" s="3" t="s">
        <v>3689</v>
      </c>
      <c r="D2644">
        <v>500000</v>
      </c>
      <c r="E2644">
        <v>0</v>
      </c>
      <c r="F2644" t="s">
        <v>5158</v>
      </c>
      <c r="G2644" t="s">
        <v>5173</v>
      </c>
      <c r="H2644" t="s">
        <v>5186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5220</v>
      </c>
      <c r="P2644" t="e">
        <f t="shared" si="147"/>
        <v>#DIV/0!</v>
      </c>
      <c r="Q2644" t="s">
        <v>5236</v>
      </c>
      <c r="R2644" t="s">
        <v>5272</v>
      </c>
      <c r="S2644" s="10">
        <f t="shared" si="148"/>
        <v>42536.03828703703</v>
      </c>
      <c r="T2644" s="10">
        <f t="shared" si="149"/>
        <v>42566.081249999996</v>
      </c>
    </row>
    <row r="2645" spans="1:20" ht="58" x14ac:dyDescent="0.35">
      <c r="A2645">
        <v>2643</v>
      </c>
      <c r="B2645" s="3" t="s">
        <v>1112</v>
      </c>
      <c r="C2645" s="3" t="s">
        <v>3690</v>
      </c>
      <c r="D2645">
        <v>1000000</v>
      </c>
      <c r="E2645">
        <v>335597.31</v>
      </c>
      <c r="F2645" t="s">
        <v>5157</v>
      </c>
      <c r="G2645" t="s">
        <v>5161</v>
      </c>
      <c r="H2645" t="s">
        <v>5183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5220</v>
      </c>
      <c r="P2645">
        <f t="shared" si="147"/>
        <v>224</v>
      </c>
      <c r="Q2645" t="s">
        <v>5236</v>
      </c>
      <c r="R2645" t="s">
        <v>5272</v>
      </c>
      <c r="S2645" s="10">
        <f t="shared" si="148"/>
        <v>42689.374016203707</v>
      </c>
      <c r="T2645" s="10">
        <f t="shared" si="149"/>
        <v>42725.124305555553</v>
      </c>
    </row>
    <row r="2646" spans="1:20" ht="43.5" x14ac:dyDescent="0.35">
      <c r="A2646">
        <v>2644</v>
      </c>
      <c r="B2646" s="3" t="s">
        <v>1113</v>
      </c>
      <c r="C2646" s="3" t="s">
        <v>3691</v>
      </c>
      <c r="D2646">
        <v>100000</v>
      </c>
      <c r="E2646">
        <v>2053</v>
      </c>
      <c r="F2646" t="s">
        <v>5157</v>
      </c>
      <c r="G2646" t="s">
        <v>5161</v>
      </c>
      <c r="H2646" t="s">
        <v>5183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5220</v>
      </c>
      <c r="P2646">
        <f t="shared" si="147"/>
        <v>39</v>
      </c>
      <c r="Q2646" t="s">
        <v>5236</v>
      </c>
      <c r="R2646" t="s">
        <v>5272</v>
      </c>
      <c r="S2646" s="10">
        <f t="shared" si="148"/>
        <v>42774.583738425928</v>
      </c>
      <c r="T2646" s="10">
        <f t="shared" si="149"/>
        <v>42804.583738425928</v>
      </c>
    </row>
    <row r="2647" spans="1:20" ht="43.5" x14ac:dyDescent="0.35">
      <c r="A2647">
        <v>2645</v>
      </c>
      <c r="B2647" s="3" t="s">
        <v>1114</v>
      </c>
      <c r="C2647" s="3" t="s">
        <v>3692</v>
      </c>
      <c r="D2647">
        <v>20000</v>
      </c>
      <c r="E2647">
        <v>2100</v>
      </c>
      <c r="F2647" t="s">
        <v>5157</v>
      </c>
      <c r="G2647" t="s">
        <v>5163</v>
      </c>
      <c r="H2647" t="s">
        <v>5185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5220</v>
      </c>
      <c r="P2647">
        <f t="shared" si="147"/>
        <v>91</v>
      </c>
      <c r="Q2647" t="s">
        <v>5236</v>
      </c>
      <c r="R2647" t="s">
        <v>5272</v>
      </c>
      <c r="S2647" s="10">
        <f t="shared" si="148"/>
        <v>41921.634293981479</v>
      </c>
      <c r="T2647" s="10">
        <f t="shared" si="149"/>
        <v>41951.675960648143</v>
      </c>
    </row>
    <row r="2648" spans="1:20" ht="43.5" x14ac:dyDescent="0.35">
      <c r="A2648">
        <v>2646</v>
      </c>
      <c r="B2648" s="3" t="s">
        <v>1115</v>
      </c>
      <c r="C2648" s="3" t="s">
        <v>3693</v>
      </c>
      <c r="D2648">
        <v>500000</v>
      </c>
      <c r="E2648">
        <v>42086.42</v>
      </c>
      <c r="F2648" t="s">
        <v>5157</v>
      </c>
      <c r="G2648" t="s">
        <v>5161</v>
      </c>
      <c r="H2648" t="s">
        <v>5183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5220</v>
      </c>
      <c r="P2648">
        <f t="shared" si="147"/>
        <v>79</v>
      </c>
      <c r="Q2648" t="s">
        <v>5236</v>
      </c>
      <c r="R2648" t="s">
        <v>5272</v>
      </c>
      <c r="S2648" s="10">
        <f t="shared" si="148"/>
        <v>42226.10496527778</v>
      </c>
      <c r="T2648" s="10">
        <f t="shared" si="149"/>
        <v>42256.10496527778</v>
      </c>
    </row>
    <row r="2649" spans="1:20" ht="43.5" x14ac:dyDescent="0.35">
      <c r="A2649">
        <v>2647</v>
      </c>
      <c r="B2649" s="3" t="s">
        <v>1116</v>
      </c>
      <c r="C2649" s="3" t="s">
        <v>3694</v>
      </c>
      <c r="D2649">
        <v>2500</v>
      </c>
      <c r="E2649">
        <v>36</v>
      </c>
      <c r="F2649" t="s">
        <v>5157</v>
      </c>
      <c r="G2649" t="s">
        <v>5166</v>
      </c>
      <c r="H2649" t="s">
        <v>5188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5220</v>
      </c>
      <c r="P2649">
        <f t="shared" si="147"/>
        <v>12</v>
      </c>
      <c r="Q2649" t="s">
        <v>5236</v>
      </c>
      <c r="R2649" t="s">
        <v>5272</v>
      </c>
      <c r="S2649" s="10">
        <f t="shared" si="148"/>
        <v>42200.053460648145</v>
      </c>
      <c r="T2649" s="10">
        <f t="shared" si="149"/>
        <v>42230.053460648145</v>
      </c>
    </row>
    <row r="2650" spans="1:20" ht="58" x14ac:dyDescent="0.35">
      <c r="A2650">
        <v>2648</v>
      </c>
      <c r="B2650" s="3" t="s">
        <v>1117</v>
      </c>
      <c r="C2650" s="3" t="s">
        <v>3695</v>
      </c>
      <c r="D2650">
        <v>12000</v>
      </c>
      <c r="E2650">
        <v>106</v>
      </c>
      <c r="F2650" t="s">
        <v>5157</v>
      </c>
      <c r="G2650" t="s">
        <v>5161</v>
      </c>
      <c r="H2650" t="s">
        <v>5183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5220</v>
      </c>
      <c r="P2650">
        <f t="shared" si="147"/>
        <v>18</v>
      </c>
      <c r="Q2650" t="s">
        <v>5236</v>
      </c>
      <c r="R2650" t="s">
        <v>5272</v>
      </c>
      <c r="S2650" s="10">
        <f t="shared" si="148"/>
        <v>42408.506481481476</v>
      </c>
      <c r="T2650" s="10">
        <f t="shared" si="149"/>
        <v>42438.506481481476</v>
      </c>
    </row>
    <row r="2651" spans="1:20" ht="29" x14ac:dyDescent="0.35">
      <c r="A2651">
        <v>2649</v>
      </c>
      <c r="B2651" s="3" t="s">
        <v>1118</v>
      </c>
      <c r="C2651" s="3" t="s">
        <v>3696</v>
      </c>
      <c r="D2651">
        <v>125000</v>
      </c>
      <c r="E2651">
        <v>124</v>
      </c>
      <c r="F2651" t="s">
        <v>5157</v>
      </c>
      <c r="G2651" t="s">
        <v>5161</v>
      </c>
      <c r="H2651" t="s">
        <v>5183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5220</v>
      </c>
      <c r="P2651">
        <f t="shared" si="147"/>
        <v>41</v>
      </c>
      <c r="Q2651" t="s">
        <v>5236</v>
      </c>
      <c r="R2651" t="s">
        <v>5272</v>
      </c>
      <c r="S2651" s="10">
        <f t="shared" si="148"/>
        <v>42341.788668981484</v>
      </c>
      <c r="T2651" s="10">
        <f t="shared" si="149"/>
        <v>42401.788668981484</v>
      </c>
    </row>
    <row r="2652" spans="1:20" ht="58" x14ac:dyDescent="0.35">
      <c r="A2652">
        <v>2650</v>
      </c>
      <c r="B2652" s="3" t="s">
        <v>1119</v>
      </c>
      <c r="C2652" s="3" t="s">
        <v>3697</v>
      </c>
      <c r="D2652">
        <v>60000</v>
      </c>
      <c r="E2652">
        <v>358</v>
      </c>
      <c r="F2652" t="s">
        <v>5157</v>
      </c>
      <c r="G2652" t="s">
        <v>5161</v>
      </c>
      <c r="H2652" t="s">
        <v>5183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5220</v>
      </c>
      <c r="P2652">
        <f t="shared" si="147"/>
        <v>72</v>
      </c>
      <c r="Q2652" t="s">
        <v>5236</v>
      </c>
      <c r="R2652" t="s">
        <v>5272</v>
      </c>
      <c r="S2652" s="10">
        <f t="shared" si="148"/>
        <v>42695.416006944441</v>
      </c>
      <c r="T2652" s="10">
        <f t="shared" si="149"/>
        <v>42725.416006944441</v>
      </c>
    </row>
    <row r="2653" spans="1:20" ht="43.5" x14ac:dyDescent="0.35">
      <c r="A2653">
        <v>2651</v>
      </c>
      <c r="B2653" s="3" t="s">
        <v>1120</v>
      </c>
      <c r="C2653" s="3" t="s">
        <v>3698</v>
      </c>
      <c r="D2653">
        <v>280000</v>
      </c>
      <c r="E2653">
        <v>5233</v>
      </c>
      <c r="F2653" t="s">
        <v>5157</v>
      </c>
      <c r="G2653" t="s">
        <v>5161</v>
      </c>
      <c r="H2653" t="s">
        <v>5183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5220</v>
      </c>
      <c r="P2653">
        <f t="shared" si="147"/>
        <v>308</v>
      </c>
      <c r="Q2653" t="s">
        <v>5236</v>
      </c>
      <c r="R2653" t="s">
        <v>5272</v>
      </c>
      <c r="S2653" s="10">
        <f t="shared" si="148"/>
        <v>42327.597326388888</v>
      </c>
      <c r="T2653" s="10">
        <f t="shared" si="149"/>
        <v>42355.597326388888</v>
      </c>
    </row>
    <row r="2654" spans="1:20" ht="43.5" x14ac:dyDescent="0.35">
      <c r="A2654">
        <v>2652</v>
      </c>
      <c r="B2654" s="3" t="s">
        <v>1121</v>
      </c>
      <c r="C2654" s="3" t="s">
        <v>3699</v>
      </c>
      <c r="D2654">
        <v>100000</v>
      </c>
      <c r="E2654">
        <v>885</v>
      </c>
      <c r="F2654" t="s">
        <v>5157</v>
      </c>
      <c r="G2654" t="s">
        <v>5163</v>
      </c>
      <c r="H2654" t="s">
        <v>5185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5220</v>
      </c>
      <c r="P2654">
        <f t="shared" si="147"/>
        <v>80</v>
      </c>
      <c r="Q2654" t="s">
        <v>5236</v>
      </c>
      <c r="R2654" t="s">
        <v>5272</v>
      </c>
      <c r="S2654" s="10">
        <f t="shared" si="148"/>
        <v>41952.950520833336</v>
      </c>
      <c r="T2654" s="10">
        <f t="shared" si="149"/>
        <v>41982.950520833336</v>
      </c>
    </row>
    <row r="2655" spans="1:20" ht="43.5" x14ac:dyDescent="0.35">
      <c r="A2655">
        <v>2653</v>
      </c>
      <c r="B2655" s="3" t="s">
        <v>1122</v>
      </c>
      <c r="C2655" s="3" t="s">
        <v>3700</v>
      </c>
      <c r="D2655">
        <v>51000</v>
      </c>
      <c r="E2655">
        <v>5876</v>
      </c>
      <c r="F2655" t="s">
        <v>5157</v>
      </c>
      <c r="G2655" t="s">
        <v>5161</v>
      </c>
      <c r="H2655" t="s">
        <v>5183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5220</v>
      </c>
      <c r="P2655">
        <f t="shared" si="147"/>
        <v>84</v>
      </c>
      <c r="Q2655" t="s">
        <v>5236</v>
      </c>
      <c r="R2655" t="s">
        <v>5272</v>
      </c>
      <c r="S2655" s="10">
        <f t="shared" si="148"/>
        <v>41771.443599537037</v>
      </c>
      <c r="T2655" s="10">
        <f t="shared" si="149"/>
        <v>41802.958333333328</v>
      </c>
    </row>
    <row r="2656" spans="1:20" ht="43.5" x14ac:dyDescent="0.35">
      <c r="A2656">
        <v>2654</v>
      </c>
      <c r="B2656" s="3" t="s">
        <v>1123</v>
      </c>
      <c r="C2656" s="3" t="s">
        <v>3701</v>
      </c>
      <c r="D2656">
        <v>100000</v>
      </c>
      <c r="E2656">
        <v>51</v>
      </c>
      <c r="F2656" t="s">
        <v>5157</v>
      </c>
      <c r="G2656" t="s">
        <v>5161</v>
      </c>
      <c r="H2656" t="s">
        <v>5183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5220</v>
      </c>
      <c r="P2656">
        <f t="shared" si="147"/>
        <v>9</v>
      </c>
      <c r="Q2656" t="s">
        <v>5236</v>
      </c>
      <c r="R2656" t="s">
        <v>5272</v>
      </c>
      <c r="S2656" s="10">
        <f t="shared" si="148"/>
        <v>42055.392662037033</v>
      </c>
      <c r="T2656" s="10">
        <f t="shared" si="149"/>
        <v>42115.350995370369</v>
      </c>
    </row>
    <row r="2657" spans="1:20" x14ac:dyDescent="0.35">
      <c r="A2657">
        <v>2655</v>
      </c>
      <c r="B2657" s="3" t="s">
        <v>1124</v>
      </c>
      <c r="C2657" s="3" t="s">
        <v>3702</v>
      </c>
      <c r="D2657">
        <v>15000</v>
      </c>
      <c r="E2657">
        <v>3155</v>
      </c>
      <c r="F2657" t="s">
        <v>5157</v>
      </c>
      <c r="G2657" t="s">
        <v>5161</v>
      </c>
      <c r="H2657" t="s">
        <v>5183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5220</v>
      </c>
      <c r="P2657">
        <f t="shared" si="147"/>
        <v>73</v>
      </c>
      <c r="Q2657" t="s">
        <v>5236</v>
      </c>
      <c r="R2657" t="s">
        <v>5272</v>
      </c>
      <c r="S2657" s="10">
        <f t="shared" si="148"/>
        <v>42381.657951388886</v>
      </c>
      <c r="T2657" s="10">
        <f t="shared" si="149"/>
        <v>42409.624999999993</v>
      </c>
    </row>
    <row r="2658" spans="1:20" ht="29" x14ac:dyDescent="0.35">
      <c r="A2658">
        <v>2656</v>
      </c>
      <c r="B2658" s="3" t="s">
        <v>1125</v>
      </c>
      <c r="C2658" s="3" t="s">
        <v>3703</v>
      </c>
      <c r="D2658">
        <v>150000</v>
      </c>
      <c r="E2658">
        <v>17155</v>
      </c>
      <c r="F2658" t="s">
        <v>5157</v>
      </c>
      <c r="G2658" t="s">
        <v>5161</v>
      </c>
      <c r="H2658" t="s">
        <v>5183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5220</v>
      </c>
      <c r="P2658">
        <f t="shared" si="147"/>
        <v>113</v>
      </c>
      <c r="Q2658" t="s">
        <v>5236</v>
      </c>
      <c r="R2658" t="s">
        <v>5272</v>
      </c>
      <c r="S2658" s="10">
        <f t="shared" si="148"/>
        <v>42767.480185185188</v>
      </c>
      <c r="T2658" s="10">
        <f t="shared" si="149"/>
        <v>42806.583333333336</v>
      </c>
    </row>
    <row r="2659" spans="1:20" ht="43.5" x14ac:dyDescent="0.35">
      <c r="A2659">
        <v>2657</v>
      </c>
      <c r="B2659" s="3" t="s">
        <v>1126</v>
      </c>
      <c r="C2659" s="3" t="s">
        <v>3704</v>
      </c>
      <c r="D2659">
        <v>30000</v>
      </c>
      <c r="E2659">
        <v>5621.38</v>
      </c>
      <c r="F2659" t="s">
        <v>5157</v>
      </c>
      <c r="G2659" t="s">
        <v>5161</v>
      </c>
      <c r="H2659" t="s">
        <v>5183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5220</v>
      </c>
      <c r="P2659">
        <f t="shared" si="147"/>
        <v>95</v>
      </c>
      <c r="Q2659" t="s">
        <v>5236</v>
      </c>
      <c r="R2659" t="s">
        <v>5272</v>
      </c>
      <c r="S2659" s="10">
        <f t="shared" si="148"/>
        <v>42551.720520833333</v>
      </c>
      <c r="T2659" s="10">
        <f t="shared" si="149"/>
        <v>42584.854166666664</v>
      </c>
    </row>
    <row r="2660" spans="1:20" ht="43.5" x14ac:dyDescent="0.35">
      <c r="A2660">
        <v>2658</v>
      </c>
      <c r="B2660" s="3" t="s">
        <v>1127</v>
      </c>
      <c r="C2660" s="3" t="s">
        <v>3705</v>
      </c>
      <c r="D2660">
        <v>98000</v>
      </c>
      <c r="E2660">
        <v>91</v>
      </c>
      <c r="F2660" t="s">
        <v>5157</v>
      </c>
      <c r="G2660" t="s">
        <v>5161</v>
      </c>
      <c r="H2660" t="s">
        <v>5183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5220</v>
      </c>
      <c r="P2660">
        <f t="shared" si="147"/>
        <v>23</v>
      </c>
      <c r="Q2660" t="s">
        <v>5236</v>
      </c>
      <c r="R2660" t="s">
        <v>5272</v>
      </c>
      <c r="S2660" s="10">
        <f t="shared" si="148"/>
        <v>42551.675856481474</v>
      </c>
      <c r="T2660" s="10">
        <f t="shared" si="149"/>
        <v>42581.675856481474</v>
      </c>
    </row>
    <row r="2661" spans="1:20" x14ac:dyDescent="0.35">
      <c r="A2661">
        <v>2659</v>
      </c>
      <c r="B2661" s="3" t="s">
        <v>1128</v>
      </c>
      <c r="C2661" s="3" t="s">
        <v>3706</v>
      </c>
      <c r="D2661">
        <v>49000</v>
      </c>
      <c r="E2661">
        <v>1333</v>
      </c>
      <c r="F2661" t="s">
        <v>5157</v>
      </c>
      <c r="G2661" t="s">
        <v>5161</v>
      </c>
      <c r="H2661" t="s">
        <v>5183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5220</v>
      </c>
      <c r="P2661">
        <f t="shared" si="147"/>
        <v>133</v>
      </c>
      <c r="Q2661" t="s">
        <v>5236</v>
      </c>
      <c r="R2661" t="s">
        <v>5272</v>
      </c>
      <c r="S2661" s="10">
        <f t="shared" si="148"/>
        <v>42081.861226851848</v>
      </c>
      <c r="T2661" s="10">
        <f t="shared" si="149"/>
        <v>42111.861226851848</v>
      </c>
    </row>
    <row r="2662" spans="1:20" ht="58" x14ac:dyDescent="0.35">
      <c r="A2662">
        <v>2660</v>
      </c>
      <c r="B2662" s="3" t="s">
        <v>1129</v>
      </c>
      <c r="C2662" s="3" t="s">
        <v>3707</v>
      </c>
      <c r="D2662">
        <v>20000</v>
      </c>
      <c r="E2662">
        <v>19</v>
      </c>
      <c r="F2662" t="s">
        <v>5157</v>
      </c>
      <c r="G2662" t="s">
        <v>5161</v>
      </c>
      <c r="H2662" t="s">
        <v>5183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5220</v>
      </c>
      <c r="P2662">
        <f t="shared" si="147"/>
        <v>4</v>
      </c>
      <c r="Q2662" t="s">
        <v>5236</v>
      </c>
      <c r="R2662" t="s">
        <v>5272</v>
      </c>
      <c r="S2662" s="10">
        <f t="shared" si="148"/>
        <v>42272.504837962959</v>
      </c>
      <c r="T2662" s="10">
        <f t="shared" si="149"/>
        <v>42332.546504629623</v>
      </c>
    </row>
    <row r="2663" spans="1:20" ht="43.5" x14ac:dyDescent="0.35">
      <c r="A2663">
        <v>2661</v>
      </c>
      <c r="B2663" s="3" t="s">
        <v>1130</v>
      </c>
      <c r="C2663" s="3" t="s">
        <v>3708</v>
      </c>
      <c r="D2663">
        <v>5000</v>
      </c>
      <c r="E2663">
        <v>5145</v>
      </c>
      <c r="F2663" t="s">
        <v>5156</v>
      </c>
      <c r="G2663" t="s">
        <v>5161</v>
      </c>
      <c r="H2663" t="s">
        <v>5183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5221</v>
      </c>
      <c r="P2663">
        <f t="shared" si="147"/>
        <v>86</v>
      </c>
      <c r="Q2663" t="s">
        <v>5236</v>
      </c>
      <c r="R2663" t="s">
        <v>5273</v>
      </c>
      <c r="S2663" s="10">
        <f t="shared" si="148"/>
        <v>41542.750115740739</v>
      </c>
      <c r="T2663" s="10">
        <f t="shared" si="149"/>
        <v>41572.750115740739</v>
      </c>
    </row>
    <row r="2664" spans="1:20" ht="43.5" x14ac:dyDescent="0.35">
      <c r="A2664">
        <v>2662</v>
      </c>
      <c r="B2664" s="3" t="s">
        <v>1131</v>
      </c>
      <c r="C2664" s="3" t="s">
        <v>3709</v>
      </c>
      <c r="D2664">
        <v>20000</v>
      </c>
      <c r="E2664">
        <v>21360</v>
      </c>
      <c r="F2664" t="s">
        <v>5156</v>
      </c>
      <c r="G2664" t="s">
        <v>5161</v>
      </c>
      <c r="H2664" t="s">
        <v>5183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5221</v>
      </c>
      <c r="P2664">
        <f t="shared" si="147"/>
        <v>267</v>
      </c>
      <c r="Q2664" t="s">
        <v>5236</v>
      </c>
      <c r="R2664" t="s">
        <v>5273</v>
      </c>
      <c r="S2664" s="10">
        <f t="shared" si="148"/>
        <v>42207.538344907407</v>
      </c>
      <c r="T2664" s="10">
        <f t="shared" si="149"/>
        <v>42237.538344907407</v>
      </c>
    </row>
    <row r="2665" spans="1:20" ht="43.5" x14ac:dyDescent="0.35">
      <c r="A2665">
        <v>2663</v>
      </c>
      <c r="B2665" s="3" t="s">
        <v>1132</v>
      </c>
      <c r="C2665" s="3" t="s">
        <v>3710</v>
      </c>
      <c r="D2665">
        <v>20000</v>
      </c>
      <c r="E2665">
        <v>20919.25</v>
      </c>
      <c r="F2665" t="s">
        <v>5156</v>
      </c>
      <c r="G2665" t="s">
        <v>5166</v>
      </c>
      <c r="H2665" t="s">
        <v>5188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5221</v>
      </c>
      <c r="P2665">
        <f t="shared" si="147"/>
        <v>374</v>
      </c>
      <c r="Q2665" t="s">
        <v>5236</v>
      </c>
      <c r="R2665" t="s">
        <v>5273</v>
      </c>
      <c r="S2665" s="10">
        <f t="shared" si="148"/>
        <v>42222.41443287037</v>
      </c>
      <c r="T2665" s="10">
        <f t="shared" si="149"/>
        <v>42251.416666666664</v>
      </c>
    </row>
    <row r="2666" spans="1:20" ht="43.5" x14ac:dyDescent="0.35">
      <c r="A2666">
        <v>2664</v>
      </c>
      <c r="B2666" s="3" t="s">
        <v>1133</v>
      </c>
      <c r="C2666" s="3" t="s">
        <v>3711</v>
      </c>
      <c r="D2666">
        <v>17500</v>
      </c>
      <c r="E2666">
        <v>18100</v>
      </c>
      <c r="F2666" t="s">
        <v>5156</v>
      </c>
      <c r="G2666" t="s">
        <v>5161</v>
      </c>
      <c r="H2666" t="s">
        <v>5183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5221</v>
      </c>
      <c r="P2666">
        <f t="shared" si="147"/>
        <v>174</v>
      </c>
      <c r="Q2666" t="s">
        <v>5236</v>
      </c>
      <c r="R2666" t="s">
        <v>5273</v>
      </c>
      <c r="S2666" s="10">
        <f t="shared" si="148"/>
        <v>42312.817094907405</v>
      </c>
      <c r="T2666" s="10">
        <f t="shared" si="149"/>
        <v>42347.082638888889</v>
      </c>
    </row>
    <row r="2667" spans="1:20" ht="58" x14ac:dyDescent="0.35">
      <c r="A2667">
        <v>2665</v>
      </c>
      <c r="B2667" s="3" t="s">
        <v>1134</v>
      </c>
      <c r="C2667" s="3" t="s">
        <v>3712</v>
      </c>
      <c r="D2667">
        <v>3500</v>
      </c>
      <c r="E2667">
        <v>4310</v>
      </c>
      <c r="F2667" t="s">
        <v>5156</v>
      </c>
      <c r="G2667" t="s">
        <v>5161</v>
      </c>
      <c r="H2667" t="s">
        <v>5183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5221</v>
      </c>
      <c r="P2667">
        <f t="shared" si="147"/>
        <v>94</v>
      </c>
      <c r="Q2667" t="s">
        <v>5236</v>
      </c>
      <c r="R2667" t="s">
        <v>5273</v>
      </c>
      <c r="S2667" s="10">
        <f t="shared" si="148"/>
        <v>42083.687199074069</v>
      </c>
      <c r="T2667" s="10">
        <f t="shared" si="149"/>
        <v>42128.687199074069</v>
      </c>
    </row>
    <row r="2668" spans="1:20" ht="43.5" x14ac:dyDescent="0.35">
      <c r="A2668">
        <v>2666</v>
      </c>
      <c r="B2668" s="3" t="s">
        <v>1135</v>
      </c>
      <c r="C2668" s="3" t="s">
        <v>3713</v>
      </c>
      <c r="D2668">
        <v>10000</v>
      </c>
      <c r="E2668">
        <v>15929.51</v>
      </c>
      <c r="F2668" t="s">
        <v>5156</v>
      </c>
      <c r="G2668" t="s">
        <v>5161</v>
      </c>
      <c r="H2668" t="s">
        <v>5183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5221</v>
      </c>
      <c r="P2668">
        <f t="shared" si="147"/>
        <v>77</v>
      </c>
      <c r="Q2668" t="s">
        <v>5236</v>
      </c>
      <c r="R2668" t="s">
        <v>5273</v>
      </c>
      <c r="S2668" s="10">
        <f t="shared" si="148"/>
        <v>42235.55600694444</v>
      </c>
      <c r="T2668" s="10">
        <f t="shared" si="149"/>
        <v>42272.666666666664</v>
      </c>
    </row>
    <row r="2669" spans="1:20" ht="58" x14ac:dyDescent="0.35">
      <c r="A2669">
        <v>2667</v>
      </c>
      <c r="B2669" s="3" t="s">
        <v>1136</v>
      </c>
      <c r="C2669" s="3" t="s">
        <v>3714</v>
      </c>
      <c r="D2669">
        <v>1500</v>
      </c>
      <c r="E2669">
        <v>1660</v>
      </c>
      <c r="F2669" t="s">
        <v>5156</v>
      </c>
      <c r="G2669" t="s">
        <v>5161</v>
      </c>
      <c r="H2669" t="s">
        <v>5183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5221</v>
      </c>
      <c r="P2669">
        <f t="shared" si="147"/>
        <v>92</v>
      </c>
      <c r="Q2669" t="s">
        <v>5236</v>
      </c>
      <c r="R2669" t="s">
        <v>5273</v>
      </c>
      <c r="S2669" s="10">
        <f t="shared" si="148"/>
        <v>42380.717777777776</v>
      </c>
      <c r="T2669" s="10">
        <f t="shared" si="149"/>
        <v>42410.717777777776</v>
      </c>
    </row>
    <row r="2670" spans="1:20" ht="29" x14ac:dyDescent="0.35">
      <c r="A2670">
        <v>2668</v>
      </c>
      <c r="B2670" s="3" t="s">
        <v>1137</v>
      </c>
      <c r="C2670" s="3" t="s">
        <v>3715</v>
      </c>
      <c r="D2670">
        <v>1000</v>
      </c>
      <c r="E2670">
        <v>1707</v>
      </c>
      <c r="F2670" t="s">
        <v>5156</v>
      </c>
      <c r="G2670" t="s">
        <v>5166</v>
      </c>
      <c r="H2670" t="s">
        <v>5188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5221</v>
      </c>
      <c r="P2670">
        <f t="shared" si="147"/>
        <v>61</v>
      </c>
      <c r="Q2670" t="s">
        <v>5236</v>
      </c>
      <c r="R2670" t="s">
        <v>5273</v>
      </c>
      <c r="S2670" s="10">
        <f t="shared" si="148"/>
        <v>42275.380381944444</v>
      </c>
      <c r="T2670" s="10">
        <f t="shared" si="149"/>
        <v>42317.397222222215</v>
      </c>
    </row>
    <row r="2671" spans="1:20" ht="43.5" x14ac:dyDescent="0.35">
      <c r="A2671">
        <v>2669</v>
      </c>
      <c r="B2671" s="3" t="s">
        <v>1138</v>
      </c>
      <c r="C2671" s="3" t="s">
        <v>3716</v>
      </c>
      <c r="D2671">
        <v>800</v>
      </c>
      <c r="E2671">
        <v>1001</v>
      </c>
      <c r="F2671" t="s">
        <v>5156</v>
      </c>
      <c r="G2671" t="s">
        <v>5161</v>
      </c>
      <c r="H2671" t="s">
        <v>5183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5221</v>
      </c>
      <c r="P2671">
        <f t="shared" si="147"/>
        <v>91</v>
      </c>
      <c r="Q2671" t="s">
        <v>5236</v>
      </c>
      <c r="R2671" t="s">
        <v>5273</v>
      </c>
      <c r="S2671" s="10">
        <f t="shared" si="148"/>
        <v>42318.827499999992</v>
      </c>
      <c r="T2671" s="10">
        <f t="shared" si="149"/>
        <v>42378.827499999992</v>
      </c>
    </row>
    <row r="2672" spans="1:20" ht="43.5" x14ac:dyDescent="0.35">
      <c r="A2672">
        <v>2670</v>
      </c>
      <c r="B2672" s="3" t="s">
        <v>1139</v>
      </c>
      <c r="C2672" s="3" t="s">
        <v>3717</v>
      </c>
      <c r="D2672">
        <v>38888</v>
      </c>
      <c r="E2672">
        <v>2495</v>
      </c>
      <c r="F2672" t="s">
        <v>5158</v>
      </c>
      <c r="G2672" t="s">
        <v>5163</v>
      </c>
      <c r="H2672" t="s">
        <v>5185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5221</v>
      </c>
      <c r="P2672">
        <f t="shared" si="147"/>
        <v>42</v>
      </c>
      <c r="Q2672" t="s">
        <v>5236</v>
      </c>
      <c r="R2672" t="s">
        <v>5273</v>
      </c>
      <c r="S2672" s="10">
        <f t="shared" si="148"/>
        <v>41820.812268518515</v>
      </c>
      <c r="T2672" s="10">
        <f t="shared" si="149"/>
        <v>41848.812268518515</v>
      </c>
    </row>
    <row r="2673" spans="1:20" ht="43.5" x14ac:dyDescent="0.35">
      <c r="A2673">
        <v>2671</v>
      </c>
      <c r="B2673" s="3" t="s">
        <v>1140</v>
      </c>
      <c r="C2673" s="3" t="s">
        <v>3718</v>
      </c>
      <c r="D2673">
        <v>25000</v>
      </c>
      <c r="E2673">
        <v>2836</v>
      </c>
      <c r="F2673" t="s">
        <v>5158</v>
      </c>
      <c r="G2673" t="s">
        <v>5161</v>
      </c>
      <c r="H2673" t="s">
        <v>5183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5221</v>
      </c>
      <c r="P2673">
        <f t="shared" si="147"/>
        <v>34</v>
      </c>
      <c r="Q2673" t="s">
        <v>5236</v>
      </c>
      <c r="R2673" t="s">
        <v>5273</v>
      </c>
      <c r="S2673" s="10">
        <f t="shared" si="148"/>
        <v>41962.54069444444</v>
      </c>
      <c r="T2673" s="10">
        <f t="shared" si="149"/>
        <v>41992.609722222223</v>
      </c>
    </row>
    <row r="2674" spans="1:20" ht="58" x14ac:dyDescent="0.35">
      <c r="A2674">
        <v>2672</v>
      </c>
      <c r="B2674" s="3" t="s">
        <v>1141</v>
      </c>
      <c r="C2674" s="3" t="s">
        <v>3719</v>
      </c>
      <c r="D2674">
        <v>10000</v>
      </c>
      <c r="E2674">
        <v>3319</v>
      </c>
      <c r="F2674" t="s">
        <v>5158</v>
      </c>
      <c r="G2674" t="s">
        <v>5161</v>
      </c>
      <c r="H2674" t="s">
        <v>5183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5221</v>
      </c>
      <c r="P2674">
        <f t="shared" si="147"/>
        <v>71</v>
      </c>
      <c r="Q2674" t="s">
        <v>5236</v>
      </c>
      <c r="R2674" t="s">
        <v>5273</v>
      </c>
      <c r="S2674" s="10">
        <f t="shared" si="148"/>
        <v>42344.675810185181</v>
      </c>
      <c r="T2674" s="10">
        <f t="shared" si="149"/>
        <v>42366.041666666664</v>
      </c>
    </row>
    <row r="2675" spans="1:20" ht="58" x14ac:dyDescent="0.35">
      <c r="A2675">
        <v>2673</v>
      </c>
      <c r="B2675" s="3" t="s">
        <v>1142</v>
      </c>
      <c r="C2675" s="3" t="s">
        <v>3720</v>
      </c>
      <c r="D2675">
        <v>40000</v>
      </c>
      <c r="E2675">
        <v>11032</v>
      </c>
      <c r="F2675" t="s">
        <v>5158</v>
      </c>
      <c r="G2675" t="s">
        <v>5161</v>
      </c>
      <c r="H2675" t="s">
        <v>5183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5221</v>
      </c>
      <c r="P2675">
        <f t="shared" si="147"/>
        <v>167</v>
      </c>
      <c r="Q2675" t="s">
        <v>5236</v>
      </c>
      <c r="R2675" t="s">
        <v>5273</v>
      </c>
      <c r="S2675" s="10">
        <f t="shared" si="148"/>
        <v>41912.333321759259</v>
      </c>
      <c r="T2675" s="10">
        <f t="shared" si="149"/>
        <v>41941.739583333328</v>
      </c>
    </row>
    <row r="2676" spans="1:20" ht="58" x14ac:dyDescent="0.35">
      <c r="A2676">
        <v>2674</v>
      </c>
      <c r="B2676" s="3" t="s">
        <v>1143</v>
      </c>
      <c r="C2676" s="3" t="s">
        <v>3721</v>
      </c>
      <c r="D2676">
        <v>35000</v>
      </c>
      <c r="E2676">
        <v>21994</v>
      </c>
      <c r="F2676" t="s">
        <v>5158</v>
      </c>
      <c r="G2676" t="s">
        <v>5161</v>
      </c>
      <c r="H2676" t="s">
        <v>5183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5221</v>
      </c>
      <c r="P2676">
        <f t="shared" si="147"/>
        <v>129</v>
      </c>
      <c r="Q2676" t="s">
        <v>5236</v>
      </c>
      <c r="R2676" t="s">
        <v>5273</v>
      </c>
      <c r="S2676" s="10">
        <f t="shared" si="148"/>
        <v>42529.424421296295</v>
      </c>
      <c r="T2676" s="10">
        <f t="shared" si="149"/>
        <v>42555.999305555553</v>
      </c>
    </row>
    <row r="2677" spans="1:20" ht="58" x14ac:dyDescent="0.35">
      <c r="A2677">
        <v>2675</v>
      </c>
      <c r="B2677" s="3" t="s">
        <v>1144</v>
      </c>
      <c r="C2677" s="3" t="s">
        <v>3722</v>
      </c>
      <c r="D2677">
        <v>25000</v>
      </c>
      <c r="E2677">
        <v>1897</v>
      </c>
      <c r="F2677" t="s">
        <v>5158</v>
      </c>
      <c r="G2677" t="s">
        <v>5161</v>
      </c>
      <c r="H2677" t="s">
        <v>5183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5221</v>
      </c>
      <c r="P2677">
        <f t="shared" si="147"/>
        <v>65</v>
      </c>
      <c r="Q2677" t="s">
        <v>5236</v>
      </c>
      <c r="R2677" t="s">
        <v>5273</v>
      </c>
      <c r="S2677" s="10">
        <f t="shared" si="148"/>
        <v>41923.649178240739</v>
      </c>
      <c r="T2677" s="10">
        <f t="shared" si="149"/>
        <v>41953.690844907404</v>
      </c>
    </row>
    <row r="2678" spans="1:20" ht="43.5" x14ac:dyDescent="0.35">
      <c r="A2678">
        <v>2676</v>
      </c>
      <c r="B2678" s="3" t="s">
        <v>1145</v>
      </c>
      <c r="C2678" s="3" t="s">
        <v>3723</v>
      </c>
      <c r="D2678">
        <v>2100</v>
      </c>
      <c r="E2678">
        <v>1058</v>
      </c>
      <c r="F2678" t="s">
        <v>5158</v>
      </c>
      <c r="G2678" t="s">
        <v>5166</v>
      </c>
      <c r="H2678" t="s">
        <v>5188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5221</v>
      </c>
      <c r="P2678">
        <f t="shared" si="147"/>
        <v>118</v>
      </c>
      <c r="Q2678" t="s">
        <v>5236</v>
      </c>
      <c r="R2678" t="s">
        <v>5273</v>
      </c>
      <c r="S2678" s="10">
        <f t="shared" si="148"/>
        <v>42482.416365740741</v>
      </c>
      <c r="T2678" s="10">
        <f t="shared" si="149"/>
        <v>42512.416365740741</v>
      </c>
    </row>
    <row r="2679" spans="1:20" ht="43.5" x14ac:dyDescent="0.35">
      <c r="A2679">
        <v>2677</v>
      </c>
      <c r="B2679" s="3" t="s">
        <v>1146</v>
      </c>
      <c r="C2679" s="3" t="s">
        <v>3724</v>
      </c>
      <c r="D2679">
        <v>19500</v>
      </c>
      <c r="E2679">
        <v>3415</v>
      </c>
      <c r="F2679" t="s">
        <v>5158</v>
      </c>
      <c r="G2679" t="s">
        <v>5161</v>
      </c>
      <c r="H2679" t="s">
        <v>5183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5221</v>
      </c>
      <c r="P2679">
        <f t="shared" si="147"/>
        <v>126</v>
      </c>
      <c r="Q2679" t="s">
        <v>5236</v>
      </c>
      <c r="R2679" t="s">
        <v>5273</v>
      </c>
      <c r="S2679" s="10">
        <f t="shared" si="148"/>
        <v>41792.821099537039</v>
      </c>
      <c r="T2679" s="10">
        <f t="shared" si="149"/>
        <v>41822.821099537039</v>
      </c>
    </row>
    <row r="2680" spans="1:20" ht="43.5" x14ac:dyDescent="0.35">
      <c r="A2680">
        <v>2678</v>
      </c>
      <c r="B2680" s="3" t="s">
        <v>1147</v>
      </c>
      <c r="C2680" s="3" t="s">
        <v>3725</v>
      </c>
      <c r="D2680">
        <v>8000000</v>
      </c>
      <c r="E2680">
        <v>1100</v>
      </c>
      <c r="F2680" t="s">
        <v>5158</v>
      </c>
      <c r="G2680" t="s">
        <v>5164</v>
      </c>
      <c r="H2680" t="s">
        <v>5186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5221</v>
      </c>
      <c r="P2680">
        <f t="shared" si="147"/>
        <v>550</v>
      </c>
      <c r="Q2680" t="s">
        <v>5236</v>
      </c>
      <c r="R2680" t="s">
        <v>5273</v>
      </c>
      <c r="S2680" s="10">
        <f t="shared" si="148"/>
        <v>42241.589872685181</v>
      </c>
      <c r="T2680" s="10">
        <f t="shared" si="149"/>
        <v>42271.589872685181</v>
      </c>
    </row>
    <row r="2681" spans="1:20" ht="58" x14ac:dyDescent="0.35">
      <c r="A2681">
        <v>2679</v>
      </c>
      <c r="B2681" s="3" t="s">
        <v>1148</v>
      </c>
      <c r="C2681" s="3" t="s">
        <v>3726</v>
      </c>
      <c r="D2681">
        <v>40000</v>
      </c>
      <c r="E2681">
        <v>132</v>
      </c>
      <c r="F2681" t="s">
        <v>5158</v>
      </c>
      <c r="G2681" t="s">
        <v>5161</v>
      </c>
      <c r="H2681" t="s">
        <v>5183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5221</v>
      </c>
      <c r="P2681">
        <f t="shared" si="147"/>
        <v>44</v>
      </c>
      <c r="Q2681" t="s">
        <v>5236</v>
      </c>
      <c r="R2681" t="s">
        <v>5273</v>
      </c>
      <c r="S2681" s="10">
        <f t="shared" si="148"/>
        <v>42032.792754629627</v>
      </c>
      <c r="T2681" s="10">
        <f t="shared" si="149"/>
        <v>42062.792754629627</v>
      </c>
    </row>
    <row r="2682" spans="1:20" x14ac:dyDescent="0.35">
      <c r="A2682">
        <v>2680</v>
      </c>
      <c r="B2682" s="3" t="s">
        <v>1149</v>
      </c>
      <c r="C2682" s="3" t="s">
        <v>3727</v>
      </c>
      <c r="D2682">
        <v>32000</v>
      </c>
      <c r="E2682">
        <v>276</v>
      </c>
      <c r="F2682" t="s">
        <v>5158</v>
      </c>
      <c r="G2682" t="s">
        <v>5164</v>
      </c>
      <c r="H2682" t="s">
        <v>5186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5221</v>
      </c>
      <c r="P2682">
        <f t="shared" si="147"/>
        <v>69</v>
      </c>
      <c r="Q2682" t="s">
        <v>5236</v>
      </c>
      <c r="R2682" t="s">
        <v>5273</v>
      </c>
      <c r="S2682" s="10">
        <f t="shared" si="148"/>
        <v>42436.003368055557</v>
      </c>
      <c r="T2682" s="10">
        <f t="shared" si="149"/>
        <v>42465.961701388886</v>
      </c>
    </row>
    <row r="2683" spans="1:20" ht="43.5" x14ac:dyDescent="0.35">
      <c r="A2683">
        <v>2681</v>
      </c>
      <c r="B2683" s="3" t="s">
        <v>1150</v>
      </c>
      <c r="C2683" s="3" t="s">
        <v>3728</v>
      </c>
      <c r="D2683">
        <v>8000</v>
      </c>
      <c r="E2683">
        <v>55</v>
      </c>
      <c r="F2683" t="s">
        <v>5158</v>
      </c>
      <c r="G2683" t="s">
        <v>5161</v>
      </c>
      <c r="H2683" t="s">
        <v>5183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5214</v>
      </c>
      <c r="P2683">
        <f t="shared" si="147"/>
        <v>28</v>
      </c>
      <c r="Q2683" t="s">
        <v>5253</v>
      </c>
      <c r="R2683" t="s">
        <v>5254</v>
      </c>
      <c r="S2683" s="10">
        <f t="shared" si="148"/>
        <v>41805.686921296292</v>
      </c>
      <c r="T2683" s="10">
        <f t="shared" si="149"/>
        <v>41830.686921296292</v>
      </c>
    </row>
    <row r="2684" spans="1:20" ht="43.5" x14ac:dyDescent="0.35">
      <c r="A2684">
        <v>2682</v>
      </c>
      <c r="B2684" s="3" t="s">
        <v>1151</v>
      </c>
      <c r="C2684" s="3" t="s">
        <v>3729</v>
      </c>
      <c r="D2684">
        <v>6000</v>
      </c>
      <c r="E2684">
        <v>1698</v>
      </c>
      <c r="F2684" t="s">
        <v>5158</v>
      </c>
      <c r="G2684" t="s">
        <v>5161</v>
      </c>
      <c r="H2684" t="s">
        <v>5183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5214</v>
      </c>
      <c r="P2684">
        <f t="shared" si="147"/>
        <v>85</v>
      </c>
      <c r="Q2684" t="s">
        <v>5253</v>
      </c>
      <c r="R2684" t="s">
        <v>5254</v>
      </c>
      <c r="S2684" s="10">
        <f t="shared" si="148"/>
        <v>41932.663657407407</v>
      </c>
      <c r="T2684" s="10">
        <f t="shared" si="149"/>
        <v>41965.040972222218</v>
      </c>
    </row>
    <row r="2685" spans="1:20" ht="43.5" x14ac:dyDescent="0.35">
      <c r="A2685">
        <v>2683</v>
      </c>
      <c r="B2685" s="3" t="s">
        <v>1152</v>
      </c>
      <c r="C2685" s="3" t="s">
        <v>3730</v>
      </c>
      <c r="D2685">
        <v>15000</v>
      </c>
      <c r="E2685">
        <v>36</v>
      </c>
      <c r="F2685" t="s">
        <v>5158</v>
      </c>
      <c r="G2685" t="s">
        <v>5161</v>
      </c>
      <c r="H2685" t="s">
        <v>5183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5214</v>
      </c>
      <c r="P2685">
        <f t="shared" si="147"/>
        <v>12</v>
      </c>
      <c r="Q2685" t="s">
        <v>5253</v>
      </c>
      <c r="R2685" t="s">
        <v>5254</v>
      </c>
      <c r="S2685" s="10">
        <f t="shared" si="148"/>
        <v>42034.546759259254</v>
      </c>
      <c r="T2685" s="10">
        <f t="shared" si="149"/>
        <v>42064.546759259254</v>
      </c>
    </row>
    <row r="2686" spans="1:20" ht="43.5" x14ac:dyDescent="0.35">
      <c r="A2686">
        <v>2684</v>
      </c>
      <c r="B2686" s="3" t="s">
        <v>1153</v>
      </c>
      <c r="C2686" s="3" t="s">
        <v>3731</v>
      </c>
      <c r="D2686">
        <v>70000</v>
      </c>
      <c r="E2686">
        <v>800</v>
      </c>
      <c r="F2686" t="s">
        <v>5158</v>
      </c>
      <c r="G2686" t="s">
        <v>5161</v>
      </c>
      <c r="H2686" t="s">
        <v>5183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5214</v>
      </c>
      <c r="P2686">
        <f t="shared" si="147"/>
        <v>200</v>
      </c>
      <c r="Q2686" t="s">
        <v>5253</v>
      </c>
      <c r="R2686" t="s">
        <v>5254</v>
      </c>
      <c r="S2686" s="10">
        <f t="shared" si="148"/>
        <v>41820.706307870372</v>
      </c>
      <c r="T2686" s="10">
        <f t="shared" si="149"/>
        <v>41860.706307870372</v>
      </c>
    </row>
    <row r="2687" spans="1:20" ht="43.5" x14ac:dyDescent="0.35">
      <c r="A2687">
        <v>2685</v>
      </c>
      <c r="B2687" s="3" t="s">
        <v>1154</v>
      </c>
      <c r="C2687" s="3" t="s">
        <v>3732</v>
      </c>
      <c r="D2687">
        <v>50000</v>
      </c>
      <c r="E2687">
        <v>10</v>
      </c>
      <c r="F2687" t="s">
        <v>5158</v>
      </c>
      <c r="G2687" t="s">
        <v>5161</v>
      </c>
      <c r="H2687" t="s">
        <v>5183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5214</v>
      </c>
      <c r="P2687">
        <f t="shared" si="147"/>
        <v>10</v>
      </c>
      <c r="Q2687" t="s">
        <v>5253</v>
      </c>
      <c r="R2687" t="s">
        <v>5254</v>
      </c>
      <c r="S2687" s="10">
        <f t="shared" si="148"/>
        <v>42061.487615740734</v>
      </c>
      <c r="T2687" s="10">
        <f t="shared" si="149"/>
        <v>42121.44594907407</v>
      </c>
    </row>
    <row r="2688" spans="1:20" ht="43.5" x14ac:dyDescent="0.35">
      <c r="A2688">
        <v>2686</v>
      </c>
      <c r="B2688" s="3" t="s">
        <v>1155</v>
      </c>
      <c r="C2688" s="3" t="s">
        <v>3733</v>
      </c>
      <c r="D2688">
        <v>30000</v>
      </c>
      <c r="E2688">
        <v>0</v>
      </c>
      <c r="F2688" t="s">
        <v>5158</v>
      </c>
      <c r="G2688" t="s">
        <v>5161</v>
      </c>
      <c r="H2688" t="s">
        <v>5183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5214</v>
      </c>
      <c r="P2688" t="e">
        <f t="shared" si="147"/>
        <v>#DIV/0!</v>
      </c>
      <c r="Q2688" t="s">
        <v>5253</v>
      </c>
      <c r="R2688" t="s">
        <v>5254</v>
      </c>
      <c r="S2688" s="10">
        <f t="shared" si="148"/>
        <v>41892.766469907401</v>
      </c>
      <c r="T2688" s="10">
        <f t="shared" si="149"/>
        <v>41912.766469907401</v>
      </c>
    </row>
    <row r="2689" spans="1:20" ht="43.5" x14ac:dyDescent="0.35">
      <c r="A2689">
        <v>2687</v>
      </c>
      <c r="B2689" s="3" t="s">
        <v>1156</v>
      </c>
      <c r="C2689" s="3" t="s">
        <v>3734</v>
      </c>
      <c r="D2689">
        <v>15000</v>
      </c>
      <c r="E2689">
        <v>0</v>
      </c>
      <c r="F2689" t="s">
        <v>5158</v>
      </c>
      <c r="G2689" t="s">
        <v>5161</v>
      </c>
      <c r="H2689" t="s">
        <v>5183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5214</v>
      </c>
      <c r="P2689" t="e">
        <f t="shared" si="147"/>
        <v>#DIV/0!</v>
      </c>
      <c r="Q2689" t="s">
        <v>5253</v>
      </c>
      <c r="R2689" t="s">
        <v>5254</v>
      </c>
      <c r="S2689" s="10">
        <f t="shared" si="148"/>
        <v>42154.431921296295</v>
      </c>
      <c r="T2689" s="10">
        <f t="shared" si="149"/>
        <v>42184.431921296295</v>
      </c>
    </row>
    <row r="2690" spans="1:20" ht="29" x14ac:dyDescent="0.35">
      <c r="A2690">
        <v>2688</v>
      </c>
      <c r="B2690" s="3" t="s">
        <v>1157</v>
      </c>
      <c r="C2690" s="3" t="s">
        <v>3735</v>
      </c>
      <c r="D2690">
        <v>50000</v>
      </c>
      <c r="E2690">
        <v>74</v>
      </c>
      <c r="F2690" t="s">
        <v>5158</v>
      </c>
      <c r="G2690" t="s">
        <v>5161</v>
      </c>
      <c r="H2690" t="s">
        <v>5183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5214</v>
      </c>
      <c r="P2690">
        <f t="shared" si="147"/>
        <v>5</v>
      </c>
      <c r="Q2690" t="s">
        <v>5253</v>
      </c>
      <c r="R2690" t="s">
        <v>5254</v>
      </c>
      <c r="S2690" s="10">
        <f t="shared" si="148"/>
        <v>42027.910532407404</v>
      </c>
      <c r="T2690" s="10">
        <f t="shared" si="149"/>
        <v>42058.916666666664</v>
      </c>
    </row>
    <row r="2691" spans="1:20" ht="43.5" x14ac:dyDescent="0.35">
      <c r="A2691">
        <v>2689</v>
      </c>
      <c r="B2691" s="3" t="s">
        <v>1158</v>
      </c>
      <c r="C2691" s="3" t="s">
        <v>3736</v>
      </c>
      <c r="D2691">
        <v>35000</v>
      </c>
      <c r="E2691">
        <v>1</v>
      </c>
      <c r="F2691" t="s">
        <v>5158</v>
      </c>
      <c r="G2691" t="s">
        <v>5161</v>
      </c>
      <c r="H2691" t="s">
        <v>5183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5214</v>
      </c>
      <c r="P2691">
        <f t="shared" ref="P2691:P2754" si="150">ROUND(E2691/L2691,0)</f>
        <v>1</v>
      </c>
      <c r="Q2691" t="s">
        <v>5253</v>
      </c>
      <c r="R2691" t="s">
        <v>5254</v>
      </c>
      <c r="S2691" s="10">
        <f t="shared" ref="S2691:S2754" si="151">(J2691/86400)+25569+(-5/24)</f>
        <v>42551.75335648148</v>
      </c>
      <c r="T2691" s="10">
        <f t="shared" ref="T2691:T2754" si="152">(I2691/86400)+25569+(-5/24)</f>
        <v>42581.75335648148</v>
      </c>
    </row>
    <row r="2692" spans="1:20" ht="58" x14ac:dyDescent="0.35">
      <c r="A2692">
        <v>2690</v>
      </c>
      <c r="B2692" s="3" t="s">
        <v>1159</v>
      </c>
      <c r="C2692" s="3" t="s">
        <v>3737</v>
      </c>
      <c r="D2692">
        <v>80000</v>
      </c>
      <c r="E2692">
        <v>8586</v>
      </c>
      <c r="F2692" t="s">
        <v>5158</v>
      </c>
      <c r="G2692" t="s">
        <v>5161</v>
      </c>
      <c r="H2692" t="s">
        <v>5183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5214</v>
      </c>
      <c r="P2692">
        <f t="shared" si="150"/>
        <v>73</v>
      </c>
      <c r="Q2692" t="s">
        <v>5253</v>
      </c>
      <c r="R2692" t="s">
        <v>5254</v>
      </c>
      <c r="S2692" s="10">
        <f t="shared" si="151"/>
        <v>42112.89671296296</v>
      </c>
      <c r="T2692" s="10">
        <f t="shared" si="152"/>
        <v>42157.89671296296</v>
      </c>
    </row>
    <row r="2693" spans="1:20" ht="29" x14ac:dyDescent="0.35">
      <c r="A2693">
        <v>2691</v>
      </c>
      <c r="B2693" s="3" t="s">
        <v>1160</v>
      </c>
      <c r="C2693" s="3" t="s">
        <v>3738</v>
      </c>
      <c r="D2693">
        <v>65000</v>
      </c>
      <c r="E2693">
        <v>35</v>
      </c>
      <c r="F2693" t="s">
        <v>5158</v>
      </c>
      <c r="G2693" t="s">
        <v>5166</v>
      </c>
      <c r="H2693" t="s">
        <v>5188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5214</v>
      </c>
      <c r="P2693">
        <f t="shared" si="150"/>
        <v>18</v>
      </c>
      <c r="Q2693" t="s">
        <v>5253</v>
      </c>
      <c r="R2693" t="s">
        <v>5254</v>
      </c>
      <c r="S2693" s="10">
        <f t="shared" si="151"/>
        <v>42089.515706018516</v>
      </c>
      <c r="T2693" s="10">
        <f t="shared" si="152"/>
        <v>42134.515706018516</v>
      </c>
    </row>
    <row r="2694" spans="1:20" ht="43.5" x14ac:dyDescent="0.35">
      <c r="A2694">
        <v>2692</v>
      </c>
      <c r="B2694" s="3" t="s">
        <v>1161</v>
      </c>
      <c r="C2694" s="3" t="s">
        <v>3739</v>
      </c>
      <c r="D2694">
        <v>3500</v>
      </c>
      <c r="E2694">
        <v>25</v>
      </c>
      <c r="F2694" t="s">
        <v>5158</v>
      </c>
      <c r="G2694" t="s">
        <v>5161</v>
      </c>
      <c r="H2694" t="s">
        <v>5183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5214</v>
      </c>
      <c r="P2694">
        <f t="shared" si="150"/>
        <v>25</v>
      </c>
      <c r="Q2694" t="s">
        <v>5253</v>
      </c>
      <c r="R2694" t="s">
        <v>5254</v>
      </c>
      <c r="S2694" s="10">
        <f t="shared" si="151"/>
        <v>42058.125694444439</v>
      </c>
      <c r="T2694" s="10">
        <f t="shared" si="152"/>
        <v>42088.084027777775</v>
      </c>
    </row>
    <row r="2695" spans="1:20" ht="43.5" x14ac:dyDescent="0.35">
      <c r="A2695">
        <v>2693</v>
      </c>
      <c r="B2695" s="3" t="s">
        <v>1162</v>
      </c>
      <c r="C2695" s="3" t="s">
        <v>3740</v>
      </c>
      <c r="D2695">
        <v>5000</v>
      </c>
      <c r="E2695">
        <v>40</v>
      </c>
      <c r="F2695" t="s">
        <v>5158</v>
      </c>
      <c r="G2695" t="s">
        <v>5161</v>
      </c>
      <c r="H2695" t="s">
        <v>5183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5214</v>
      </c>
      <c r="P2695">
        <f t="shared" si="150"/>
        <v>13</v>
      </c>
      <c r="Q2695" t="s">
        <v>5253</v>
      </c>
      <c r="R2695" t="s">
        <v>5254</v>
      </c>
      <c r="S2695" s="10">
        <f t="shared" si="151"/>
        <v>41833.930162037032</v>
      </c>
      <c r="T2695" s="10">
        <f t="shared" si="152"/>
        <v>41863.930162037032</v>
      </c>
    </row>
    <row r="2696" spans="1:20" ht="58" x14ac:dyDescent="0.35">
      <c r="A2696">
        <v>2694</v>
      </c>
      <c r="B2696" s="3" t="s">
        <v>1163</v>
      </c>
      <c r="C2696" s="3" t="s">
        <v>3741</v>
      </c>
      <c r="D2696">
        <v>30000</v>
      </c>
      <c r="E2696">
        <v>1</v>
      </c>
      <c r="F2696" t="s">
        <v>5158</v>
      </c>
      <c r="G2696" t="s">
        <v>5161</v>
      </c>
      <c r="H2696" t="s">
        <v>5183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5214</v>
      </c>
      <c r="P2696">
        <f t="shared" si="150"/>
        <v>1</v>
      </c>
      <c r="Q2696" t="s">
        <v>5253</v>
      </c>
      <c r="R2696" t="s">
        <v>5254</v>
      </c>
      <c r="S2696" s="10">
        <f t="shared" si="151"/>
        <v>41877.932164351849</v>
      </c>
      <c r="T2696" s="10">
        <f t="shared" si="152"/>
        <v>41907.932164351849</v>
      </c>
    </row>
    <row r="2697" spans="1:20" ht="43.5" x14ac:dyDescent="0.35">
      <c r="A2697">
        <v>2695</v>
      </c>
      <c r="B2697" s="3" t="s">
        <v>1164</v>
      </c>
      <c r="C2697" s="3" t="s">
        <v>3742</v>
      </c>
      <c r="D2697">
        <v>15000</v>
      </c>
      <c r="E2697">
        <v>71</v>
      </c>
      <c r="F2697" t="s">
        <v>5158</v>
      </c>
      <c r="G2697" t="s">
        <v>5161</v>
      </c>
      <c r="H2697" t="s">
        <v>5183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5214</v>
      </c>
      <c r="P2697">
        <f t="shared" si="150"/>
        <v>24</v>
      </c>
      <c r="Q2697" t="s">
        <v>5253</v>
      </c>
      <c r="R2697" t="s">
        <v>5254</v>
      </c>
      <c r="S2697" s="10">
        <f t="shared" si="151"/>
        <v>42047.973587962959</v>
      </c>
      <c r="T2697" s="10">
        <f t="shared" si="152"/>
        <v>42107.931921296295</v>
      </c>
    </row>
    <row r="2698" spans="1:20" ht="58" x14ac:dyDescent="0.35">
      <c r="A2698">
        <v>2696</v>
      </c>
      <c r="B2698" s="3" t="s">
        <v>1165</v>
      </c>
      <c r="C2698" s="3" t="s">
        <v>3743</v>
      </c>
      <c r="D2698">
        <v>60000</v>
      </c>
      <c r="E2698">
        <v>3390</v>
      </c>
      <c r="F2698" t="s">
        <v>5158</v>
      </c>
      <c r="G2698" t="s">
        <v>5161</v>
      </c>
      <c r="H2698" t="s">
        <v>5183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5214</v>
      </c>
      <c r="P2698">
        <f t="shared" si="150"/>
        <v>89</v>
      </c>
      <c r="Q2698" t="s">
        <v>5253</v>
      </c>
      <c r="R2698" t="s">
        <v>5254</v>
      </c>
      <c r="S2698" s="10">
        <f t="shared" si="151"/>
        <v>41964.636111111111</v>
      </c>
      <c r="T2698" s="10">
        <f t="shared" si="152"/>
        <v>41998.636111111111</v>
      </c>
    </row>
    <row r="2699" spans="1:20" ht="43.5" x14ac:dyDescent="0.35">
      <c r="A2699">
        <v>2697</v>
      </c>
      <c r="B2699" s="3" t="s">
        <v>1166</v>
      </c>
      <c r="C2699" s="3" t="s">
        <v>3744</v>
      </c>
      <c r="D2699">
        <v>23000</v>
      </c>
      <c r="E2699">
        <v>6061</v>
      </c>
      <c r="F2699" t="s">
        <v>5158</v>
      </c>
      <c r="G2699" t="s">
        <v>5161</v>
      </c>
      <c r="H2699" t="s">
        <v>5183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5214</v>
      </c>
      <c r="P2699">
        <f t="shared" si="150"/>
        <v>117</v>
      </c>
      <c r="Q2699" t="s">
        <v>5253</v>
      </c>
      <c r="R2699" t="s">
        <v>5254</v>
      </c>
      <c r="S2699" s="10">
        <f t="shared" si="151"/>
        <v>42187.731747685182</v>
      </c>
      <c r="T2699" s="10">
        <f t="shared" si="152"/>
        <v>42218.708333333336</v>
      </c>
    </row>
    <row r="2700" spans="1:20" ht="43.5" x14ac:dyDescent="0.35">
      <c r="A2700">
        <v>2698</v>
      </c>
      <c r="B2700" s="3" t="s">
        <v>1167</v>
      </c>
      <c r="C2700" s="3" t="s">
        <v>3745</v>
      </c>
      <c r="D2700">
        <v>8000</v>
      </c>
      <c r="E2700">
        <v>26.01</v>
      </c>
      <c r="F2700" t="s">
        <v>5158</v>
      </c>
      <c r="G2700" t="s">
        <v>5161</v>
      </c>
      <c r="H2700" t="s">
        <v>5183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5214</v>
      </c>
      <c r="P2700">
        <f t="shared" si="150"/>
        <v>13</v>
      </c>
      <c r="Q2700" t="s">
        <v>5253</v>
      </c>
      <c r="R2700" t="s">
        <v>5254</v>
      </c>
      <c r="S2700" s="10">
        <f t="shared" si="151"/>
        <v>41787.689907407403</v>
      </c>
      <c r="T2700" s="10">
        <f t="shared" si="152"/>
        <v>41817.689907407403</v>
      </c>
    </row>
    <row r="2701" spans="1:20" ht="43.5" x14ac:dyDescent="0.35">
      <c r="A2701">
        <v>2699</v>
      </c>
      <c r="B2701" s="3" t="s">
        <v>1168</v>
      </c>
      <c r="C2701" s="3" t="s">
        <v>3746</v>
      </c>
      <c r="D2701">
        <v>2</v>
      </c>
      <c r="E2701">
        <v>0</v>
      </c>
      <c r="F2701" t="s">
        <v>5158</v>
      </c>
      <c r="G2701" t="s">
        <v>5166</v>
      </c>
      <c r="H2701" t="s">
        <v>5188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5214</v>
      </c>
      <c r="P2701" t="e">
        <f t="shared" si="150"/>
        <v>#DIV/0!</v>
      </c>
      <c r="Q2701" t="s">
        <v>5253</v>
      </c>
      <c r="R2701" t="s">
        <v>5254</v>
      </c>
      <c r="S2701" s="10">
        <f t="shared" si="151"/>
        <v>41829.688229166662</v>
      </c>
      <c r="T2701" s="10">
        <f t="shared" si="152"/>
        <v>41859.688229166662</v>
      </c>
    </row>
    <row r="2702" spans="1:20" ht="43.5" x14ac:dyDescent="0.35">
      <c r="A2702">
        <v>2700</v>
      </c>
      <c r="B2702" s="3" t="s">
        <v>1169</v>
      </c>
      <c r="C2702" s="3" t="s">
        <v>3747</v>
      </c>
      <c r="D2702">
        <v>9999</v>
      </c>
      <c r="E2702">
        <v>70</v>
      </c>
      <c r="F2702" t="s">
        <v>5158</v>
      </c>
      <c r="G2702" t="s">
        <v>5161</v>
      </c>
      <c r="H2702" t="s">
        <v>5183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5214</v>
      </c>
      <c r="P2702">
        <f t="shared" si="150"/>
        <v>18</v>
      </c>
      <c r="Q2702" t="s">
        <v>5253</v>
      </c>
      <c r="R2702" t="s">
        <v>5254</v>
      </c>
      <c r="S2702" s="10">
        <f t="shared" si="151"/>
        <v>41870.666342592587</v>
      </c>
      <c r="T2702" s="10">
        <f t="shared" si="152"/>
        <v>41900.666342592587</v>
      </c>
    </row>
    <row r="2703" spans="1:20" ht="43.5" x14ac:dyDescent="0.35">
      <c r="A2703">
        <v>2701</v>
      </c>
      <c r="B2703" s="3" t="s">
        <v>1170</v>
      </c>
      <c r="C2703" s="3" t="s">
        <v>3748</v>
      </c>
      <c r="D2703">
        <v>3400</v>
      </c>
      <c r="E2703">
        <v>1570</v>
      </c>
      <c r="F2703" t="s">
        <v>5159</v>
      </c>
      <c r="G2703" t="s">
        <v>5178</v>
      </c>
      <c r="H2703" t="s">
        <v>5186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5222</v>
      </c>
      <c r="P2703">
        <f t="shared" si="150"/>
        <v>34</v>
      </c>
      <c r="Q2703" t="s">
        <v>5234</v>
      </c>
      <c r="R2703" t="s">
        <v>5274</v>
      </c>
      <c r="S2703" s="10">
        <f t="shared" si="151"/>
        <v>42801.566365740735</v>
      </c>
      <c r="T2703" s="10">
        <f t="shared" si="152"/>
        <v>42832.524699074071</v>
      </c>
    </row>
    <row r="2704" spans="1:20" ht="43.5" x14ac:dyDescent="0.35">
      <c r="A2704">
        <v>2702</v>
      </c>
      <c r="B2704" s="3" t="s">
        <v>1171</v>
      </c>
      <c r="C2704" s="3" t="s">
        <v>3749</v>
      </c>
      <c r="D2704">
        <v>10000</v>
      </c>
      <c r="E2704">
        <v>3441</v>
      </c>
      <c r="F2704" t="s">
        <v>5159</v>
      </c>
      <c r="G2704" t="s">
        <v>5161</v>
      </c>
      <c r="H2704" t="s">
        <v>5183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5222</v>
      </c>
      <c r="P2704">
        <f t="shared" si="150"/>
        <v>132</v>
      </c>
      <c r="Q2704" t="s">
        <v>5234</v>
      </c>
      <c r="R2704" t="s">
        <v>5274</v>
      </c>
      <c r="S2704" s="10">
        <f t="shared" si="151"/>
        <v>42800.593483796292</v>
      </c>
      <c r="T2704" s="10">
        <f t="shared" si="152"/>
        <v>42830.551817129628</v>
      </c>
    </row>
    <row r="2705" spans="1:20" ht="29" x14ac:dyDescent="0.35">
      <c r="A2705">
        <v>2703</v>
      </c>
      <c r="B2705" s="3" t="s">
        <v>1172</v>
      </c>
      <c r="C2705" s="3" t="s">
        <v>3750</v>
      </c>
      <c r="D2705">
        <v>40000</v>
      </c>
      <c r="E2705">
        <v>41500</v>
      </c>
      <c r="F2705" t="s">
        <v>5159</v>
      </c>
      <c r="G2705" t="s">
        <v>5175</v>
      </c>
      <c r="H2705" t="s">
        <v>5193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5222</v>
      </c>
      <c r="P2705">
        <f t="shared" si="150"/>
        <v>922</v>
      </c>
      <c r="Q2705" t="s">
        <v>5234</v>
      </c>
      <c r="R2705" t="s">
        <v>5274</v>
      </c>
      <c r="S2705" s="10">
        <f t="shared" si="151"/>
        <v>42756.481828703698</v>
      </c>
      <c r="T2705" s="10">
        <f t="shared" si="152"/>
        <v>42816.440162037034</v>
      </c>
    </row>
    <row r="2706" spans="1:20" ht="43.5" x14ac:dyDescent="0.35">
      <c r="A2706">
        <v>2704</v>
      </c>
      <c r="B2706" s="3" t="s">
        <v>1173</v>
      </c>
      <c r="C2706" s="3" t="s">
        <v>3751</v>
      </c>
      <c r="D2706">
        <v>19000</v>
      </c>
      <c r="E2706">
        <v>1145</v>
      </c>
      <c r="F2706" t="s">
        <v>5159</v>
      </c>
      <c r="G2706" t="s">
        <v>5161</v>
      </c>
      <c r="H2706" t="s">
        <v>5183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5222</v>
      </c>
      <c r="P2706">
        <f t="shared" si="150"/>
        <v>164</v>
      </c>
      <c r="Q2706" t="s">
        <v>5234</v>
      </c>
      <c r="R2706" t="s">
        <v>5274</v>
      </c>
      <c r="S2706" s="10">
        <f t="shared" si="151"/>
        <v>42787.654097222221</v>
      </c>
      <c r="T2706" s="10">
        <f t="shared" si="152"/>
        <v>42830.61243055555</v>
      </c>
    </row>
    <row r="2707" spans="1:20" ht="29" x14ac:dyDescent="0.35">
      <c r="A2707">
        <v>2705</v>
      </c>
      <c r="B2707" s="3" t="s">
        <v>1174</v>
      </c>
      <c r="C2707" s="3" t="s">
        <v>3752</v>
      </c>
      <c r="D2707">
        <v>16500</v>
      </c>
      <c r="E2707">
        <v>1739</v>
      </c>
      <c r="F2707" t="s">
        <v>5159</v>
      </c>
      <c r="G2707" t="s">
        <v>5161</v>
      </c>
      <c r="H2707" t="s">
        <v>5183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5222</v>
      </c>
      <c r="P2707">
        <f t="shared" si="150"/>
        <v>217</v>
      </c>
      <c r="Q2707" t="s">
        <v>5234</v>
      </c>
      <c r="R2707" t="s">
        <v>5274</v>
      </c>
      <c r="S2707" s="10">
        <f t="shared" si="151"/>
        <v>42773.70784722222</v>
      </c>
      <c r="T2707" s="10">
        <f t="shared" si="152"/>
        <v>42818.666180555556</v>
      </c>
    </row>
    <row r="2708" spans="1:20" ht="43.5" x14ac:dyDescent="0.35">
      <c r="A2708">
        <v>2706</v>
      </c>
      <c r="B2708" s="3" t="s">
        <v>1175</v>
      </c>
      <c r="C2708" s="3" t="s">
        <v>3753</v>
      </c>
      <c r="D2708">
        <v>35000</v>
      </c>
      <c r="E2708">
        <v>39304</v>
      </c>
      <c r="F2708" t="s">
        <v>5156</v>
      </c>
      <c r="G2708" t="s">
        <v>5161</v>
      </c>
      <c r="H2708" t="s">
        <v>5183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5222</v>
      </c>
      <c r="P2708">
        <f t="shared" si="150"/>
        <v>149</v>
      </c>
      <c r="Q2708" t="s">
        <v>5234</v>
      </c>
      <c r="R2708" t="s">
        <v>5274</v>
      </c>
      <c r="S2708" s="10">
        <f t="shared" si="151"/>
        <v>41899.086608796293</v>
      </c>
      <c r="T2708" s="10">
        <f t="shared" si="152"/>
        <v>41928.082638888889</v>
      </c>
    </row>
    <row r="2709" spans="1:20" ht="43.5" x14ac:dyDescent="0.35">
      <c r="A2709">
        <v>2707</v>
      </c>
      <c r="B2709" s="3" t="s">
        <v>1176</v>
      </c>
      <c r="C2709" s="3" t="s">
        <v>3754</v>
      </c>
      <c r="D2709">
        <v>8000</v>
      </c>
      <c r="E2709">
        <v>28067.57</v>
      </c>
      <c r="F2709" t="s">
        <v>5156</v>
      </c>
      <c r="G2709" t="s">
        <v>5161</v>
      </c>
      <c r="H2709" t="s">
        <v>5183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5222</v>
      </c>
      <c r="P2709">
        <f t="shared" si="150"/>
        <v>71</v>
      </c>
      <c r="Q2709" t="s">
        <v>5234</v>
      </c>
      <c r="R2709" t="s">
        <v>5274</v>
      </c>
      <c r="S2709" s="10">
        <f t="shared" si="151"/>
        <v>41391.574571759258</v>
      </c>
      <c r="T2709" s="10">
        <f t="shared" si="152"/>
        <v>41421.082638888889</v>
      </c>
    </row>
    <row r="2710" spans="1:20" ht="43.5" x14ac:dyDescent="0.35">
      <c r="A2710">
        <v>2708</v>
      </c>
      <c r="B2710" s="3" t="s">
        <v>1177</v>
      </c>
      <c r="C2710" s="3" t="s">
        <v>3755</v>
      </c>
      <c r="D2710">
        <v>20000</v>
      </c>
      <c r="E2710">
        <v>46643.07</v>
      </c>
      <c r="F2710" t="s">
        <v>5156</v>
      </c>
      <c r="G2710" t="s">
        <v>5162</v>
      </c>
      <c r="H2710" t="s">
        <v>5184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5222</v>
      </c>
      <c r="P2710">
        <f t="shared" si="150"/>
        <v>44</v>
      </c>
      <c r="Q2710" t="s">
        <v>5234</v>
      </c>
      <c r="R2710" t="s">
        <v>5274</v>
      </c>
      <c r="S2710" s="10">
        <f t="shared" si="151"/>
        <v>42512.489884259259</v>
      </c>
      <c r="T2710" s="10">
        <f t="shared" si="152"/>
        <v>42572.489884259259</v>
      </c>
    </row>
    <row r="2711" spans="1:20" ht="43.5" x14ac:dyDescent="0.35">
      <c r="A2711">
        <v>2709</v>
      </c>
      <c r="B2711" s="3" t="s">
        <v>1178</v>
      </c>
      <c r="C2711" s="3" t="s">
        <v>3756</v>
      </c>
      <c r="D2711">
        <v>50000</v>
      </c>
      <c r="E2711">
        <v>50803</v>
      </c>
      <c r="F2711" t="s">
        <v>5156</v>
      </c>
      <c r="G2711" t="s">
        <v>5161</v>
      </c>
      <c r="H2711" t="s">
        <v>5183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5222</v>
      </c>
      <c r="P2711">
        <f t="shared" si="150"/>
        <v>165</v>
      </c>
      <c r="Q2711" t="s">
        <v>5234</v>
      </c>
      <c r="R2711" t="s">
        <v>5274</v>
      </c>
      <c r="S2711" s="10">
        <f t="shared" si="151"/>
        <v>42611.941446759258</v>
      </c>
      <c r="T2711" s="10">
        <f t="shared" si="152"/>
        <v>42646.957638888889</v>
      </c>
    </row>
    <row r="2712" spans="1:20" ht="29" x14ac:dyDescent="0.35">
      <c r="A2712">
        <v>2710</v>
      </c>
      <c r="B2712" s="3" t="s">
        <v>1179</v>
      </c>
      <c r="C2712" s="3" t="s">
        <v>3757</v>
      </c>
      <c r="D2712">
        <v>60000</v>
      </c>
      <c r="E2712">
        <v>92340.21</v>
      </c>
      <c r="F2712" t="s">
        <v>5156</v>
      </c>
      <c r="G2712" t="s">
        <v>5161</v>
      </c>
      <c r="H2712" t="s">
        <v>5183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5222</v>
      </c>
      <c r="P2712">
        <f t="shared" si="150"/>
        <v>85</v>
      </c>
      <c r="Q2712" t="s">
        <v>5234</v>
      </c>
      <c r="R2712" t="s">
        <v>5274</v>
      </c>
      <c r="S2712" s="10">
        <f t="shared" si="151"/>
        <v>41828.021157407406</v>
      </c>
      <c r="T2712" s="10">
        <f t="shared" si="152"/>
        <v>41859.875</v>
      </c>
    </row>
    <row r="2713" spans="1:20" ht="43.5" x14ac:dyDescent="0.35">
      <c r="A2713">
        <v>2711</v>
      </c>
      <c r="B2713" s="3" t="s">
        <v>1180</v>
      </c>
      <c r="C2713" s="3" t="s">
        <v>3758</v>
      </c>
      <c r="D2713">
        <v>3910</v>
      </c>
      <c r="E2713">
        <v>3938</v>
      </c>
      <c r="F2713" t="s">
        <v>5156</v>
      </c>
      <c r="G2713" t="s">
        <v>5162</v>
      </c>
      <c r="H2713" t="s">
        <v>5184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5222</v>
      </c>
      <c r="P2713">
        <f t="shared" si="150"/>
        <v>54</v>
      </c>
      <c r="Q2713" t="s">
        <v>5234</v>
      </c>
      <c r="R2713" t="s">
        <v>5274</v>
      </c>
      <c r="S2713" s="10">
        <f t="shared" si="151"/>
        <v>41780.536921296291</v>
      </c>
      <c r="T2713" s="10">
        <f t="shared" si="152"/>
        <v>41810.709027777775</v>
      </c>
    </row>
    <row r="2714" spans="1:20" ht="43.5" x14ac:dyDescent="0.35">
      <c r="A2714">
        <v>2712</v>
      </c>
      <c r="B2714" s="3" t="s">
        <v>1181</v>
      </c>
      <c r="C2714" s="3" t="s">
        <v>3759</v>
      </c>
      <c r="D2714">
        <v>5500</v>
      </c>
      <c r="E2714">
        <v>7226</v>
      </c>
      <c r="F2714" t="s">
        <v>5156</v>
      </c>
      <c r="G2714" t="s">
        <v>5161</v>
      </c>
      <c r="H2714" t="s">
        <v>5183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5222</v>
      </c>
      <c r="P2714">
        <f t="shared" si="150"/>
        <v>51</v>
      </c>
      <c r="Q2714" t="s">
        <v>5234</v>
      </c>
      <c r="R2714" t="s">
        <v>5274</v>
      </c>
      <c r="S2714" s="10">
        <f t="shared" si="151"/>
        <v>41431.853703703702</v>
      </c>
      <c r="T2714" s="10">
        <f t="shared" si="152"/>
        <v>41468.541666666664</v>
      </c>
    </row>
    <row r="2715" spans="1:20" ht="58" x14ac:dyDescent="0.35">
      <c r="A2715">
        <v>2713</v>
      </c>
      <c r="B2715" s="3" t="s">
        <v>1182</v>
      </c>
      <c r="C2715" s="3" t="s">
        <v>3760</v>
      </c>
      <c r="D2715">
        <v>150000</v>
      </c>
      <c r="E2715">
        <v>153362</v>
      </c>
      <c r="F2715" t="s">
        <v>5156</v>
      </c>
      <c r="G2715" t="s">
        <v>5161</v>
      </c>
      <c r="H2715" t="s">
        <v>5183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5222</v>
      </c>
      <c r="P2715">
        <f t="shared" si="150"/>
        <v>108</v>
      </c>
      <c r="Q2715" t="s">
        <v>5234</v>
      </c>
      <c r="R2715" t="s">
        <v>5274</v>
      </c>
      <c r="S2715" s="10">
        <f t="shared" si="151"/>
        <v>42322.445416666662</v>
      </c>
      <c r="T2715" s="10">
        <f t="shared" si="152"/>
        <v>42362.445416666662</v>
      </c>
    </row>
    <row r="2716" spans="1:20" ht="29" x14ac:dyDescent="0.35">
      <c r="A2716">
        <v>2714</v>
      </c>
      <c r="B2716" s="3" t="s">
        <v>1183</v>
      </c>
      <c r="C2716" s="3" t="s">
        <v>3761</v>
      </c>
      <c r="D2716">
        <v>25000</v>
      </c>
      <c r="E2716">
        <v>29089</v>
      </c>
      <c r="F2716" t="s">
        <v>5156</v>
      </c>
      <c r="G2716" t="s">
        <v>5161</v>
      </c>
      <c r="H2716" t="s">
        <v>5183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5222</v>
      </c>
      <c r="P2716">
        <f t="shared" si="150"/>
        <v>95</v>
      </c>
      <c r="Q2716" t="s">
        <v>5234</v>
      </c>
      <c r="R2716" t="s">
        <v>5274</v>
      </c>
      <c r="S2716" s="10">
        <f t="shared" si="151"/>
        <v>42629.446712962956</v>
      </c>
      <c r="T2716" s="10">
        <f t="shared" si="152"/>
        <v>42657.749999999993</v>
      </c>
    </row>
    <row r="2717" spans="1:20" ht="43.5" x14ac:dyDescent="0.35">
      <c r="A2717">
        <v>2715</v>
      </c>
      <c r="B2717" s="3" t="s">
        <v>1184</v>
      </c>
      <c r="C2717" s="3" t="s">
        <v>3762</v>
      </c>
      <c r="D2717">
        <v>12000</v>
      </c>
      <c r="E2717">
        <v>31754.69</v>
      </c>
      <c r="F2717" t="s">
        <v>5156</v>
      </c>
      <c r="G2717" t="s">
        <v>5161</v>
      </c>
      <c r="H2717" t="s">
        <v>5183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5222</v>
      </c>
      <c r="P2717">
        <f t="shared" si="150"/>
        <v>58</v>
      </c>
      <c r="Q2717" t="s">
        <v>5234</v>
      </c>
      <c r="R2717" t="s">
        <v>5274</v>
      </c>
      <c r="S2717" s="10">
        <f t="shared" si="151"/>
        <v>42387.190138888887</v>
      </c>
      <c r="T2717" s="10">
        <f t="shared" si="152"/>
        <v>42421.190138888887</v>
      </c>
    </row>
    <row r="2718" spans="1:20" ht="72.5" x14ac:dyDescent="0.35">
      <c r="A2718">
        <v>2716</v>
      </c>
      <c r="B2718" s="3" t="s">
        <v>1185</v>
      </c>
      <c r="C2718" s="3" t="s">
        <v>3763</v>
      </c>
      <c r="D2718">
        <v>10000</v>
      </c>
      <c r="E2718">
        <v>11998.01</v>
      </c>
      <c r="F2718" t="s">
        <v>5156</v>
      </c>
      <c r="G2718" t="s">
        <v>5173</v>
      </c>
      <c r="H2718" t="s">
        <v>5186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5222</v>
      </c>
      <c r="P2718">
        <f t="shared" si="150"/>
        <v>64</v>
      </c>
      <c r="Q2718" t="s">
        <v>5234</v>
      </c>
      <c r="R2718" t="s">
        <v>5274</v>
      </c>
      <c r="S2718" s="10">
        <f t="shared" si="151"/>
        <v>42255.124918981477</v>
      </c>
      <c r="T2718" s="10">
        <f t="shared" si="152"/>
        <v>42285.124918981477</v>
      </c>
    </row>
    <row r="2719" spans="1:20" ht="43.5" x14ac:dyDescent="0.35">
      <c r="A2719">
        <v>2717</v>
      </c>
      <c r="B2719" s="3" t="s">
        <v>1186</v>
      </c>
      <c r="C2719" s="3" t="s">
        <v>3764</v>
      </c>
      <c r="D2719">
        <v>25000</v>
      </c>
      <c r="E2719">
        <v>30026</v>
      </c>
      <c r="F2719" t="s">
        <v>5156</v>
      </c>
      <c r="G2719" t="s">
        <v>5161</v>
      </c>
      <c r="H2719" t="s">
        <v>5183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5222</v>
      </c>
      <c r="P2719">
        <f t="shared" si="150"/>
        <v>92</v>
      </c>
      <c r="Q2719" t="s">
        <v>5234</v>
      </c>
      <c r="R2719" t="s">
        <v>5274</v>
      </c>
      <c r="S2719" s="10">
        <f t="shared" si="151"/>
        <v>41934.706585648142</v>
      </c>
      <c r="T2719" s="10">
        <f t="shared" si="152"/>
        <v>41979.748252314814</v>
      </c>
    </row>
    <row r="2720" spans="1:20" ht="43.5" x14ac:dyDescent="0.35">
      <c r="A2720">
        <v>2718</v>
      </c>
      <c r="B2720" s="3" t="s">
        <v>1187</v>
      </c>
      <c r="C2720" s="3" t="s">
        <v>3765</v>
      </c>
      <c r="D2720">
        <v>18000</v>
      </c>
      <c r="E2720">
        <v>18645</v>
      </c>
      <c r="F2720" t="s">
        <v>5156</v>
      </c>
      <c r="G2720" t="s">
        <v>5161</v>
      </c>
      <c r="H2720" t="s">
        <v>5183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5222</v>
      </c>
      <c r="P2720">
        <f t="shared" si="150"/>
        <v>126</v>
      </c>
      <c r="Q2720" t="s">
        <v>5234</v>
      </c>
      <c r="R2720" t="s">
        <v>5274</v>
      </c>
      <c r="S2720" s="10">
        <f t="shared" si="151"/>
        <v>42465.388252314813</v>
      </c>
      <c r="T2720" s="10">
        <f t="shared" si="152"/>
        <v>42493.749999999993</v>
      </c>
    </row>
    <row r="2721" spans="1:20" ht="58" x14ac:dyDescent="0.35">
      <c r="A2721">
        <v>2719</v>
      </c>
      <c r="B2721" s="3" t="s">
        <v>1188</v>
      </c>
      <c r="C2721" s="3" t="s">
        <v>3766</v>
      </c>
      <c r="D2721">
        <v>6000</v>
      </c>
      <c r="E2721">
        <v>6530</v>
      </c>
      <c r="F2721" t="s">
        <v>5156</v>
      </c>
      <c r="G2721" t="s">
        <v>5161</v>
      </c>
      <c r="H2721" t="s">
        <v>5183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5222</v>
      </c>
      <c r="P2721">
        <f t="shared" si="150"/>
        <v>95</v>
      </c>
      <c r="Q2721" t="s">
        <v>5234</v>
      </c>
      <c r="R2721" t="s">
        <v>5274</v>
      </c>
      <c r="S2721" s="10">
        <f t="shared" si="151"/>
        <v>42417.822847222218</v>
      </c>
      <c r="T2721" s="10">
        <f t="shared" si="152"/>
        <v>42477.781180555554</v>
      </c>
    </row>
    <row r="2722" spans="1:20" ht="43.5" x14ac:dyDescent="0.35">
      <c r="A2722">
        <v>2720</v>
      </c>
      <c r="B2722" s="3" t="s">
        <v>1189</v>
      </c>
      <c r="C2722" s="3" t="s">
        <v>3767</v>
      </c>
      <c r="D2722">
        <v>25000</v>
      </c>
      <c r="E2722">
        <v>29531</v>
      </c>
      <c r="F2722" t="s">
        <v>5156</v>
      </c>
      <c r="G2722" t="s">
        <v>5161</v>
      </c>
      <c r="H2722" t="s">
        <v>5183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5222</v>
      </c>
      <c r="P2722">
        <f t="shared" si="150"/>
        <v>171</v>
      </c>
      <c r="Q2722" t="s">
        <v>5234</v>
      </c>
      <c r="R2722" t="s">
        <v>5274</v>
      </c>
      <c r="S2722" s="10">
        <f t="shared" si="151"/>
        <v>42655.257557870369</v>
      </c>
      <c r="T2722" s="10">
        <f t="shared" si="152"/>
        <v>42685.299224537033</v>
      </c>
    </row>
    <row r="2723" spans="1:20" ht="43.5" x14ac:dyDescent="0.35">
      <c r="A2723">
        <v>2721</v>
      </c>
      <c r="B2723" s="3" t="s">
        <v>1190</v>
      </c>
      <c r="C2723" s="3" t="s">
        <v>3768</v>
      </c>
      <c r="D2723">
        <v>750</v>
      </c>
      <c r="E2723">
        <v>10965</v>
      </c>
      <c r="F2723" t="s">
        <v>5156</v>
      </c>
      <c r="G2723" t="s">
        <v>5162</v>
      </c>
      <c r="H2723" t="s">
        <v>5184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5215</v>
      </c>
      <c r="P2723">
        <f t="shared" si="150"/>
        <v>41</v>
      </c>
      <c r="Q2723" t="s">
        <v>5236</v>
      </c>
      <c r="R2723" t="s">
        <v>5266</v>
      </c>
      <c r="S2723" s="10">
        <f t="shared" si="151"/>
        <v>41493.335625</v>
      </c>
      <c r="T2723" s="10">
        <f t="shared" si="152"/>
        <v>41523.583333333328</v>
      </c>
    </row>
    <row r="2724" spans="1:20" ht="43.5" x14ac:dyDescent="0.35">
      <c r="A2724">
        <v>2722</v>
      </c>
      <c r="B2724" s="3" t="s">
        <v>1191</v>
      </c>
      <c r="C2724" s="3" t="s">
        <v>3769</v>
      </c>
      <c r="D2724">
        <v>5000</v>
      </c>
      <c r="E2724">
        <v>12627</v>
      </c>
      <c r="F2724" t="s">
        <v>5156</v>
      </c>
      <c r="G2724" t="s">
        <v>5161</v>
      </c>
      <c r="H2724" t="s">
        <v>5183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5215</v>
      </c>
      <c r="P2724">
        <f t="shared" si="150"/>
        <v>68</v>
      </c>
      <c r="Q2724" t="s">
        <v>5236</v>
      </c>
      <c r="R2724" t="s">
        <v>5266</v>
      </c>
      <c r="S2724" s="10">
        <f t="shared" si="151"/>
        <v>42704.64876157407</v>
      </c>
      <c r="T2724" s="10">
        <f t="shared" si="152"/>
        <v>42764.64876157407</v>
      </c>
    </row>
    <row r="2725" spans="1:20" ht="58" x14ac:dyDescent="0.35">
      <c r="A2725">
        <v>2723</v>
      </c>
      <c r="B2725" s="3" t="s">
        <v>1192</v>
      </c>
      <c r="C2725" s="3" t="s">
        <v>3770</v>
      </c>
      <c r="D2725">
        <v>12000</v>
      </c>
      <c r="E2725">
        <v>16806</v>
      </c>
      <c r="F2725" t="s">
        <v>5156</v>
      </c>
      <c r="G2725" t="s">
        <v>5161</v>
      </c>
      <c r="H2725" t="s">
        <v>5183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5215</v>
      </c>
      <c r="P2725">
        <f t="shared" si="150"/>
        <v>95</v>
      </c>
      <c r="Q2725" t="s">
        <v>5236</v>
      </c>
      <c r="R2725" t="s">
        <v>5266</v>
      </c>
      <c r="S2725" s="10">
        <f t="shared" si="151"/>
        <v>41944.630648148144</v>
      </c>
      <c r="T2725" s="10">
        <f t="shared" si="152"/>
        <v>42004.672314814808</v>
      </c>
    </row>
    <row r="2726" spans="1:20" ht="43.5" x14ac:dyDescent="0.35">
      <c r="A2726">
        <v>2724</v>
      </c>
      <c r="B2726" s="3" t="s">
        <v>1193</v>
      </c>
      <c r="C2726" s="3" t="s">
        <v>3771</v>
      </c>
      <c r="D2726">
        <v>2468</v>
      </c>
      <c r="E2726">
        <v>7326.88</v>
      </c>
      <c r="F2726" t="s">
        <v>5156</v>
      </c>
      <c r="G2726" t="s">
        <v>5162</v>
      </c>
      <c r="H2726" t="s">
        <v>5184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5215</v>
      </c>
      <c r="P2726">
        <f t="shared" si="150"/>
        <v>7</v>
      </c>
      <c r="Q2726" t="s">
        <v>5236</v>
      </c>
      <c r="R2726" t="s">
        <v>5266</v>
      </c>
      <c r="S2726" s="10">
        <f t="shared" si="151"/>
        <v>42199.118738425925</v>
      </c>
      <c r="T2726" s="10">
        <f t="shared" si="152"/>
        <v>42231.118738425925</v>
      </c>
    </row>
    <row r="2727" spans="1:20" ht="43.5" x14ac:dyDescent="0.35">
      <c r="A2727">
        <v>2725</v>
      </c>
      <c r="B2727" s="3" t="s">
        <v>1194</v>
      </c>
      <c r="C2727" s="3" t="s">
        <v>3772</v>
      </c>
      <c r="D2727">
        <v>40000</v>
      </c>
      <c r="E2727">
        <v>57817</v>
      </c>
      <c r="F2727" t="s">
        <v>5156</v>
      </c>
      <c r="G2727" t="s">
        <v>5166</v>
      </c>
      <c r="H2727" t="s">
        <v>5188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5215</v>
      </c>
      <c r="P2727">
        <f t="shared" si="150"/>
        <v>512</v>
      </c>
      <c r="Q2727" t="s">
        <v>5236</v>
      </c>
      <c r="R2727" t="s">
        <v>5266</v>
      </c>
      <c r="S2727" s="10">
        <f t="shared" si="151"/>
        <v>42745.53628472222</v>
      </c>
      <c r="T2727" s="10">
        <f t="shared" si="152"/>
        <v>42795.53628472222</v>
      </c>
    </row>
    <row r="2728" spans="1:20" x14ac:dyDescent="0.35">
      <c r="A2728">
        <v>2726</v>
      </c>
      <c r="B2728" s="3" t="s">
        <v>1195</v>
      </c>
      <c r="C2728" s="3" t="s">
        <v>3773</v>
      </c>
      <c r="D2728">
        <v>100000</v>
      </c>
      <c r="E2728">
        <v>105745</v>
      </c>
      <c r="F2728" t="s">
        <v>5156</v>
      </c>
      <c r="G2728" t="s">
        <v>5161</v>
      </c>
      <c r="H2728" t="s">
        <v>5183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5215</v>
      </c>
      <c r="P2728">
        <f t="shared" si="150"/>
        <v>262</v>
      </c>
      <c r="Q2728" t="s">
        <v>5236</v>
      </c>
      <c r="R2728" t="s">
        <v>5266</v>
      </c>
      <c r="S2728" s="10">
        <f t="shared" si="151"/>
        <v>42452.371655092589</v>
      </c>
      <c r="T2728" s="10">
        <f t="shared" si="152"/>
        <v>42482.371655092589</v>
      </c>
    </row>
    <row r="2729" spans="1:20" ht="43.5" x14ac:dyDescent="0.35">
      <c r="A2729">
        <v>2727</v>
      </c>
      <c r="B2729" s="3" t="s">
        <v>1196</v>
      </c>
      <c r="C2729" s="3" t="s">
        <v>3774</v>
      </c>
      <c r="D2729">
        <v>10000</v>
      </c>
      <c r="E2729">
        <v>49321</v>
      </c>
      <c r="F2729" t="s">
        <v>5156</v>
      </c>
      <c r="G2729" t="s">
        <v>5161</v>
      </c>
      <c r="H2729" t="s">
        <v>5183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5215</v>
      </c>
      <c r="P2729">
        <f t="shared" si="150"/>
        <v>70</v>
      </c>
      <c r="Q2729" t="s">
        <v>5236</v>
      </c>
      <c r="R2729" t="s">
        <v>5266</v>
      </c>
      <c r="S2729" s="10">
        <f t="shared" si="151"/>
        <v>42198.468321759261</v>
      </c>
      <c r="T2729" s="10">
        <f t="shared" si="152"/>
        <v>42223.468321759261</v>
      </c>
    </row>
    <row r="2730" spans="1:20" ht="29" x14ac:dyDescent="0.35">
      <c r="A2730">
        <v>2728</v>
      </c>
      <c r="B2730" s="3" t="s">
        <v>1197</v>
      </c>
      <c r="C2730" s="3" t="s">
        <v>3775</v>
      </c>
      <c r="D2730">
        <v>15000</v>
      </c>
      <c r="E2730">
        <v>30274</v>
      </c>
      <c r="F2730" t="s">
        <v>5156</v>
      </c>
      <c r="G2730" t="s">
        <v>5161</v>
      </c>
      <c r="H2730" t="s">
        <v>5183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5215</v>
      </c>
      <c r="P2730">
        <f t="shared" si="150"/>
        <v>77</v>
      </c>
      <c r="Q2730" t="s">
        <v>5236</v>
      </c>
      <c r="R2730" t="s">
        <v>5266</v>
      </c>
      <c r="S2730" s="10">
        <f t="shared" si="151"/>
        <v>42333.391597222224</v>
      </c>
      <c r="T2730" s="10">
        <f t="shared" si="152"/>
        <v>42368.391597222224</v>
      </c>
    </row>
    <row r="2731" spans="1:20" ht="29" x14ac:dyDescent="0.35">
      <c r="A2731">
        <v>2729</v>
      </c>
      <c r="B2731" s="3" t="s">
        <v>1198</v>
      </c>
      <c r="C2731" s="3" t="s">
        <v>3776</v>
      </c>
      <c r="D2731">
        <v>7500</v>
      </c>
      <c r="E2731">
        <v>7833</v>
      </c>
      <c r="F2731" t="s">
        <v>5156</v>
      </c>
      <c r="G2731" t="s">
        <v>5161</v>
      </c>
      <c r="H2731" t="s">
        <v>5183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5215</v>
      </c>
      <c r="P2731">
        <f t="shared" si="150"/>
        <v>341</v>
      </c>
      <c r="Q2731" t="s">
        <v>5236</v>
      </c>
      <c r="R2731" t="s">
        <v>5266</v>
      </c>
      <c r="S2731" s="10">
        <f t="shared" si="151"/>
        <v>42095.032372685186</v>
      </c>
      <c r="T2731" s="10">
        <f t="shared" si="152"/>
        <v>42125.032372685186</v>
      </c>
    </row>
    <row r="2732" spans="1:20" ht="43.5" x14ac:dyDescent="0.35">
      <c r="A2732">
        <v>2730</v>
      </c>
      <c r="B2732" s="3" t="s">
        <v>1199</v>
      </c>
      <c r="C2732" s="3" t="s">
        <v>3777</v>
      </c>
      <c r="D2732">
        <v>27000</v>
      </c>
      <c r="E2732">
        <v>45979.01</v>
      </c>
      <c r="F2732" t="s">
        <v>5156</v>
      </c>
      <c r="G2732" t="s">
        <v>5161</v>
      </c>
      <c r="H2732" t="s">
        <v>5183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5215</v>
      </c>
      <c r="P2732">
        <f t="shared" si="150"/>
        <v>67</v>
      </c>
      <c r="Q2732" t="s">
        <v>5236</v>
      </c>
      <c r="R2732" t="s">
        <v>5266</v>
      </c>
      <c r="S2732" s="10">
        <f t="shared" si="151"/>
        <v>41351.333043981482</v>
      </c>
      <c r="T2732" s="10">
        <f t="shared" si="152"/>
        <v>41386.333043981482</v>
      </c>
    </row>
    <row r="2733" spans="1:20" ht="58" x14ac:dyDescent="0.35">
      <c r="A2733">
        <v>2731</v>
      </c>
      <c r="B2733" s="3" t="s">
        <v>1200</v>
      </c>
      <c r="C2733" s="3" t="s">
        <v>3778</v>
      </c>
      <c r="D2733">
        <v>30000</v>
      </c>
      <c r="E2733">
        <v>31291</v>
      </c>
      <c r="F2733" t="s">
        <v>5156</v>
      </c>
      <c r="G2733" t="s">
        <v>5161</v>
      </c>
      <c r="H2733" t="s">
        <v>5183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5215</v>
      </c>
      <c r="P2733">
        <f t="shared" si="150"/>
        <v>846</v>
      </c>
      <c r="Q2733" t="s">
        <v>5236</v>
      </c>
      <c r="R2733" t="s">
        <v>5266</v>
      </c>
      <c r="S2733" s="10">
        <f t="shared" si="151"/>
        <v>41872.317384259259</v>
      </c>
      <c r="T2733" s="10">
        <f t="shared" si="152"/>
        <v>41929.958333333328</v>
      </c>
    </row>
    <row r="2734" spans="1:20" ht="43.5" x14ac:dyDescent="0.35">
      <c r="A2734">
        <v>2732</v>
      </c>
      <c r="B2734" s="3" t="s">
        <v>1201</v>
      </c>
      <c r="C2734" s="3" t="s">
        <v>3779</v>
      </c>
      <c r="D2734">
        <v>12000</v>
      </c>
      <c r="E2734">
        <v>14190</v>
      </c>
      <c r="F2734" t="s">
        <v>5156</v>
      </c>
      <c r="G2734" t="s">
        <v>5161</v>
      </c>
      <c r="H2734" t="s">
        <v>5183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5215</v>
      </c>
      <c r="P2734">
        <f t="shared" si="150"/>
        <v>97</v>
      </c>
      <c r="Q2734" t="s">
        <v>5236</v>
      </c>
      <c r="R2734" t="s">
        <v>5266</v>
      </c>
      <c r="S2734" s="10">
        <f t="shared" si="151"/>
        <v>41389.599861111106</v>
      </c>
      <c r="T2734" s="10">
        <f t="shared" si="152"/>
        <v>41421.791666666664</v>
      </c>
    </row>
    <row r="2735" spans="1:20" ht="58" x14ac:dyDescent="0.35">
      <c r="A2735">
        <v>2733</v>
      </c>
      <c r="B2735" s="3" t="s">
        <v>1202</v>
      </c>
      <c r="C2735" s="3" t="s">
        <v>3780</v>
      </c>
      <c r="D2735">
        <v>50000</v>
      </c>
      <c r="E2735">
        <v>53769</v>
      </c>
      <c r="F2735" t="s">
        <v>5156</v>
      </c>
      <c r="G2735" t="s">
        <v>5161</v>
      </c>
      <c r="H2735" t="s">
        <v>5183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5215</v>
      </c>
      <c r="P2735">
        <f t="shared" si="150"/>
        <v>452</v>
      </c>
      <c r="Q2735" t="s">
        <v>5236</v>
      </c>
      <c r="R2735" t="s">
        <v>5266</v>
      </c>
      <c r="S2735" s="10">
        <f t="shared" si="151"/>
        <v>42044.064513888887</v>
      </c>
      <c r="T2735" s="10">
        <f t="shared" si="152"/>
        <v>42104.022847222215</v>
      </c>
    </row>
    <row r="2736" spans="1:20" ht="58" x14ac:dyDescent="0.35">
      <c r="A2736">
        <v>2734</v>
      </c>
      <c r="B2736" s="3" t="s">
        <v>1203</v>
      </c>
      <c r="C2736" s="3" t="s">
        <v>3781</v>
      </c>
      <c r="D2736">
        <v>1</v>
      </c>
      <c r="E2736">
        <v>22603</v>
      </c>
      <c r="F2736" t="s">
        <v>5156</v>
      </c>
      <c r="G2736" t="s">
        <v>5161</v>
      </c>
      <c r="H2736" t="s">
        <v>5183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5215</v>
      </c>
      <c r="P2736">
        <f t="shared" si="150"/>
        <v>139</v>
      </c>
      <c r="Q2736" t="s">
        <v>5236</v>
      </c>
      <c r="R2736" t="s">
        <v>5266</v>
      </c>
      <c r="S2736" s="10">
        <f t="shared" si="151"/>
        <v>42626.460555555554</v>
      </c>
      <c r="T2736" s="10">
        <f t="shared" si="152"/>
        <v>42656.707638888889</v>
      </c>
    </row>
    <row r="2737" spans="1:20" ht="43.5" x14ac:dyDescent="0.35">
      <c r="A2737">
        <v>2735</v>
      </c>
      <c r="B2737" s="3" t="s">
        <v>1204</v>
      </c>
      <c r="C2737" s="3" t="s">
        <v>3782</v>
      </c>
      <c r="D2737">
        <v>750</v>
      </c>
      <c r="E2737">
        <v>7336.01</v>
      </c>
      <c r="F2737" t="s">
        <v>5156</v>
      </c>
      <c r="G2737" t="s">
        <v>5162</v>
      </c>
      <c r="H2737" t="s">
        <v>5184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5215</v>
      </c>
      <c r="P2737">
        <f t="shared" si="150"/>
        <v>22</v>
      </c>
      <c r="Q2737" t="s">
        <v>5236</v>
      </c>
      <c r="R2737" t="s">
        <v>5266</v>
      </c>
      <c r="S2737" s="10">
        <f t="shared" si="151"/>
        <v>41315.912615740737</v>
      </c>
      <c r="T2737" s="10">
        <f t="shared" si="152"/>
        <v>41346.625</v>
      </c>
    </row>
    <row r="2738" spans="1:20" ht="72.5" x14ac:dyDescent="0.35">
      <c r="A2738">
        <v>2736</v>
      </c>
      <c r="B2738" s="3" t="s">
        <v>1205</v>
      </c>
      <c r="C2738" s="3" t="s">
        <v>3783</v>
      </c>
      <c r="D2738">
        <v>8000</v>
      </c>
      <c r="E2738">
        <v>9832</v>
      </c>
      <c r="F2738" t="s">
        <v>5156</v>
      </c>
      <c r="G2738" t="s">
        <v>5166</v>
      </c>
      <c r="H2738" t="s">
        <v>5188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5215</v>
      </c>
      <c r="P2738">
        <f t="shared" si="150"/>
        <v>170</v>
      </c>
      <c r="Q2738" t="s">
        <v>5236</v>
      </c>
      <c r="R2738" t="s">
        <v>5266</v>
      </c>
      <c r="S2738" s="10">
        <f t="shared" si="151"/>
        <v>41722.458020833328</v>
      </c>
      <c r="T2738" s="10">
        <f t="shared" si="152"/>
        <v>41752.458020833328</v>
      </c>
    </row>
    <row r="2739" spans="1:20" ht="43.5" x14ac:dyDescent="0.35">
      <c r="A2739">
        <v>2737</v>
      </c>
      <c r="B2739" s="3" t="s">
        <v>1206</v>
      </c>
      <c r="C2739" s="3" t="s">
        <v>3784</v>
      </c>
      <c r="D2739">
        <v>30000</v>
      </c>
      <c r="E2739">
        <v>73818.240000000005</v>
      </c>
      <c r="F2739" t="s">
        <v>5156</v>
      </c>
      <c r="G2739" t="s">
        <v>5161</v>
      </c>
      <c r="H2739" t="s">
        <v>5183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5215</v>
      </c>
      <c r="P2739">
        <f t="shared" si="150"/>
        <v>162</v>
      </c>
      <c r="Q2739" t="s">
        <v>5236</v>
      </c>
      <c r="R2739" t="s">
        <v>5266</v>
      </c>
      <c r="S2739" s="10">
        <f t="shared" si="151"/>
        <v>41611.709340277775</v>
      </c>
      <c r="T2739" s="10">
        <f t="shared" si="152"/>
        <v>41654.583333333328</v>
      </c>
    </row>
    <row r="2740" spans="1:20" ht="43.5" x14ac:dyDescent="0.35">
      <c r="A2740">
        <v>2738</v>
      </c>
      <c r="B2740" s="3" t="s">
        <v>1207</v>
      </c>
      <c r="C2740" s="3" t="s">
        <v>3785</v>
      </c>
      <c r="D2740">
        <v>5000</v>
      </c>
      <c r="E2740">
        <v>7397</v>
      </c>
      <c r="F2740" t="s">
        <v>5156</v>
      </c>
      <c r="G2740" t="s">
        <v>5161</v>
      </c>
      <c r="H2740" t="s">
        <v>5183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5215</v>
      </c>
      <c r="P2740">
        <f t="shared" si="150"/>
        <v>493</v>
      </c>
      <c r="Q2740" t="s">
        <v>5236</v>
      </c>
      <c r="R2740" t="s">
        <v>5266</v>
      </c>
      <c r="S2740" s="10">
        <f t="shared" si="151"/>
        <v>42619.935231481482</v>
      </c>
      <c r="T2740" s="10">
        <f t="shared" si="152"/>
        <v>42679.935231481482</v>
      </c>
    </row>
    <row r="2741" spans="1:20" ht="43.5" x14ac:dyDescent="0.35">
      <c r="A2741">
        <v>2739</v>
      </c>
      <c r="B2741" s="3" t="s">
        <v>1208</v>
      </c>
      <c r="C2741" s="3" t="s">
        <v>3786</v>
      </c>
      <c r="D2741">
        <v>1100</v>
      </c>
      <c r="E2741">
        <v>4225</v>
      </c>
      <c r="F2741" t="s">
        <v>5156</v>
      </c>
      <c r="G2741" t="s">
        <v>5162</v>
      </c>
      <c r="H2741" t="s">
        <v>5184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5215</v>
      </c>
      <c r="P2741">
        <f t="shared" si="150"/>
        <v>22</v>
      </c>
      <c r="Q2741" t="s">
        <v>5236</v>
      </c>
      <c r="R2741" t="s">
        <v>5266</v>
      </c>
      <c r="S2741" s="10">
        <f t="shared" si="151"/>
        <v>41719.679594907408</v>
      </c>
      <c r="T2741" s="10">
        <f t="shared" si="152"/>
        <v>41764.679594907408</v>
      </c>
    </row>
    <row r="2742" spans="1:20" ht="43.5" x14ac:dyDescent="0.35">
      <c r="A2742">
        <v>2740</v>
      </c>
      <c r="B2742" s="3" t="s">
        <v>1209</v>
      </c>
      <c r="C2742" s="3" t="s">
        <v>3787</v>
      </c>
      <c r="D2742">
        <v>300</v>
      </c>
      <c r="E2742">
        <v>310</v>
      </c>
      <c r="F2742" t="s">
        <v>5156</v>
      </c>
      <c r="G2742" t="s">
        <v>5161</v>
      </c>
      <c r="H2742" t="s">
        <v>5183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5215</v>
      </c>
      <c r="P2742">
        <f t="shared" si="150"/>
        <v>18</v>
      </c>
      <c r="Q2742" t="s">
        <v>5236</v>
      </c>
      <c r="R2742" t="s">
        <v>5266</v>
      </c>
      <c r="S2742" s="10">
        <f t="shared" si="151"/>
        <v>42044.823518518511</v>
      </c>
      <c r="T2742" s="10">
        <f t="shared" si="152"/>
        <v>42074.781851851854</v>
      </c>
    </row>
    <row r="2743" spans="1:20" ht="29" x14ac:dyDescent="0.35">
      <c r="A2743">
        <v>2741</v>
      </c>
      <c r="B2743" s="3" t="s">
        <v>1210</v>
      </c>
      <c r="C2743" s="3" t="s">
        <v>3788</v>
      </c>
      <c r="D2743">
        <v>8000</v>
      </c>
      <c r="E2743">
        <v>35</v>
      </c>
      <c r="F2743" t="s">
        <v>5158</v>
      </c>
      <c r="G2743" t="s">
        <v>5161</v>
      </c>
      <c r="H2743" t="s">
        <v>5183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5223</v>
      </c>
      <c r="P2743">
        <f t="shared" si="150"/>
        <v>9</v>
      </c>
      <c r="Q2743" t="s">
        <v>5239</v>
      </c>
      <c r="R2743" t="s">
        <v>5275</v>
      </c>
      <c r="S2743" s="10">
        <f t="shared" si="151"/>
        <v>41911.449097222219</v>
      </c>
      <c r="T2743" s="10">
        <f t="shared" si="152"/>
        <v>41931.879861111105</v>
      </c>
    </row>
    <row r="2744" spans="1:20" ht="43.5" x14ac:dyDescent="0.35">
      <c r="A2744">
        <v>2742</v>
      </c>
      <c r="B2744" s="3" t="s">
        <v>1211</v>
      </c>
      <c r="C2744" s="3" t="s">
        <v>3789</v>
      </c>
      <c r="D2744">
        <v>2500</v>
      </c>
      <c r="E2744">
        <v>731</v>
      </c>
      <c r="F2744" t="s">
        <v>5158</v>
      </c>
      <c r="G2744" t="s">
        <v>5161</v>
      </c>
      <c r="H2744" t="s">
        <v>5183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5223</v>
      </c>
      <c r="P2744">
        <f t="shared" si="150"/>
        <v>41</v>
      </c>
      <c r="Q2744" t="s">
        <v>5239</v>
      </c>
      <c r="R2744" t="s">
        <v>5275</v>
      </c>
      <c r="S2744" s="10">
        <f t="shared" si="151"/>
        <v>41030.511423611111</v>
      </c>
      <c r="T2744" s="10">
        <f t="shared" si="152"/>
        <v>41044.511423611111</v>
      </c>
    </row>
    <row r="2745" spans="1:20" ht="58" x14ac:dyDescent="0.35">
      <c r="A2745">
        <v>2743</v>
      </c>
      <c r="B2745" s="3" t="s">
        <v>1212</v>
      </c>
      <c r="C2745" s="3" t="s">
        <v>3790</v>
      </c>
      <c r="D2745">
        <v>5999</v>
      </c>
      <c r="E2745">
        <v>0</v>
      </c>
      <c r="F2745" t="s">
        <v>5158</v>
      </c>
      <c r="G2745" t="s">
        <v>5161</v>
      </c>
      <c r="H2745" t="s">
        <v>5183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5223</v>
      </c>
      <c r="P2745" t="e">
        <f t="shared" si="150"/>
        <v>#DIV/0!</v>
      </c>
      <c r="Q2745" t="s">
        <v>5239</v>
      </c>
      <c r="R2745" t="s">
        <v>5275</v>
      </c>
      <c r="S2745" s="10">
        <f t="shared" si="151"/>
        <v>42632.120451388888</v>
      </c>
      <c r="T2745" s="10">
        <f t="shared" si="152"/>
        <v>42662.120451388888</v>
      </c>
    </row>
    <row r="2746" spans="1:20" ht="43.5" x14ac:dyDescent="0.35">
      <c r="A2746">
        <v>2744</v>
      </c>
      <c r="B2746" s="3" t="s">
        <v>1213</v>
      </c>
      <c r="C2746" s="3" t="s">
        <v>3791</v>
      </c>
      <c r="D2746">
        <v>16000</v>
      </c>
      <c r="E2746">
        <v>835</v>
      </c>
      <c r="F2746" t="s">
        <v>5158</v>
      </c>
      <c r="G2746" t="s">
        <v>5161</v>
      </c>
      <c r="H2746" t="s">
        <v>5183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5223</v>
      </c>
      <c r="P2746">
        <f t="shared" si="150"/>
        <v>38</v>
      </c>
      <c r="Q2746" t="s">
        <v>5239</v>
      </c>
      <c r="R2746" t="s">
        <v>5275</v>
      </c>
      <c r="S2746" s="10">
        <f t="shared" si="151"/>
        <v>40937.854143518518</v>
      </c>
      <c r="T2746" s="10">
        <f t="shared" si="152"/>
        <v>40967.854143518518</v>
      </c>
    </row>
    <row r="2747" spans="1:20" ht="43.5" x14ac:dyDescent="0.35">
      <c r="A2747">
        <v>2745</v>
      </c>
      <c r="B2747" s="3" t="s">
        <v>1214</v>
      </c>
      <c r="C2747" s="3" t="s">
        <v>3792</v>
      </c>
      <c r="D2747">
        <v>8000</v>
      </c>
      <c r="E2747">
        <v>1751</v>
      </c>
      <c r="F2747" t="s">
        <v>5158</v>
      </c>
      <c r="G2747" t="s">
        <v>5161</v>
      </c>
      <c r="H2747" t="s">
        <v>5183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5223</v>
      </c>
      <c r="P2747">
        <f t="shared" si="150"/>
        <v>36</v>
      </c>
      <c r="Q2747" t="s">
        <v>5239</v>
      </c>
      <c r="R2747" t="s">
        <v>5275</v>
      </c>
      <c r="S2747" s="10">
        <f t="shared" si="151"/>
        <v>41044.779722222222</v>
      </c>
      <c r="T2747" s="10">
        <f t="shared" si="152"/>
        <v>41104.779722222222</v>
      </c>
    </row>
    <row r="2748" spans="1:20" ht="43.5" x14ac:dyDescent="0.35">
      <c r="A2748">
        <v>2746</v>
      </c>
      <c r="B2748" s="3" t="s">
        <v>1215</v>
      </c>
      <c r="C2748" s="3" t="s">
        <v>3793</v>
      </c>
      <c r="D2748">
        <v>3000</v>
      </c>
      <c r="E2748">
        <v>801</v>
      </c>
      <c r="F2748" t="s">
        <v>5158</v>
      </c>
      <c r="G2748" t="s">
        <v>5161</v>
      </c>
      <c r="H2748" t="s">
        <v>5183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5223</v>
      </c>
      <c r="P2748">
        <f t="shared" si="150"/>
        <v>42</v>
      </c>
      <c r="Q2748" t="s">
        <v>5239</v>
      </c>
      <c r="R2748" t="s">
        <v>5275</v>
      </c>
      <c r="S2748" s="10">
        <f t="shared" si="151"/>
        <v>41850.57304398148</v>
      </c>
      <c r="T2748" s="10">
        <f t="shared" si="152"/>
        <v>41880.57304398148</v>
      </c>
    </row>
    <row r="2749" spans="1:20" ht="43.5" x14ac:dyDescent="0.35">
      <c r="A2749">
        <v>2747</v>
      </c>
      <c r="B2749" s="3" t="s">
        <v>1216</v>
      </c>
      <c r="C2749" s="3" t="s">
        <v>3794</v>
      </c>
      <c r="D2749">
        <v>500</v>
      </c>
      <c r="E2749">
        <v>140</v>
      </c>
      <c r="F2749" t="s">
        <v>5158</v>
      </c>
      <c r="G2749" t="s">
        <v>5161</v>
      </c>
      <c r="H2749" t="s">
        <v>5183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5223</v>
      </c>
      <c r="P2749">
        <f t="shared" si="150"/>
        <v>35</v>
      </c>
      <c r="Q2749" t="s">
        <v>5239</v>
      </c>
      <c r="R2749" t="s">
        <v>5275</v>
      </c>
      <c r="S2749" s="10">
        <f t="shared" si="151"/>
        <v>41044.439780092587</v>
      </c>
      <c r="T2749" s="10">
        <f t="shared" si="152"/>
        <v>41075.923611111109</v>
      </c>
    </row>
    <row r="2750" spans="1:20" ht="43.5" x14ac:dyDescent="0.35">
      <c r="A2750">
        <v>2748</v>
      </c>
      <c r="B2750" s="3" t="s">
        <v>1217</v>
      </c>
      <c r="C2750" s="3" t="s">
        <v>3795</v>
      </c>
      <c r="D2750">
        <v>5000</v>
      </c>
      <c r="E2750">
        <v>53</v>
      </c>
      <c r="F2750" t="s">
        <v>5158</v>
      </c>
      <c r="G2750" t="s">
        <v>5161</v>
      </c>
      <c r="H2750" t="s">
        <v>5183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5223</v>
      </c>
      <c r="P2750">
        <f t="shared" si="150"/>
        <v>13</v>
      </c>
      <c r="Q2750" t="s">
        <v>5239</v>
      </c>
      <c r="R2750" t="s">
        <v>5275</v>
      </c>
      <c r="S2750" s="10">
        <f t="shared" si="151"/>
        <v>42585.502337962964</v>
      </c>
      <c r="T2750" s="10">
        <f t="shared" si="152"/>
        <v>42615.502337962964</v>
      </c>
    </row>
    <row r="2751" spans="1:20" ht="29" x14ac:dyDescent="0.35">
      <c r="A2751">
        <v>2749</v>
      </c>
      <c r="B2751" s="3" t="s">
        <v>1218</v>
      </c>
      <c r="C2751" s="3" t="s">
        <v>3796</v>
      </c>
      <c r="D2751">
        <v>10000</v>
      </c>
      <c r="E2751">
        <v>110</v>
      </c>
      <c r="F2751" t="s">
        <v>5158</v>
      </c>
      <c r="G2751" t="s">
        <v>5161</v>
      </c>
      <c r="H2751" t="s">
        <v>5183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5223</v>
      </c>
      <c r="P2751">
        <f t="shared" si="150"/>
        <v>55</v>
      </c>
      <c r="Q2751" t="s">
        <v>5239</v>
      </c>
      <c r="R2751" t="s">
        <v>5275</v>
      </c>
      <c r="S2751" s="10">
        <f t="shared" si="151"/>
        <v>42068.59070601852</v>
      </c>
      <c r="T2751" s="10">
        <f t="shared" si="152"/>
        <v>42098.549039351848</v>
      </c>
    </row>
    <row r="2752" spans="1:20" ht="43.5" x14ac:dyDescent="0.35">
      <c r="A2752">
        <v>2750</v>
      </c>
      <c r="B2752" s="3" t="s">
        <v>1219</v>
      </c>
      <c r="C2752" s="3" t="s">
        <v>3797</v>
      </c>
      <c r="D2752">
        <v>1999</v>
      </c>
      <c r="E2752">
        <v>0</v>
      </c>
      <c r="F2752" t="s">
        <v>5158</v>
      </c>
      <c r="G2752" t="s">
        <v>5161</v>
      </c>
      <c r="H2752" t="s">
        <v>5183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5223</v>
      </c>
      <c r="P2752" t="e">
        <f t="shared" si="150"/>
        <v>#DIV/0!</v>
      </c>
      <c r="Q2752" t="s">
        <v>5239</v>
      </c>
      <c r="R2752" t="s">
        <v>5275</v>
      </c>
      <c r="S2752" s="10">
        <f t="shared" si="151"/>
        <v>41078.691493055558</v>
      </c>
      <c r="T2752" s="10">
        <f t="shared" si="152"/>
        <v>41090.625</v>
      </c>
    </row>
    <row r="2753" spans="1:20" ht="43.5" x14ac:dyDescent="0.35">
      <c r="A2753">
        <v>2751</v>
      </c>
      <c r="B2753" s="3" t="s">
        <v>1220</v>
      </c>
      <c r="C2753" s="3" t="s">
        <v>3798</v>
      </c>
      <c r="D2753">
        <v>3274</v>
      </c>
      <c r="E2753">
        <v>0</v>
      </c>
      <c r="F2753" t="s">
        <v>5158</v>
      </c>
      <c r="G2753" t="s">
        <v>5161</v>
      </c>
      <c r="H2753" t="s">
        <v>5183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5223</v>
      </c>
      <c r="P2753" t="e">
        <f t="shared" si="150"/>
        <v>#DIV/0!</v>
      </c>
      <c r="Q2753" t="s">
        <v>5239</v>
      </c>
      <c r="R2753" t="s">
        <v>5275</v>
      </c>
      <c r="S2753" s="10">
        <f t="shared" si="151"/>
        <v>41747.678726851846</v>
      </c>
      <c r="T2753" s="10">
        <f t="shared" si="152"/>
        <v>41807.678726851846</v>
      </c>
    </row>
    <row r="2754" spans="1:20" ht="43.5" x14ac:dyDescent="0.35">
      <c r="A2754">
        <v>2752</v>
      </c>
      <c r="B2754" s="3" t="s">
        <v>1221</v>
      </c>
      <c r="C2754" s="3" t="s">
        <v>3799</v>
      </c>
      <c r="D2754">
        <v>4800</v>
      </c>
      <c r="E2754">
        <v>550</v>
      </c>
      <c r="F2754" t="s">
        <v>5158</v>
      </c>
      <c r="G2754" t="s">
        <v>5161</v>
      </c>
      <c r="H2754" t="s">
        <v>5183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5223</v>
      </c>
      <c r="P2754">
        <f t="shared" si="150"/>
        <v>39</v>
      </c>
      <c r="Q2754" t="s">
        <v>5239</v>
      </c>
      <c r="R2754" t="s">
        <v>5275</v>
      </c>
      <c r="S2754" s="10">
        <f t="shared" si="151"/>
        <v>40855.556759259256</v>
      </c>
      <c r="T2754" s="10">
        <f t="shared" si="152"/>
        <v>40895.556759259256</v>
      </c>
    </row>
    <row r="2755" spans="1:20" ht="43.5" x14ac:dyDescent="0.35">
      <c r="A2755">
        <v>2753</v>
      </c>
      <c r="B2755" s="3" t="s">
        <v>1222</v>
      </c>
      <c r="C2755" s="3" t="s">
        <v>3800</v>
      </c>
      <c r="D2755">
        <v>2000</v>
      </c>
      <c r="E2755">
        <v>380</v>
      </c>
      <c r="F2755" t="s">
        <v>5158</v>
      </c>
      <c r="G2755" t="s">
        <v>5161</v>
      </c>
      <c r="H2755" t="s">
        <v>5183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5223</v>
      </c>
      <c r="P2755">
        <f t="shared" ref="P2755:P2818" si="153">ROUND(E2755/L2755,0)</f>
        <v>48</v>
      </c>
      <c r="Q2755" t="s">
        <v>5239</v>
      </c>
      <c r="R2755" t="s">
        <v>5275</v>
      </c>
      <c r="S2755" s="10">
        <f t="shared" ref="S2755:S2818" si="154">(J2755/86400)+25569+(-5/24)</f>
        <v>41117.692395833328</v>
      </c>
      <c r="T2755" s="10">
        <f t="shared" ref="T2755:T2818" si="155">(I2755/86400)+25569+(-5/24)</f>
        <v>41147.692395833328</v>
      </c>
    </row>
    <row r="2756" spans="1:20" ht="43.5" x14ac:dyDescent="0.35">
      <c r="A2756">
        <v>2754</v>
      </c>
      <c r="B2756" s="3" t="s">
        <v>1223</v>
      </c>
      <c r="C2756" s="3" t="s">
        <v>3801</v>
      </c>
      <c r="D2756">
        <v>10000</v>
      </c>
      <c r="E2756">
        <v>0</v>
      </c>
      <c r="F2756" t="s">
        <v>5158</v>
      </c>
      <c r="G2756" t="s">
        <v>5161</v>
      </c>
      <c r="H2756" t="s">
        <v>5183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5223</v>
      </c>
      <c r="P2756" t="e">
        <f t="shared" si="153"/>
        <v>#DIV/0!</v>
      </c>
      <c r="Q2756" t="s">
        <v>5239</v>
      </c>
      <c r="R2756" t="s">
        <v>5275</v>
      </c>
      <c r="S2756" s="10">
        <f t="shared" si="154"/>
        <v>41863.427673611106</v>
      </c>
      <c r="T2756" s="10">
        <f t="shared" si="155"/>
        <v>41893.427673611106</v>
      </c>
    </row>
    <row r="2757" spans="1:20" ht="43.5" x14ac:dyDescent="0.35">
      <c r="A2757">
        <v>2755</v>
      </c>
      <c r="B2757" s="3" t="s">
        <v>1224</v>
      </c>
      <c r="C2757" s="3" t="s">
        <v>3802</v>
      </c>
      <c r="D2757">
        <v>500</v>
      </c>
      <c r="E2757">
        <v>260</v>
      </c>
      <c r="F2757" t="s">
        <v>5158</v>
      </c>
      <c r="G2757" t="s">
        <v>5178</v>
      </c>
      <c r="H2757" t="s">
        <v>5186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5223</v>
      </c>
      <c r="P2757">
        <f t="shared" si="153"/>
        <v>17</v>
      </c>
      <c r="Q2757" t="s">
        <v>5239</v>
      </c>
      <c r="R2757" t="s">
        <v>5275</v>
      </c>
      <c r="S2757" s="10">
        <f t="shared" si="154"/>
        <v>42072.582488425927</v>
      </c>
      <c r="T2757" s="10">
        <f t="shared" si="155"/>
        <v>42102.582488425927</v>
      </c>
    </row>
    <row r="2758" spans="1:20" ht="43.5" x14ac:dyDescent="0.35">
      <c r="A2758">
        <v>2756</v>
      </c>
      <c r="B2758" s="3" t="s">
        <v>1225</v>
      </c>
      <c r="C2758" s="3" t="s">
        <v>3803</v>
      </c>
      <c r="D2758">
        <v>10000</v>
      </c>
      <c r="E2758">
        <v>1048</v>
      </c>
      <c r="F2758" t="s">
        <v>5158</v>
      </c>
      <c r="G2758" t="s">
        <v>5161</v>
      </c>
      <c r="H2758" t="s">
        <v>5183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5223</v>
      </c>
      <c r="P2758">
        <f t="shared" si="153"/>
        <v>32</v>
      </c>
      <c r="Q2758" t="s">
        <v>5239</v>
      </c>
      <c r="R2758" t="s">
        <v>5275</v>
      </c>
      <c r="S2758" s="10">
        <f t="shared" si="154"/>
        <v>41620.692141203697</v>
      </c>
      <c r="T2758" s="10">
        <f t="shared" si="155"/>
        <v>41650.692141203697</v>
      </c>
    </row>
    <row r="2759" spans="1:20" ht="29" x14ac:dyDescent="0.35">
      <c r="A2759">
        <v>2757</v>
      </c>
      <c r="B2759" s="3" t="s">
        <v>1226</v>
      </c>
      <c r="C2759" s="3" t="s">
        <v>3804</v>
      </c>
      <c r="D2759">
        <v>1500</v>
      </c>
      <c r="E2759">
        <v>10</v>
      </c>
      <c r="F2759" t="s">
        <v>5158</v>
      </c>
      <c r="G2759" t="s">
        <v>5161</v>
      </c>
      <c r="H2759" t="s">
        <v>5183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5223</v>
      </c>
      <c r="P2759">
        <f t="shared" si="153"/>
        <v>5</v>
      </c>
      <c r="Q2759" t="s">
        <v>5239</v>
      </c>
      <c r="R2759" t="s">
        <v>5275</v>
      </c>
      <c r="S2759" s="10">
        <f t="shared" si="154"/>
        <v>42573.448287037034</v>
      </c>
      <c r="T2759" s="10">
        <f t="shared" si="155"/>
        <v>42588.448287037034</v>
      </c>
    </row>
    <row r="2760" spans="1:20" ht="58" x14ac:dyDescent="0.35">
      <c r="A2760">
        <v>2758</v>
      </c>
      <c r="B2760" s="3" t="s">
        <v>1227</v>
      </c>
      <c r="C2760" s="3" t="s">
        <v>3805</v>
      </c>
      <c r="D2760">
        <v>2000</v>
      </c>
      <c r="E2760">
        <v>234</v>
      </c>
      <c r="F2760" t="s">
        <v>5158</v>
      </c>
      <c r="G2760" t="s">
        <v>5163</v>
      </c>
      <c r="H2760" t="s">
        <v>5185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5223</v>
      </c>
      <c r="P2760">
        <f t="shared" si="153"/>
        <v>39</v>
      </c>
      <c r="Q2760" t="s">
        <v>5239</v>
      </c>
      <c r="R2760" t="s">
        <v>5275</v>
      </c>
      <c r="S2760" s="10">
        <f t="shared" si="154"/>
        <v>42639.23359953703</v>
      </c>
      <c r="T2760" s="10">
        <f t="shared" si="155"/>
        <v>42653.23359953703</v>
      </c>
    </row>
    <row r="2761" spans="1:20" ht="43.5" x14ac:dyDescent="0.35">
      <c r="A2761">
        <v>2759</v>
      </c>
      <c r="B2761" s="3" t="s">
        <v>1228</v>
      </c>
      <c r="C2761" s="3" t="s">
        <v>3806</v>
      </c>
      <c r="D2761">
        <v>1000</v>
      </c>
      <c r="E2761">
        <v>105</v>
      </c>
      <c r="F2761" t="s">
        <v>5158</v>
      </c>
      <c r="G2761" t="s">
        <v>5163</v>
      </c>
      <c r="H2761" t="s">
        <v>5185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5223</v>
      </c>
      <c r="P2761">
        <f t="shared" si="153"/>
        <v>53</v>
      </c>
      <c r="Q2761" t="s">
        <v>5239</v>
      </c>
      <c r="R2761" t="s">
        <v>5275</v>
      </c>
      <c r="S2761" s="10">
        <f t="shared" si="154"/>
        <v>42524.158171296294</v>
      </c>
      <c r="T2761" s="10">
        <f t="shared" si="155"/>
        <v>42567.158171296294</v>
      </c>
    </row>
    <row r="2762" spans="1:20" ht="58" x14ac:dyDescent="0.35">
      <c r="A2762">
        <v>2760</v>
      </c>
      <c r="B2762" s="3" t="s">
        <v>1229</v>
      </c>
      <c r="C2762" s="3" t="s">
        <v>3807</v>
      </c>
      <c r="D2762">
        <v>5000</v>
      </c>
      <c r="E2762">
        <v>0</v>
      </c>
      <c r="F2762" t="s">
        <v>5158</v>
      </c>
      <c r="G2762" t="s">
        <v>5162</v>
      </c>
      <c r="H2762" t="s">
        <v>5184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5223</v>
      </c>
      <c r="P2762" t="e">
        <f t="shared" si="153"/>
        <v>#DIV/0!</v>
      </c>
      <c r="Q2762" t="s">
        <v>5239</v>
      </c>
      <c r="R2762" t="s">
        <v>5275</v>
      </c>
      <c r="S2762" s="10">
        <f t="shared" si="154"/>
        <v>41415.252986111111</v>
      </c>
      <c r="T2762" s="10">
        <f t="shared" si="155"/>
        <v>41445.252986111111</v>
      </c>
    </row>
    <row r="2763" spans="1:20" ht="29" x14ac:dyDescent="0.35">
      <c r="A2763">
        <v>2761</v>
      </c>
      <c r="B2763" s="3" t="s">
        <v>1230</v>
      </c>
      <c r="C2763" s="3" t="s">
        <v>3808</v>
      </c>
      <c r="D2763">
        <v>5000</v>
      </c>
      <c r="E2763">
        <v>36</v>
      </c>
      <c r="F2763" t="s">
        <v>5158</v>
      </c>
      <c r="G2763" t="s">
        <v>5161</v>
      </c>
      <c r="H2763" t="s">
        <v>5183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5223</v>
      </c>
      <c r="P2763">
        <f t="shared" si="153"/>
        <v>9</v>
      </c>
      <c r="Q2763" t="s">
        <v>5239</v>
      </c>
      <c r="R2763" t="s">
        <v>5275</v>
      </c>
      <c r="S2763" s="10">
        <f t="shared" si="154"/>
        <v>41246.85524305555</v>
      </c>
      <c r="T2763" s="10">
        <f t="shared" si="155"/>
        <v>41276.85524305555</v>
      </c>
    </row>
    <row r="2764" spans="1:20" ht="43.5" x14ac:dyDescent="0.35">
      <c r="A2764">
        <v>2762</v>
      </c>
      <c r="B2764" s="3" t="s">
        <v>1231</v>
      </c>
      <c r="C2764" s="3" t="s">
        <v>3809</v>
      </c>
      <c r="D2764">
        <v>3250</v>
      </c>
      <c r="E2764">
        <v>25</v>
      </c>
      <c r="F2764" t="s">
        <v>5158</v>
      </c>
      <c r="G2764" t="s">
        <v>5161</v>
      </c>
      <c r="H2764" t="s">
        <v>5183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5223</v>
      </c>
      <c r="P2764">
        <f t="shared" si="153"/>
        <v>25</v>
      </c>
      <c r="Q2764" t="s">
        <v>5239</v>
      </c>
      <c r="R2764" t="s">
        <v>5275</v>
      </c>
      <c r="S2764" s="10">
        <f t="shared" si="154"/>
        <v>40926.828645833331</v>
      </c>
      <c r="T2764" s="10">
        <f t="shared" si="155"/>
        <v>40986.786979166667</v>
      </c>
    </row>
    <row r="2765" spans="1:20" ht="29" x14ac:dyDescent="0.35">
      <c r="A2765">
        <v>2763</v>
      </c>
      <c r="B2765" s="3" t="s">
        <v>1232</v>
      </c>
      <c r="C2765" s="3" t="s">
        <v>3810</v>
      </c>
      <c r="D2765">
        <v>39400</v>
      </c>
      <c r="E2765">
        <v>90</v>
      </c>
      <c r="F2765" t="s">
        <v>5158</v>
      </c>
      <c r="G2765" t="s">
        <v>5161</v>
      </c>
      <c r="H2765" t="s">
        <v>5183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5223</v>
      </c>
      <c r="P2765">
        <f t="shared" si="153"/>
        <v>30</v>
      </c>
      <c r="Q2765" t="s">
        <v>5239</v>
      </c>
      <c r="R2765" t="s">
        <v>5275</v>
      </c>
      <c r="S2765" s="10">
        <f t="shared" si="154"/>
        <v>41373.371342592589</v>
      </c>
      <c r="T2765" s="10">
        <f t="shared" si="155"/>
        <v>41418.371342592589</v>
      </c>
    </row>
    <row r="2766" spans="1:20" ht="43.5" x14ac:dyDescent="0.35">
      <c r="A2766">
        <v>2764</v>
      </c>
      <c r="B2766" s="3" t="s">
        <v>1233</v>
      </c>
      <c r="C2766" s="3" t="s">
        <v>3811</v>
      </c>
      <c r="D2766">
        <v>4000</v>
      </c>
      <c r="E2766">
        <v>45</v>
      </c>
      <c r="F2766" t="s">
        <v>5158</v>
      </c>
      <c r="G2766" t="s">
        <v>5161</v>
      </c>
      <c r="H2766" t="s">
        <v>5183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5223</v>
      </c>
      <c r="P2766">
        <f t="shared" si="153"/>
        <v>11</v>
      </c>
      <c r="Q2766" t="s">
        <v>5239</v>
      </c>
      <c r="R2766" t="s">
        <v>5275</v>
      </c>
      <c r="S2766" s="10">
        <f t="shared" si="154"/>
        <v>41030.083692129629</v>
      </c>
      <c r="T2766" s="10">
        <f t="shared" si="155"/>
        <v>41059.583333333328</v>
      </c>
    </row>
    <row r="2767" spans="1:20" ht="43.5" x14ac:dyDescent="0.35">
      <c r="A2767">
        <v>2765</v>
      </c>
      <c r="B2767" s="3" t="s">
        <v>1234</v>
      </c>
      <c r="C2767" s="3" t="s">
        <v>3812</v>
      </c>
      <c r="D2767">
        <v>4000</v>
      </c>
      <c r="E2767">
        <v>0</v>
      </c>
      <c r="F2767" t="s">
        <v>5158</v>
      </c>
      <c r="G2767" t="s">
        <v>5161</v>
      </c>
      <c r="H2767" t="s">
        <v>5183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5223</v>
      </c>
      <c r="P2767" t="e">
        <f t="shared" si="153"/>
        <v>#DIV/0!</v>
      </c>
      <c r="Q2767" t="s">
        <v>5239</v>
      </c>
      <c r="R2767" t="s">
        <v>5275</v>
      </c>
      <c r="S2767" s="10">
        <f t="shared" si="154"/>
        <v>41194.370694444442</v>
      </c>
      <c r="T2767" s="10">
        <f t="shared" si="155"/>
        <v>41210.370694444442</v>
      </c>
    </row>
    <row r="2768" spans="1:20" ht="43.5" x14ac:dyDescent="0.35">
      <c r="A2768">
        <v>2766</v>
      </c>
      <c r="B2768" s="3" t="s">
        <v>1235</v>
      </c>
      <c r="C2768" s="3" t="s">
        <v>3813</v>
      </c>
      <c r="D2768">
        <v>5000</v>
      </c>
      <c r="E2768">
        <v>100</v>
      </c>
      <c r="F2768" t="s">
        <v>5158</v>
      </c>
      <c r="G2768" t="s">
        <v>5161</v>
      </c>
      <c r="H2768" t="s">
        <v>5183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5223</v>
      </c>
      <c r="P2768">
        <f t="shared" si="153"/>
        <v>25</v>
      </c>
      <c r="Q2768" t="s">
        <v>5239</v>
      </c>
      <c r="R2768" t="s">
        <v>5275</v>
      </c>
      <c r="S2768" s="10">
        <f t="shared" si="154"/>
        <v>40736.459699074076</v>
      </c>
      <c r="T2768" s="10">
        <f t="shared" si="155"/>
        <v>40766.459699074076</v>
      </c>
    </row>
    <row r="2769" spans="1:20" ht="43.5" x14ac:dyDescent="0.35">
      <c r="A2769">
        <v>2767</v>
      </c>
      <c r="B2769" s="3" t="s">
        <v>1236</v>
      </c>
      <c r="C2769" s="3" t="s">
        <v>3814</v>
      </c>
      <c r="D2769">
        <v>4000</v>
      </c>
      <c r="E2769">
        <v>34</v>
      </c>
      <c r="F2769" t="s">
        <v>5158</v>
      </c>
      <c r="G2769" t="s">
        <v>5166</v>
      </c>
      <c r="H2769" t="s">
        <v>5188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5223</v>
      </c>
      <c r="P2769">
        <f t="shared" si="153"/>
        <v>11</v>
      </c>
      <c r="Q2769" t="s">
        <v>5239</v>
      </c>
      <c r="R2769" t="s">
        <v>5275</v>
      </c>
      <c r="S2769" s="10">
        <f t="shared" si="154"/>
        <v>42172.750578703701</v>
      </c>
      <c r="T2769" s="10">
        <f t="shared" si="155"/>
        <v>42232.750578703701</v>
      </c>
    </row>
    <row r="2770" spans="1:20" ht="43.5" x14ac:dyDescent="0.35">
      <c r="A2770">
        <v>2768</v>
      </c>
      <c r="B2770" s="3" t="s">
        <v>1237</v>
      </c>
      <c r="C2770" s="3" t="s">
        <v>3815</v>
      </c>
      <c r="D2770">
        <v>7000</v>
      </c>
      <c r="E2770">
        <v>1002</v>
      </c>
      <c r="F2770" t="s">
        <v>5158</v>
      </c>
      <c r="G2770" t="s">
        <v>5161</v>
      </c>
      <c r="H2770" t="s">
        <v>5183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5223</v>
      </c>
      <c r="P2770">
        <f t="shared" si="153"/>
        <v>29</v>
      </c>
      <c r="Q2770" t="s">
        <v>5239</v>
      </c>
      <c r="R2770" t="s">
        <v>5275</v>
      </c>
      <c r="S2770" s="10">
        <f t="shared" si="154"/>
        <v>40967.4065162037</v>
      </c>
      <c r="T2770" s="10">
        <f t="shared" si="155"/>
        <v>40997.364849537036</v>
      </c>
    </row>
    <row r="2771" spans="1:20" ht="43.5" x14ac:dyDescent="0.35">
      <c r="A2771">
        <v>2769</v>
      </c>
      <c r="B2771" s="3" t="s">
        <v>1238</v>
      </c>
      <c r="C2771" s="3" t="s">
        <v>3816</v>
      </c>
      <c r="D2771">
        <v>800</v>
      </c>
      <c r="E2771">
        <v>2</v>
      </c>
      <c r="F2771" t="s">
        <v>5158</v>
      </c>
      <c r="G2771" t="s">
        <v>5162</v>
      </c>
      <c r="H2771" t="s">
        <v>5184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5223</v>
      </c>
      <c r="P2771">
        <f t="shared" si="153"/>
        <v>1</v>
      </c>
      <c r="Q2771" t="s">
        <v>5239</v>
      </c>
      <c r="R2771" t="s">
        <v>5275</v>
      </c>
      <c r="S2771" s="10">
        <f t="shared" si="154"/>
        <v>41745.617939814816</v>
      </c>
      <c r="T2771" s="10">
        <f t="shared" si="155"/>
        <v>41795.617939814816</v>
      </c>
    </row>
    <row r="2772" spans="1:20" ht="43.5" x14ac:dyDescent="0.35">
      <c r="A2772">
        <v>2770</v>
      </c>
      <c r="B2772" s="3" t="s">
        <v>1239</v>
      </c>
      <c r="C2772" s="3" t="s">
        <v>3817</v>
      </c>
      <c r="D2772">
        <v>20000</v>
      </c>
      <c r="E2772">
        <v>2082.25</v>
      </c>
      <c r="F2772" t="s">
        <v>5158</v>
      </c>
      <c r="G2772" t="s">
        <v>5161</v>
      </c>
      <c r="H2772" t="s">
        <v>5183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5223</v>
      </c>
      <c r="P2772">
        <f t="shared" si="153"/>
        <v>63</v>
      </c>
      <c r="Q2772" t="s">
        <v>5239</v>
      </c>
      <c r="R2772" t="s">
        <v>5275</v>
      </c>
      <c r="S2772" s="10">
        <f t="shared" si="154"/>
        <v>41686.496874999997</v>
      </c>
      <c r="T2772" s="10">
        <f t="shared" si="155"/>
        <v>41716.455208333333</v>
      </c>
    </row>
    <row r="2773" spans="1:20" ht="43.5" x14ac:dyDescent="0.35">
      <c r="A2773">
        <v>2771</v>
      </c>
      <c r="B2773" s="3" t="s">
        <v>1240</v>
      </c>
      <c r="C2773" s="3" t="s">
        <v>3818</v>
      </c>
      <c r="D2773">
        <v>19980</v>
      </c>
      <c r="E2773">
        <v>0</v>
      </c>
      <c r="F2773" t="s">
        <v>5158</v>
      </c>
      <c r="G2773" t="s">
        <v>5161</v>
      </c>
      <c r="H2773" t="s">
        <v>5183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5223</v>
      </c>
      <c r="P2773" t="e">
        <f t="shared" si="153"/>
        <v>#DIV/0!</v>
      </c>
      <c r="Q2773" t="s">
        <v>5239</v>
      </c>
      <c r="R2773" t="s">
        <v>5275</v>
      </c>
      <c r="S2773" s="10">
        <f t="shared" si="154"/>
        <v>41257.323379629626</v>
      </c>
      <c r="T2773" s="10">
        <f t="shared" si="155"/>
        <v>41306.5</v>
      </c>
    </row>
    <row r="2774" spans="1:20" ht="43.5" x14ac:dyDescent="0.35">
      <c r="A2774">
        <v>2772</v>
      </c>
      <c r="B2774" s="3" t="s">
        <v>1241</v>
      </c>
      <c r="C2774" s="3" t="s">
        <v>3819</v>
      </c>
      <c r="D2774">
        <v>8000</v>
      </c>
      <c r="E2774">
        <v>0</v>
      </c>
      <c r="F2774" t="s">
        <v>5158</v>
      </c>
      <c r="G2774" t="s">
        <v>5161</v>
      </c>
      <c r="H2774" t="s">
        <v>5183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5223</v>
      </c>
      <c r="P2774" t="e">
        <f t="shared" si="153"/>
        <v>#DIV/0!</v>
      </c>
      <c r="Q2774" t="s">
        <v>5239</v>
      </c>
      <c r="R2774" t="s">
        <v>5275</v>
      </c>
      <c r="S2774" s="10">
        <f t="shared" si="154"/>
        <v>41537.660810185182</v>
      </c>
      <c r="T2774" s="10">
        <f t="shared" si="155"/>
        <v>41552.660810185182</v>
      </c>
    </row>
    <row r="2775" spans="1:20" ht="43.5" x14ac:dyDescent="0.35">
      <c r="A2775">
        <v>2773</v>
      </c>
      <c r="B2775" s="3" t="s">
        <v>1242</v>
      </c>
      <c r="C2775" s="3" t="s">
        <v>3820</v>
      </c>
      <c r="D2775">
        <v>530</v>
      </c>
      <c r="E2775">
        <v>1</v>
      </c>
      <c r="F2775" t="s">
        <v>5158</v>
      </c>
      <c r="G2775" t="s">
        <v>5166</v>
      </c>
      <c r="H2775" t="s">
        <v>5188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5223</v>
      </c>
      <c r="P2775">
        <f t="shared" si="153"/>
        <v>1</v>
      </c>
      <c r="Q2775" t="s">
        <v>5239</v>
      </c>
      <c r="R2775" t="s">
        <v>5275</v>
      </c>
      <c r="S2775" s="10">
        <f t="shared" si="154"/>
        <v>42474.656493055554</v>
      </c>
      <c r="T2775" s="10">
        <f t="shared" si="155"/>
        <v>42484.656493055554</v>
      </c>
    </row>
    <row r="2776" spans="1:20" ht="43.5" x14ac:dyDescent="0.35">
      <c r="A2776">
        <v>2774</v>
      </c>
      <c r="B2776" s="3" t="s">
        <v>1243</v>
      </c>
      <c r="C2776" s="3" t="s">
        <v>3821</v>
      </c>
      <c r="D2776">
        <v>4000</v>
      </c>
      <c r="E2776">
        <v>570</v>
      </c>
      <c r="F2776" t="s">
        <v>5158</v>
      </c>
      <c r="G2776" t="s">
        <v>5161</v>
      </c>
      <c r="H2776" t="s">
        <v>5183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5223</v>
      </c>
      <c r="P2776">
        <f t="shared" si="153"/>
        <v>44</v>
      </c>
      <c r="Q2776" t="s">
        <v>5239</v>
      </c>
      <c r="R2776" t="s">
        <v>5275</v>
      </c>
      <c r="S2776" s="10">
        <f t="shared" si="154"/>
        <v>41310.918148148143</v>
      </c>
      <c r="T2776" s="10">
        <f t="shared" si="155"/>
        <v>41340.918148148143</v>
      </c>
    </row>
    <row r="2777" spans="1:20" ht="43.5" x14ac:dyDescent="0.35">
      <c r="A2777">
        <v>2775</v>
      </c>
      <c r="B2777" s="3" t="s">
        <v>1244</v>
      </c>
      <c r="C2777" s="3" t="s">
        <v>3822</v>
      </c>
      <c r="D2777">
        <v>5000</v>
      </c>
      <c r="E2777">
        <v>150</v>
      </c>
      <c r="F2777" t="s">
        <v>5158</v>
      </c>
      <c r="G2777" t="s">
        <v>5161</v>
      </c>
      <c r="H2777" t="s">
        <v>5183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5223</v>
      </c>
      <c r="P2777">
        <f t="shared" si="153"/>
        <v>75</v>
      </c>
      <c r="Q2777" t="s">
        <v>5239</v>
      </c>
      <c r="R2777" t="s">
        <v>5275</v>
      </c>
      <c r="S2777" s="10">
        <f t="shared" si="154"/>
        <v>40862.805023148147</v>
      </c>
      <c r="T2777" s="10">
        <f t="shared" si="155"/>
        <v>40892.805023148147</v>
      </c>
    </row>
    <row r="2778" spans="1:20" ht="58" x14ac:dyDescent="0.35">
      <c r="A2778">
        <v>2776</v>
      </c>
      <c r="B2778" s="3" t="s">
        <v>1245</v>
      </c>
      <c r="C2778" s="3" t="s">
        <v>3823</v>
      </c>
      <c r="D2778">
        <v>21000</v>
      </c>
      <c r="E2778">
        <v>1655</v>
      </c>
      <c r="F2778" t="s">
        <v>5158</v>
      </c>
      <c r="G2778" t="s">
        <v>5161</v>
      </c>
      <c r="H2778" t="s">
        <v>5183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5223</v>
      </c>
      <c r="P2778">
        <f t="shared" si="153"/>
        <v>46</v>
      </c>
      <c r="Q2778" t="s">
        <v>5239</v>
      </c>
      <c r="R2778" t="s">
        <v>5275</v>
      </c>
      <c r="S2778" s="10">
        <f t="shared" si="154"/>
        <v>42136.088842592588</v>
      </c>
      <c r="T2778" s="10">
        <f t="shared" si="155"/>
        <v>42167.088842592588</v>
      </c>
    </row>
    <row r="2779" spans="1:20" ht="43.5" x14ac:dyDescent="0.35">
      <c r="A2779">
        <v>2777</v>
      </c>
      <c r="B2779" s="3" t="s">
        <v>1246</v>
      </c>
      <c r="C2779" s="3" t="s">
        <v>3824</v>
      </c>
      <c r="D2779">
        <v>3000</v>
      </c>
      <c r="E2779">
        <v>10</v>
      </c>
      <c r="F2779" t="s">
        <v>5158</v>
      </c>
      <c r="G2779" t="s">
        <v>5161</v>
      </c>
      <c r="H2779" t="s">
        <v>5183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5223</v>
      </c>
      <c r="P2779">
        <f t="shared" si="153"/>
        <v>10</v>
      </c>
      <c r="Q2779" t="s">
        <v>5239</v>
      </c>
      <c r="R2779" t="s">
        <v>5275</v>
      </c>
      <c r="S2779" s="10">
        <f t="shared" si="154"/>
        <v>42172.460694444446</v>
      </c>
      <c r="T2779" s="10">
        <f t="shared" si="155"/>
        <v>42202.460694444446</v>
      </c>
    </row>
    <row r="2780" spans="1:20" ht="58" x14ac:dyDescent="0.35">
      <c r="A2780">
        <v>2778</v>
      </c>
      <c r="B2780" s="3" t="s">
        <v>1247</v>
      </c>
      <c r="C2780" s="3" t="s">
        <v>3825</v>
      </c>
      <c r="D2780">
        <v>5500</v>
      </c>
      <c r="E2780">
        <v>1405</v>
      </c>
      <c r="F2780" t="s">
        <v>5158</v>
      </c>
      <c r="G2780" t="s">
        <v>5161</v>
      </c>
      <c r="H2780" t="s">
        <v>5183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5223</v>
      </c>
      <c r="P2780">
        <f t="shared" si="153"/>
        <v>94</v>
      </c>
      <c r="Q2780" t="s">
        <v>5239</v>
      </c>
      <c r="R2780" t="s">
        <v>5275</v>
      </c>
      <c r="S2780" s="10">
        <f t="shared" si="154"/>
        <v>41846.769745370366</v>
      </c>
      <c r="T2780" s="10">
        <f t="shared" si="155"/>
        <v>41876.769745370366</v>
      </c>
    </row>
    <row r="2781" spans="1:20" ht="43.5" x14ac:dyDescent="0.35">
      <c r="A2781">
        <v>2779</v>
      </c>
      <c r="B2781" s="3" t="s">
        <v>1248</v>
      </c>
      <c r="C2781" s="3" t="s">
        <v>3826</v>
      </c>
      <c r="D2781">
        <v>2500</v>
      </c>
      <c r="E2781">
        <v>53</v>
      </c>
      <c r="F2781" t="s">
        <v>5158</v>
      </c>
      <c r="G2781" t="s">
        <v>5161</v>
      </c>
      <c r="H2781" t="s">
        <v>5183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5223</v>
      </c>
      <c r="P2781">
        <f t="shared" si="153"/>
        <v>53</v>
      </c>
      <c r="Q2781" t="s">
        <v>5239</v>
      </c>
      <c r="R2781" t="s">
        <v>5275</v>
      </c>
      <c r="S2781" s="10">
        <f t="shared" si="154"/>
        <v>42300.377557870372</v>
      </c>
      <c r="T2781" s="10">
        <f t="shared" si="155"/>
        <v>42330.419224537036</v>
      </c>
    </row>
    <row r="2782" spans="1:20" ht="29" x14ac:dyDescent="0.35">
      <c r="A2782">
        <v>2780</v>
      </c>
      <c r="B2782" s="3" t="s">
        <v>1249</v>
      </c>
      <c r="C2782" s="3" t="s">
        <v>3827</v>
      </c>
      <c r="D2782">
        <v>100000</v>
      </c>
      <c r="E2782">
        <v>0</v>
      </c>
      <c r="F2782" t="s">
        <v>5158</v>
      </c>
      <c r="G2782" t="s">
        <v>5174</v>
      </c>
      <c r="H2782" t="s">
        <v>5186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5223</v>
      </c>
      <c r="P2782" t="e">
        <f t="shared" si="153"/>
        <v>#DIV/0!</v>
      </c>
      <c r="Q2782" t="s">
        <v>5239</v>
      </c>
      <c r="R2782" t="s">
        <v>5275</v>
      </c>
      <c r="S2782" s="10">
        <f t="shared" si="154"/>
        <v>42774.239444444444</v>
      </c>
      <c r="T2782" s="10">
        <f t="shared" si="155"/>
        <v>42804.239444444444</v>
      </c>
    </row>
    <row r="2783" spans="1:20" ht="43.5" x14ac:dyDescent="0.35">
      <c r="A2783">
        <v>2781</v>
      </c>
      <c r="B2783" s="3" t="s">
        <v>1250</v>
      </c>
      <c r="C2783" s="3" t="s">
        <v>3828</v>
      </c>
      <c r="D2783">
        <v>1250</v>
      </c>
      <c r="E2783">
        <v>1316</v>
      </c>
      <c r="F2783" t="s">
        <v>5156</v>
      </c>
      <c r="G2783" t="s">
        <v>5161</v>
      </c>
      <c r="H2783" t="s">
        <v>5183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5208</v>
      </c>
      <c r="P2783">
        <f t="shared" si="153"/>
        <v>47</v>
      </c>
      <c r="Q2783" t="s">
        <v>5234</v>
      </c>
      <c r="R2783" t="s">
        <v>5235</v>
      </c>
      <c r="S2783" s="10">
        <f t="shared" si="154"/>
        <v>42018.733263888884</v>
      </c>
      <c r="T2783" s="10">
        <f t="shared" si="155"/>
        <v>42047.083333333336</v>
      </c>
    </row>
    <row r="2784" spans="1:20" ht="29" x14ac:dyDescent="0.35">
      <c r="A2784">
        <v>2782</v>
      </c>
      <c r="B2784" s="3" t="s">
        <v>1251</v>
      </c>
      <c r="C2784" s="3" t="s">
        <v>3829</v>
      </c>
      <c r="D2784">
        <v>1000</v>
      </c>
      <c r="E2784">
        <v>1200</v>
      </c>
      <c r="F2784" t="s">
        <v>5156</v>
      </c>
      <c r="G2784" t="s">
        <v>5161</v>
      </c>
      <c r="H2784" t="s">
        <v>5183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5208</v>
      </c>
      <c r="P2784">
        <f t="shared" si="153"/>
        <v>67</v>
      </c>
      <c r="Q2784" t="s">
        <v>5234</v>
      </c>
      <c r="R2784" t="s">
        <v>5235</v>
      </c>
      <c r="S2784" s="10">
        <f t="shared" si="154"/>
        <v>42026.716643518514</v>
      </c>
      <c r="T2784" s="10">
        <f t="shared" si="155"/>
        <v>42051.999305555553</v>
      </c>
    </row>
    <row r="2785" spans="1:20" ht="43.5" x14ac:dyDescent="0.35">
      <c r="A2785">
        <v>2783</v>
      </c>
      <c r="B2785" s="3" t="s">
        <v>1252</v>
      </c>
      <c r="C2785" s="3" t="s">
        <v>3830</v>
      </c>
      <c r="D2785">
        <v>1000</v>
      </c>
      <c r="E2785">
        <v>1145</v>
      </c>
      <c r="F2785" t="s">
        <v>5156</v>
      </c>
      <c r="G2785" t="s">
        <v>5162</v>
      </c>
      <c r="H2785" t="s">
        <v>5184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5208</v>
      </c>
      <c r="P2785">
        <f t="shared" si="153"/>
        <v>19</v>
      </c>
      <c r="Q2785" t="s">
        <v>5234</v>
      </c>
      <c r="R2785" t="s">
        <v>5235</v>
      </c>
      <c r="S2785" s="10">
        <f t="shared" si="154"/>
        <v>42103.326921296299</v>
      </c>
      <c r="T2785" s="10">
        <f t="shared" si="155"/>
        <v>42117.326921296299</v>
      </c>
    </row>
    <row r="2786" spans="1:20" ht="43.5" x14ac:dyDescent="0.35">
      <c r="A2786">
        <v>2784</v>
      </c>
      <c r="B2786" s="3" t="s">
        <v>1253</v>
      </c>
      <c r="C2786" s="3" t="s">
        <v>3831</v>
      </c>
      <c r="D2786">
        <v>6000</v>
      </c>
      <c r="E2786">
        <v>7140</v>
      </c>
      <c r="F2786" t="s">
        <v>5156</v>
      </c>
      <c r="G2786" t="s">
        <v>5161</v>
      </c>
      <c r="H2786" t="s">
        <v>5183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5208</v>
      </c>
      <c r="P2786">
        <f t="shared" si="153"/>
        <v>66</v>
      </c>
      <c r="Q2786" t="s">
        <v>5234</v>
      </c>
      <c r="R2786" t="s">
        <v>5235</v>
      </c>
      <c r="S2786" s="10">
        <f t="shared" si="154"/>
        <v>41920.579201388886</v>
      </c>
      <c r="T2786" s="10">
        <f t="shared" si="155"/>
        <v>41941.579201388886</v>
      </c>
    </row>
    <row r="2787" spans="1:20" ht="43.5" x14ac:dyDescent="0.35">
      <c r="A2787">
        <v>2785</v>
      </c>
      <c r="B2787" s="3" t="s">
        <v>1254</v>
      </c>
      <c r="C2787" s="3" t="s">
        <v>3832</v>
      </c>
      <c r="D2787">
        <v>5000</v>
      </c>
      <c r="E2787">
        <v>5234</v>
      </c>
      <c r="F2787" t="s">
        <v>5156</v>
      </c>
      <c r="G2787" t="s">
        <v>5161</v>
      </c>
      <c r="H2787" t="s">
        <v>5183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5208</v>
      </c>
      <c r="P2787">
        <f t="shared" si="153"/>
        <v>37</v>
      </c>
      <c r="Q2787" t="s">
        <v>5234</v>
      </c>
      <c r="R2787" t="s">
        <v>5235</v>
      </c>
      <c r="S2787" s="10">
        <f t="shared" si="154"/>
        <v>42557.981099537035</v>
      </c>
      <c r="T2787" s="10">
        <f t="shared" si="155"/>
        <v>42587.666666666664</v>
      </c>
    </row>
    <row r="2788" spans="1:20" ht="29" x14ac:dyDescent="0.35">
      <c r="A2788">
        <v>2786</v>
      </c>
      <c r="B2788" s="3" t="s">
        <v>1255</v>
      </c>
      <c r="C2788" s="3" t="s">
        <v>3833</v>
      </c>
      <c r="D2788">
        <v>2500</v>
      </c>
      <c r="E2788">
        <v>2946</v>
      </c>
      <c r="F2788" t="s">
        <v>5156</v>
      </c>
      <c r="G2788" t="s">
        <v>5162</v>
      </c>
      <c r="H2788" t="s">
        <v>5184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5208</v>
      </c>
      <c r="P2788">
        <f t="shared" si="153"/>
        <v>40</v>
      </c>
      <c r="Q2788" t="s">
        <v>5234</v>
      </c>
      <c r="R2788" t="s">
        <v>5235</v>
      </c>
      <c r="S2788" s="10">
        <f t="shared" si="154"/>
        <v>41815.360879629625</v>
      </c>
      <c r="T2788" s="10">
        <f t="shared" si="155"/>
        <v>41829.360879629625</v>
      </c>
    </row>
    <row r="2789" spans="1:20" ht="43.5" x14ac:dyDescent="0.35">
      <c r="A2789">
        <v>2787</v>
      </c>
      <c r="B2789" s="3" t="s">
        <v>1256</v>
      </c>
      <c r="C2789" s="3" t="s">
        <v>3834</v>
      </c>
      <c r="D2789">
        <v>1000</v>
      </c>
      <c r="E2789">
        <v>1197</v>
      </c>
      <c r="F2789" t="s">
        <v>5156</v>
      </c>
      <c r="G2789" t="s">
        <v>5161</v>
      </c>
      <c r="H2789" t="s">
        <v>5183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5208</v>
      </c>
      <c r="P2789">
        <f t="shared" si="153"/>
        <v>32</v>
      </c>
      <c r="Q2789" t="s">
        <v>5234</v>
      </c>
      <c r="R2789" t="s">
        <v>5235</v>
      </c>
      <c r="S2789" s="10">
        <f t="shared" si="154"/>
        <v>41807.990185185183</v>
      </c>
      <c r="T2789" s="10">
        <f t="shared" si="155"/>
        <v>41837.990185185183</v>
      </c>
    </row>
    <row r="2790" spans="1:20" ht="43.5" x14ac:dyDescent="0.35">
      <c r="A2790">
        <v>2788</v>
      </c>
      <c r="B2790" s="3" t="s">
        <v>1257</v>
      </c>
      <c r="C2790" s="3" t="s">
        <v>3835</v>
      </c>
      <c r="D2790">
        <v>2000</v>
      </c>
      <c r="E2790">
        <v>2050</v>
      </c>
      <c r="F2790" t="s">
        <v>5156</v>
      </c>
      <c r="G2790" t="s">
        <v>5161</v>
      </c>
      <c r="H2790" t="s">
        <v>5183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5208</v>
      </c>
      <c r="P2790">
        <f t="shared" si="153"/>
        <v>103</v>
      </c>
      <c r="Q2790" t="s">
        <v>5234</v>
      </c>
      <c r="R2790" t="s">
        <v>5235</v>
      </c>
      <c r="S2790" s="10">
        <f t="shared" si="154"/>
        <v>42550.49355324074</v>
      </c>
      <c r="T2790" s="10">
        <f t="shared" si="155"/>
        <v>42580.49355324074</v>
      </c>
    </row>
    <row r="2791" spans="1:20" ht="29" x14ac:dyDescent="0.35">
      <c r="A2791">
        <v>2789</v>
      </c>
      <c r="B2791" s="3" t="s">
        <v>1258</v>
      </c>
      <c r="C2791" s="3" t="s">
        <v>3836</v>
      </c>
      <c r="D2791">
        <v>3000</v>
      </c>
      <c r="E2791">
        <v>3035</v>
      </c>
      <c r="F2791" t="s">
        <v>5156</v>
      </c>
      <c r="G2791" t="s">
        <v>5161</v>
      </c>
      <c r="H2791" t="s">
        <v>5183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5208</v>
      </c>
      <c r="P2791">
        <f t="shared" si="153"/>
        <v>126</v>
      </c>
      <c r="Q2791" t="s">
        <v>5234</v>
      </c>
      <c r="R2791" t="s">
        <v>5235</v>
      </c>
      <c r="S2791" s="10">
        <f t="shared" si="154"/>
        <v>42055.804791666662</v>
      </c>
      <c r="T2791" s="10">
        <f t="shared" si="155"/>
        <v>42074.958333333336</v>
      </c>
    </row>
    <row r="2792" spans="1:20" ht="43.5" x14ac:dyDescent="0.35">
      <c r="A2792">
        <v>2790</v>
      </c>
      <c r="B2792" s="3" t="s">
        <v>1259</v>
      </c>
      <c r="C2792" s="3" t="s">
        <v>3837</v>
      </c>
      <c r="D2792">
        <v>3000</v>
      </c>
      <c r="E2792">
        <v>3160</v>
      </c>
      <c r="F2792" t="s">
        <v>5156</v>
      </c>
      <c r="G2792" t="s">
        <v>5161</v>
      </c>
      <c r="H2792" t="s">
        <v>5183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5208</v>
      </c>
      <c r="P2792">
        <f t="shared" si="153"/>
        <v>48</v>
      </c>
      <c r="Q2792" t="s">
        <v>5234</v>
      </c>
      <c r="R2792" t="s">
        <v>5235</v>
      </c>
      <c r="S2792" s="10">
        <f t="shared" si="154"/>
        <v>42016.730358796289</v>
      </c>
      <c r="T2792" s="10">
        <f t="shared" si="155"/>
        <v>42046.730358796289</v>
      </c>
    </row>
    <row r="2793" spans="1:20" ht="58" x14ac:dyDescent="0.35">
      <c r="A2793">
        <v>2791</v>
      </c>
      <c r="B2793" s="3" t="s">
        <v>1260</v>
      </c>
      <c r="C2793" s="3" t="s">
        <v>3838</v>
      </c>
      <c r="D2793">
        <v>2000</v>
      </c>
      <c r="E2793">
        <v>2050</v>
      </c>
      <c r="F2793" t="s">
        <v>5156</v>
      </c>
      <c r="G2793" t="s">
        <v>5161</v>
      </c>
      <c r="H2793" t="s">
        <v>5183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5208</v>
      </c>
      <c r="P2793">
        <f t="shared" si="153"/>
        <v>73</v>
      </c>
      <c r="Q2793" t="s">
        <v>5234</v>
      </c>
      <c r="R2793" t="s">
        <v>5235</v>
      </c>
      <c r="S2793" s="10">
        <f t="shared" si="154"/>
        <v>42591.691655092589</v>
      </c>
      <c r="T2793" s="10">
        <f t="shared" si="155"/>
        <v>42621.958333333336</v>
      </c>
    </row>
    <row r="2794" spans="1:20" ht="43.5" x14ac:dyDescent="0.35">
      <c r="A2794">
        <v>2792</v>
      </c>
      <c r="B2794" s="3" t="s">
        <v>1261</v>
      </c>
      <c r="C2794" s="3" t="s">
        <v>3839</v>
      </c>
      <c r="D2794">
        <v>2000</v>
      </c>
      <c r="E2794">
        <v>2152</v>
      </c>
      <c r="F2794" t="s">
        <v>5156</v>
      </c>
      <c r="G2794" t="s">
        <v>5161</v>
      </c>
      <c r="H2794" t="s">
        <v>5183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5208</v>
      </c>
      <c r="P2794">
        <f t="shared" si="153"/>
        <v>90</v>
      </c>
      <c r="Q2794" t="s">
        <v>5234</v>
      </c>
      <c r="R2794" t="s">
        <v>5235</v>
      </c>
      <c r="S2794" s="10">
        <f t="shared" si="154"/>
        <v>42183.022673611107</v>
      </c>
      <c r="T2794" s="10">
        <f t="shared" si="155"/>
        <v>42228.022673611107</v>
      </c>
    </row>
    <row r="2795" spans="1:20" ht="58" x14ac:dyDescent="0.35">
      <c r="A2795">
        <v>2793</v>
      </c>
      <c r="B2795" s="3" t="s">
        <v>1262</v>
      </c>
      <c r="C2795" s="3" t="s">
        <v>3840</v>
      </c>
      <c r="D2795">
        <v>10000</v>
      </c>
      <c r="E2795">
        <v>11056.75</v>
      </c>
      <c r="F2795" t="s">
        <v>5156</v>
      </c>
      <c r="G2795" t="s">
        <v>5163</v>
      </c>
      <c r="H2795" t="s">
        <v>5185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5208</v>
      </c>
      <c r="P2795">
        <f t="shared" si="153"/>
        <v>151</v>
      </c>
      <c r="Q2795" t="s">
        <v>5234</v>
      </c>
      <c r="R2795" t="s">
        <v>5235</v>
      </c>
      <c r="S2795" s="10">
        <f t="shared" si="154"/>
        <v>42176.210706018515</v>
      </c>
      <c r="T2795" s="10">
        <f t="shared" si="155"/>
        <v>42206.210706018515</v>
      </c>
    </row>
    <row r="2796" spans="1:20" ht="58" x14ac:dyDescent="0.35">
      <c r="A2796">
        <v>2794</v>
      </c>
      <c r="B2796" s="3" t="s">
        <v>1263</v>
      </c>
      <c r="C2796" s="3" t="s">
        <v>3841</v>
      </c>
      <c r="D2796">
        <v>50</v>
      </c>
      <c r="E2796">
        <v>75</v>
      </c>
      <c r="F2796" t="s">
        <v>5156</v>
      </c>
      <c r="G2796" t="s">
        <v>5162</v>
      </c>
      <c r="H2796" t="s">
        <v>5184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5208</v>
      </c>
      <c r="P2796">
        <f t="shared" si="153"/>
        <v>25</v>
      </c>
      <c r="Q2796" t="s">
        <v>5234</v>
      </c>
      <c r="R2796" t="s">
        <v>5235</v>
      </c>
      <c r="S2796" s="10">
        <f t="shared" si="154"/>
        <v>42416.48332175926</v>
      </c>
      <c r="T2796" s="10">
        <f t="shared" si="155"/>
        <v>42432.583333333336</v>
      </c>
    </row>
    <row r="2797" spans="1:20" ht="43.5" x14ac:dyDescent="0.35">
      <c r="A2797">
        <v>2795</v>
      </c>
      <c r="B2797" s="3" t="s">
        <v>1264</v>
      </c>
      <c r="C2797" s="3" t="s">
        <v>3842</v>
      </c>
      <c r="D2797">
        <v>700</v>
      </c>
      <c r="E2797">
        <v>730</v>
      </c>
      <c r="F2797" t="s">
        <v>5156</v>
      </c>
      <c r="G2797" t="s">
        <v>5161</v>
      </c>
      <c r="H2797" t="s">
        <v>5183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5208</v>
      </c>
      <c r="P2797">
        <f t="shared" si="153"/>
        <v>37</v>
      </c>
      <c r="Q2797" t="s">
        <v>5234</v>
      </c>
      <c r="R2797" t="s">
        <v>5235</v>
      </c>
      <c r="S2797" s="10">
        <f t="shared" si="154"/>
        <v>41780.317604166667</v>
      </c>
      <c r="T2797" s="10">
        <f t="shared" si="155"/>
        <v>41796.75</v>
      </c>
    </row>
    <row r="2798" spans="1:20" ht="43.5" x14ac:dyDescent="0.35">
      <c r="A2798">
        <v>2796</v>
      </c>
      <c r="B2798" s="3" t="s">
        <v>1265</v>
      </c>
      <c r="C2798" s="3" t="s">
        <v>3843</v>
      </c>
      <c r="D2798">
        <v>800</v>
      </c>
      <c r="E2798">
        <v>924</v>
      </c>
      <c r="F2798" t="s">
        <v>5156</v>
      </c>
      <c r="G2798" t="s">
        <v>5162</v>
      </c>
      <c r="H2798" t="s">
        <v>5184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5208</v>
      </c>
      <c r="P2798">
        <f t="shared" si="153"/>
        <v>44</v>
      </c>
      <c r="Q2798" t="s">
        <v>5234</v>
      </c>
      <c r="R2798" t="s">
        <v>5235</v>
      </c>
      <c r="S2798" s="10">
        <f t="shared" si="154"/>
        <v>41795.319768518515</v>
      </c>
      <c r="T2798" s="10">
        <f t="shared" si="155"/>
        <v>41825.319768518515</v>
      </c>
    </row>
    <row r="2799" spans="1:20" ht="43.5" x14ac:dyDescent="0.35">
      <c r="A2799">
        <v>2797</v>
      </c>
      <c r="B2799" s="3" t="s">
        <v>1266</v>
      </c>
      <c r="C2799" s="3" t="s">
        <v>3844</v>
      </c>
      <c r="D2799">
        <v>8000</v>
      </c>
      <c r="E2799">
        <v>8211.61</v>
      </c>
      <c r="F2799" t="s">
        <v>5156</v>
      </c>
      <c r="G2799" t="s">
        <v>5162</v>
      </c>
      <c r="H2799" t="s">
        <v>5184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5208</v>
      </c>
      <c r="P2799">
        <f t="shared" si="153"/>
        <v>87</v>
      </c>
      <c r="Q2799" t="s">
        <v>5234</v>
      </c>
      <c r="R2799" t="s">
        <v>5235</v>
      </c>
      <c r="S2799" s="10">
        <f t="shared" si="154"/>
        <v>41798.731944444444</v>
      </c>
      <c r="T2799" s="10">
        <f t="shared" si="155"/>
        <v>41828.731944444444</v>
      </c>
    </row>
    <row r="2800" spans="1:20" ht="58" x14ac:dyDescent="0.35">
      <c r="A2800">
        <v>2798</v>
      </c>
      <c r="B2800" s="3" t="s">
        <v>1267</v>
      </c>
      <c r="C2800" s="3" t="s">
        <v>3845</v>
      </c>
      <c r="D2800">
        <v>5000</v>
      </c>
      <c r="E2800">
        <v>5070</v>
      </c>
      <c r="F2800" t="s">
        <v>5156</v>
      </c>
      <c r="G2800" t="s">
        <v>5162</v>
      </c>
      <c r="H2800" t="s">
        <v>5184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5208</v>
      </c>
      <c r="P2800">
        <f t="shared" si="153"/>
        <v>36</v>
      </c>
      <c r="Q2800" t="s">
        <v>5234</v>
      </c>
      <c r="R2800" t="s">
        <v>5235</v>
      </c>
      <c r="S2800" s="10">
        <f t="shared" si="154"/>
        <v>42201.466678240737</v>
      </c>
      <c r="T2800" s="10">
        <f t="shared" si="155"/>
        <v>42216.458333333336</v>
      </c>
    </row>
    <row r="2801" spans="1:20" ht="58" x14ac:dyDescent="0.35">
      <c r="A2801">
        <v>2799</v>
      </c>
      <c r="B2801" s="3" t="s">
        <v>1268</v>
      </c>
      <c r="C2801" s="3" t="s">
        <v>3846</v>
      </c>
      <c r="D2801">
        <v>5000</v>
      </c>
      <c r="E2801">
        <v>5831.74</v>
      </c>
      <c r="F2801" t="s">
        <v>5156</v>
      </c>
      <c r="G2801" t="s">
        <v>5162</v>
      </c>
      <c r="H2801" t="s">
        <v>5184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5208</v>
      </c>
      <c r="P2801">
        <f t="shared" si="153"/>
        <v>45</v>
      </c>
      <c r="Q2801" t="s">
        <v>5234</v>
      </c>
      <c r="R2801" t="s">
        <v>5235</v>
      </c>
      <c r="S2801" s="10">
        <f t="shared" si="154"/>
        <v>42507.05636574074</v>
      </c>
      <c r="T2801" s="10">
        <f t="shared" si="155"/>
        <v>42538.458333333336</v>
      </c>
    </row>
    <row r="2802" spans="1:20" ht="43.5" x14ac:dyDescent="0.35">
      <c r="A2802">
        <v>2800</v>
      </c>
      <c r="B2802" s="3" t="s">
        <v>1269</v>
      </c>
      <c r="C2802" s="3" t="s">
        <v>3847</v>
      </c>
      <c r="D2802">
        <v>1000</v>
      </c>
      <c r="E2802">
        <v>1330</v>
      </c>
      <c r="F2802" t="s">
        <v>5156</v>
      </c>
      <c r="G2802" t="s">
        <v>5162</v>
      </c>
      <c r="H2802" t="s">
        <v>5184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5208</v>
      </c>
      <c r="P2802">
        <f t="shared" si="153"/>
        <v>43</v>
      </c>
      <c r="Q2802" t="s">
        <v>5234</v>
      </c>
      <c r="R2802" t="s">
        <v>5235</v>
      </c>
      <c r="S2802" s="10">
        <f t="shared" si="154"/>
        <v>41948.344513888886</v>
      </c>
      <c r="T2802" s="10">
        <f t="shared" si="155"/>
        <v>42008.344513888886</v>
      </c>
    </row>
    <row r="2803" spans="1:20" ht="43.5" x14ac:dyDescent="0.35">
      <c r="A2803">
        <v>2801</v>
      </c>
      <c r="B2803" s="3" t="s">
        <v>1270</v>
      </c>
      <c r="C2803" s="3" t="s">
        <v>3848</v>
      </c>
      <c r="D2803">
        <v>500</v>
      </c>
      <c r="E2803">
        <v>666</v>
      </c>
      <c r="F2803" t="s">
        <v>5156</v>
      </c>
      <c r="G2803" t="s">
        <v>5163</v>
      </c>
      <c r="H2803" t="s">
        <v>5185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5208</v>
      </c>
      <c r="P2803">
        <f t="shared" si="153"/>
        <v>51</v>
      </c>
      <c r="Q2803" t="s">
        <v>5234</v>
      </c>
      <c r="R2803" t="s">
        <v>5235</v>
      </c>
      <c r="S2803" s="10">
        <f t="shared" si="154"/>
        <v>41900.034826388888</v>
      </c>
      <c r="T2803" s="10">
        <f t="shared" si="155"/>
        <v>41922.25</v>
      </c>
    </row>
    <row r="2804" spans="1:20" ht="58" x14ac:dyDescent="0.35">
      <c r="A2804">
        <v>2802</v>
      </c>
      <c r="B2804" s="3" t="s">
        <v>1271</v>
      </c>
      <c r="C2804" s="3" t="s">
        <v>3849</v>
      </c>
      <c r="D2804">
        <v>3000</v>
      </c>
      <c r="E2804">
        <v>3055</v>
      </c>
      <c r="F2804" t="s">
        <v>5156</v>
      </c>
      <c r="G2804" t="s">
        <v>5162</v>
      </c>
      <c r="H2804" t="s">
        <v>5184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5208</v>
      </c>
      <c r="P2804">
        <f t="shared" si="153"/>
        <v>34</v>
      </c>
      <c r="Q2804" t="s">
        <v>5234</v>
      </c>
      <c r="R2804" t="s">
        <v>5235</v>
      </c>
      <c r="S2804" s="10">
        <f t="shared" si="154"/>
        <v>42192.438738425924</v>
      </c>
      <c r="T2804" s="10">
        <f t="shared" si="155"/>
        <v>42222.438738425924</v>
      </c>
    </row>
    <row r="2805" spans="1:20" ht="43.5" x14ac:dyDescent="0.35">
      <c r="A2805">
        <v>2803</v>
      </c>
      <c r="B2805" s="3" t="s">
        <v>1272</v>
      </c>
      <c r="C2805" s="3" t="s">
        <v>3850</v>
      </c>
      <c r="D2805">
        <v>10000</v>
      </c>
      <c r="E2805">
        <v>12795</v>
      </c>
      <c r="F2805" t="s">
        <v>5156</v>
      </c>
      <c r="G2805" t="s">
        <v>5161</v>
      </c>
      <c r="H2805" t="s">
        <v>5183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5208</v>
      </c>
      <c r="P2805">
        <f t="shared" si="153"/>
        <v>91</v>
      </c>
      <c r="Q2805" t="s">
        <v>5234</v>
      </c>
      <c r="R2805" t="s">
        <v>5235</v>
      </c>
      <c r="S2805" s="10">
        <f t="shared" si="154"/>
        <v>42157.857361111113</v>
      </c>
      <c r="T2805" s="10">
        <f t="shared" si="155"/>
        <v>42200.791666666664</v>
      </c>
    </row>
    <row r="2806" spans="1:20" ht="43.5" x14ac:dyDescent="0.35">
      <c r="A2806">
        <v>2804</v>
      </c>
      <c r="B2806" s="3" t="s">
        <v>1273</v>
      </c>
      <c r="C2806" s="3" t="s">
        <v>3851</v>
      </c>
      <c r="D2806">
        <v>1000</v>
      </c>
      <c r="E2806">
        <v>1150</v>
      </c>
      <c r="F2806" t="s">
        <v>5156</v>
      </c>
      <c r="G2806" t="s">
        <v>5162</v>
      </c>
      <c r="H2806" t="s">
        <v>5184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5208</v>
      </c>
      <c r="P2806">
        <f t="shared" si="153"/>
        <v>50</v>
      </c>
      <c r="Q2806" t="s">
        <v>5234</v>
      </c>
      <c r="R2806" t="s">
        <v>5235</v>
      </c>
      <c r="S2806" s="10">
        <f t="shared" si="154"/>
        <v>41881.245254629626</v>
      </c>
      <c r="T2806" s="10">
        <f t="shared" si="155"/>
        <v>41911.245254629626</v>
      </c>
    </row>
    <row r="2807" spans="1:20" ht="58" x14ac:dyDescent="0.35">
      <c r="A2807">
        <v>2805</v>
      </c>
      <c r="B2807" s="3" t="s">
        <v>1274</v>
      </c>
      <c r="C2807" s="3" t="s">
        <v>3852</v>
      </c>
      <c r="D2807">
        <v>400</v>
      </c>
      <c r="E2807">
        <v>440</v>
      </c>
      <c r="F2807" t="s">
        <v>5156</v>
      </c>
      <c r="G2807" t="s">
        <v>5162</v>
      </c>
      <c r="H2807" t="s">
        <v>5184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5208</v>
      </c>
      <c r="P2807">
        <f t="shared" si="153"/>
        <v>24</v>
      </c>
      <c r="Q2807" t="s">
        <v>5234</v>
      </c>
      <c r="R2807" t="s">
        <v>5235</v>
      </c>
      <c r="S2807" s="10">
        <f t="shared" si="154"/>
        <v>42213.2971412037</v>
      </c>
      <c r="T2807" s="10">
        <f t="shared" si="155"/>
        <v>42238.2971412037</v>
      </c>
    </row>
    <row r="2808" spans="1:20" ht="43.5" x14ac:dyDescent="0.35">
      <c r="A2808">
        <v>2806</v>
      </c>
      <c r="B2808" s="3" t="s">
        <v>1275</v>
      </c>
      <c r="C2808" s="3" t="s">
        <v>3853</v>
      </c>
      <c r="D2808">
        <v>3000</v>
      </c>
      <c r="E2808">
        <v>3363</v>
      </c>
      <c r="F2808" t="s">
        <v>5156</v>
      </c>
      <c r="G2808" t="s">
        <v>5162</v>
      </c>
      <c r="H2808" t="s">
        <v>5184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5208</v>
      </c>
      <c r="P2808">
        <f t="shared" si="153"/>
        <v>44</v>
      </c>
      <c r="Q2808" t="s">
        <v>5234</v>
      </c>
      <c r="R2808" t="s">
        <v>5235</v>
      </c>
      <c r="S2808" s="10">
        <f t="shared" si="154"/>
        <v>42185.058912037035</v>
      </c>
      <c r="T2808" s="10">
        <f t="shared" si="155"/>
        <v>42221.249999999993</v>
      </c>
    </row>
    <row r="2809" spans="1:20" x14ac:dyDescent="0.35">
      <c r="A2809">
        <v>2807</v>
      </c>
      <c r="B2809" s="3" t="s">
        <v>1276</v>
      </c>
      <c r="C2809" s="3" t="s">
        <v>3854</v>
      </c>
      <c r="D2809">
        <v>5000</v>
      </c>
      <c r="E2809">
        <v>6300</v>
      </c>
      <c r="F2809" t="s">
        <v>5156</v>
      </c>
      <c r="G2809" t="s">
        <v>5161</v>
      </c>
      <c r="H2809" t="s">
        <v>5183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5208</v>
      </c>
      <c r="P2809">
        <f t="shared" si="153"/>
        <v>68</v>
      </c>
      <c r="Q2809" t="s">
        <v>5234</v>
      </c>
      <c r="R2809" t="s">
        <v>5235</v>
      </c>
      <c r="S2809" s="10">
        <f t="shared" si="154"/>
        <v>42154.664791666662</v>
      </c>
      <c r="T2809" s="10">
        <f t="shared" si="155"/>
        <v>42184.664791666662</v>
      </c>
    </row>
    <row r="2810" spans="1:20" ht="58" x14ac:dyDescent="0.35">
      <c r="A2810">
        <v>2808</v>
      </c>
      <c r="B2810" s="3" t="s">
        <v>1277</v>
      </c>
      <c r="C2810" s="3" t="s">
        <v>3855</v>
      </c>
      <c r="D2810">
        <v>4500</v>
      </c>
      <c r="E2810">
        <v>4511</v>
      </c>
      <c r="F2810" t="s">
        <v>5156</v>
      </c>
      <c r="G2810" t="s">
        <v>5161</v>
      </c>
      <c r="H2810" t="s">
        <v>5183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5208</v>
      </c>
      <c r="P2810">
        <f t="shared" si="153"/>
        <v>65</v>
      </c>
      <c r="Q2810" t="s">
        <v>5234</v>
      </c>
      <c r="R2810" t="s">
        <v>5235</v>
      </c>
      <c r="S2810" s="10">
        <f t="shared" si="154"/>
        <v>42208.638136574074</v>
      </c>
      <c r="T2810" s="10">
        <f t="shared" si="155"/>
        <v>42238.638136574074</v>
      </c>
    </row>
    <row r="2811" spans="1:20" ht="43.5" x14ac:dyDescent="0.35">
      <c r="A2811">
        <v>2809</v>
      </c>
      <c r="B2811" s="3" t="s">
        <v>1278</v>
      </c>
      <c r="C2811" s="3" t="s">
        <v>3856</v>
      </c>
      <c r="D2811">
        <v>2500</v>
      </c>
      <c r="E2811">
        <v>2560</v>
      </c>
      <c r="F2811" t="s">
        <v>5156</v>
      </c>
      <c r="G2811" t="s">
        <v>5161</v>
      </c>
      <c r="H2811" t="s">
        <v>5183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5208</v>
      </c>
      <c r="P2811">
        <f t="shared" si="153"/>
        <v>122</v>
      </c>
      <c r="Q2811" t="s">
        <v>5234</v>
      </c>
      <c r="R2811" t="s">
        <v>5235</v>
      </c>
      <c r="S2811" s="10">
        <f t="shared" si="154"/>
        <v>42451.288483796299</v>
      </c>
      <c r="T2811" s="10">
        <f t="shared" si="155"/>
        <v>42459.402083333327</v>
      </c>
    </row>
    <row r="2812" spans="1:20" ht="43.5" x14ac:dyDescent="0.35">
      <c r="A2812">
        <v>2810</v>
      </c>
      <c r="B2812" s="3" t="s">
        <v>1279</v>
      </c>
      <c r="C2812" s="3" t="s">
        <v>3857</v>
      </c>
      <c r="D2812">
        <v>2500</v>
      </c>
      <c r="E2812">
        <v>2705</v>
      </c>
      <c r="F2812" t="s">
        <v>5156</v>
      </c>
      <c r="G2812" t="s">
        <v>5161</v>
      </c>
      <c r="H2812" t="s">
        <v>5183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5208</v>
      </c>
      <c r="P2812">
        <f t="shared" si="153"/>
        <v>47</v>
      </c>
      <c r="Q2812" t="s">
        <v>5234</v>
      </c>
      <c r="R2812" t="s">
        <v>5235</v>
      </c>
      <c r="S2812" s="10">
        <f t="shared" si="154"/>
        <v>41758.931296296294</v>
      </c>
      <c r="T2812" s="10">
        <f t="shared" si="155"/>
        <v>41790.957638888889</v>
      </c>
    </row>
    <row r="2813" spans="1:20" ht="43.5" x14ac:dyDescent="0.35">
      <c r="A2813">
        <v>2811</v>
      </c>
      <c r="B2813" s="3" t="s">
        <v>1280</v>
      </c>
      <c r="C2813" s="3" t="s">
        <v>3858</v>
      </c>
      <c r="D2813">
        <v>10000</v>
      </c>
      <c r="E2813">
        <v>10027</v>
      </c>
      <c r="F2813" t="s">
        <v>5156</v>
      </c>
      <c r="G2813" t="s">
        <v>5162</v>
      </c>
      <c r="H2813" t="s">
        <v>5184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5208</v>
      </c>
      <c r="P2813">
        <f t="shared" si="153"/>
        <v>93</v>
      </c>
      <c r="Q2813" t="s">
        <v>5234</v>
      </c>
      <c r="R2813" t="s">
        <v>5235</v>
      </c>
      <c r="S2813" s="10">
        <f t="shared" si="154"/>
        <v>42028.288229166668</v>
      </c>
      <c r="T2813" s="10">
        <f t="shared" si="155"/>
        <v>42058.288229166668</v>
      </c>
    </row>
    <row r="2814" spans="1:20" ht="43.5" x14ac:dyDescent="0.35">
      <c r="A2814">
        <v>2812</v>
      </c>
      <c r="B2814" s="3" t="s">
        <v>1281</v>
      </c>
      <c r="C2814" s="3" t="s">
        <v>3859</v>
      </c>
      <c r="D2814">
        <v>5000</v>
      </c>
      <c r="E2814">
        <v>5665</v>
      </c>
      <c r="F2814" t="s">
        <v>5156</v>
      </c>
      <c r="G2814" t="s">
        <v>5166</v>
      </c>
      <c r="H2814" t="s">
        <v>5188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5208</v>
      </c>
      <c r="P2814">
        <f t="shared" si="153"/>
        <v>68</v>
      </c>
      <c r="Q2814" t="s">
        <v>5234</v>
      </c>
      <c r="R2814" t="s">
        <v>5235</v>
      </c>
      <c r="S2814" s="10">
        <f t="shared" si="154"/>
        <v>42054.535856481474</v>
      </c>
      <c r="T2814" s="10">
        <f t="shared" si="155"/>
        <v>42099.958333333336</v>
      </c>
    </row>
    <row r="2815" spans="1:20" ht="43.5" x14ac:dyDescent="0.35">
      <c r="A2815">
        <v>2813</v>
      </c>
      <c r="B2815" s="3" t="s">
        <v>1282</v>
      </c>
      <c r="C2815" s="3" t="s">
        <v>3860</v>
      </c>
      <c r="D2815">
        <v>2800</v>
      </c>
      <c r="E2815">
        <v>3572.12</v>
      </c>
      <c r="F2815" t="s">
        <v>5156</v>
      </c>
      <c r="G2815" t="s">
        <v>5161</v>
      </c>
      <c r="H2815" t="s">
        <v>5183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5208</v>
      </c>
      <c r="P2815">
        <f t="shared" si="153"/>
        <v>37</v>
      </c>
      <c r="Q2815" t="s">
        <v>5234</v>
      </c>
      <c r="R2815" t="s">
        <v>5235</v>
      </c>
      <c r="S2815" s="10">
        <f t="shared" si="154"/>
        <v>42693.534270833326</v>
      </c>
      <c r="T2815" s="10">
        <f t="shared" si="155"/>
        <v>42718.534270833326</v>
      </c>
    </row>
    <row r="2816" spans="1:20" ht="43.5" x14ac:dyDescent="0.35">
      <c r="A2816">
        <v>2814</v>
      </c>
      <c r="B2816" s="3" t="s">
        <v>1283</v>
      </c>
      <c r="C2816" s="3" t="s">
        <v>3861</v>
      </c>
      <c r="D2816">
        <v>1500</v>
      </c>
      <c r="E2816">
        <v>1616</v>
      </c>
      <c r="F2816" t="s">
        <v>5156</v>
      </c>
      <c r="G2816" t="s">
        <v>5162</v>
      </c>
      <c r="H2816" t="s">
        <v>5184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5208</v>
      </c>
      <c r="P2816">
        <f t="shared" si="153"/>
        <v>25</v>
      </c>
      <c r="Q2816" t="s">
        <v>5234</v>
      </c>
      <c r="R2816" t="s">
        <v>5235</v>
      </c>
      <c r="S2816" s="10">
        <f t="shared" si="154"/>
        <v>42103.191145833327</v>
      </c>
      <c r="T2816" s="10">
        <f t="shared" si="155"/>
        <v>42133.191145833327</v>
      </c>
    </row>
    <row r="2817" spans="1:20" ht="43.5" x14ac:dyDescent="0.35">
      <c r="A2817">
        <v>2815</v>
      </c>
      <c r="B2817" s="3" t="s">
        <v>1284</v>
      </c>
      <c r="C2817" s="3" t="s">
        <v>3862</v>
      </c>
      <c r="D2817">
        <v>250</v>
      </c>
      <c r="E2817">
        <v>605</v>
      </c>
      <c r="F2817" t="s">
        <v>5156</v>
      </c>
      <c r="G2817" t="s">
        <v>5166</v>
      </c>
      <c r="H2817" t="s">
        <v>5188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5208</v>
      </c>
      <c r="P2817">
        <f t="shared" si="153"/>
        <v>43</v>
      </c>
      <c r="Q2817" t="s">
        <v>5234</v>
      </c>
      <c r="R2817" t="s">
        <v>5235</v>
      </c>
      <c r="S2817" s="10">
        <f t="shared" si="154"/>
        <v>42559.568391203698</v>
      </c>
      <c r="T2817" s="10">
        <f t="shared" si="155"/>
        <v>42589.568391203698</v>
      </c>
    </row>
    <row r="2818" spans="1:20" ht="43.5" x14ac:dyDescent="0.35">
      <c r="A2818">
        <v>2816</v>
      </c>
      <c r="B2818" s="3" t="s">
        <v>1285</v>
      </c>
      <c r="C2818" s="3" t="s">
        <v>3863</v>
      </c>
      <c r="D2818">
        <v>3000</v>
      </c>
      <c r="E2818">
        <v>4247</v>
      </c>
      <c r="F2818" t="s">
        <v>5156</v>
      </c>
      <c r="G2818" t="s">
        <v>5162</v>
      </c>
      <c r="H2818" t="s">
        <v>5184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5208</v>
      </c>
      <c r="P2818">
        <f t="shared" si="153"/>
        <v>25</v>
      </c>
      <c r="Q2818" t="s">
        <v>5234</v>
      </c>
      <c r="R2818" t="s">
        <v>5235</v>
      </c>
      <c r="S2818" s="10">
        <f t="shared" si="154"/>
        <v>42188.259166666663</v>
      </c>
      <c r="T2818" s="10">
        <f t="shared" si="155"/>
        <v>42218.458333333336</v>
      </c>
    </row>
    <row r="2819" spans="1:20" ht="58" x14ac:dyDescent="0.35">
      <c r="A2819">
        <v>2817</v>
      </c>
      <c r="B2819" s="3" t="s">
        <v>1286</v>
      </c>
      <c r="C2819" s="3" t="s">
        <v>3864</v>
      </c>
      <c r="D2819">
        <v>600</v>
      </c>
      <c r="E2819">
        <v>780</v>
      </c>
      <c r="F2819" t="s">
        <v>5156</v>
      </c>
      <c r="G2819" t="s">
        <v>5162</v>
      </c>
      <c r="H2819" t="s">
        <v>5184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5208</v>
      </c>
      <c r="P2819">
        <f t="shared" ref="P2819:P2882" si="156">ROUND(E2819/L2819,0)</f>
        <v>24</v>
      </c>
      <c r="Q2819" t="s">
        <v>5234</v>
      </c>
      <c r="R2819" t="s">
        <v>5235</v>
      </c>
      <c r="S2819" s="10">
        <f t="shared" ref="S2819:S2882" si="157">(J2819/86400)+25569+(-5/24)</f>
        <v>42023.42664351852</v>
      </c>
      <c r="T2819" s="10">
        <f t="shared" ref="T2819:T2882" si="158">(I2819/86400)+25569+(-5/24)</f>
        <v>42063.42664351852</v>
      </c>
    </row>
    <row r="2820" spans="1:20" ht="43.5" x14ac:dyDescent="0.35">
      <c r="A2820">
        <v>2818</v>
      </c>
      <c r="B2820" s="3" t="s">
        <v>1287</v>
      </c>
      <c r="C2820" s="3" t="s">
        <v>3865</v>
      </c>
      <c r="D2820">
        <v>10000</v>
      </c>
      <c r="E2820">
        <v>10603</v>
      </c>
      <c r="F2820" t="s">
        <v>5156</v>
      </c>
      <c r="G2820" t="s">
        <v>5161</v>
      </c>
      <c r="H2820" t="s">
        <v>5183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5208</v>
      </c>
      <c r="P2820">
        <f t="shared" si="156"/>
        <v>104</v>
      </c>
      <c r="Q2820" t="s">
        <v>5234</v>
      </c>
      <c r="R2820" t="s">
        <v>5235</v>
      </c>
      <c r="S2820" s="10">
        <f t="shared" si="157"/>
        <v>42250.389884259253</v>
      </c>
      <c r="T2820" s="10">
        <f t="shared" si="158"/>
        <v>42270.389884259253</v>
      </c>
    </row>
    <row r="2821" spans="1:20" ht="43.5" x14ac:dyDescent="0.35">
      <c r="A2821">
        <v>2819</v>
      </c>
      <c r="B2821" s="3" t="s">
        <v>1288</v>
      </c>
      <c r="C2821" s="3" t="s">
        <v>3866</v>
      </c>
      <c r="D2821">
        <v>5000</v>
      </c>
      <c r="E2821">
        <v>5240</v>
      </c>
      <c r="F2821" t="s">
        <v>5156</v>
      </c>
      <c r="G2821" t="s">
        <v>5162</v>
      </c>
      <c r="H2821" t="s">
        <v>5184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5208</v>
      </c>
      <c r="P2821">
        <f t="shared" si="156"/>
        <v>50</v>
      </c>
      <c r="Q2821" t="s">
        <v>5234</v>
      </c>
      <c r="R2821" t="s">
        <v>5235</v>
      </c>
      <c r="S2821" s="10">
        <f t="shared" si="157"/>
        <v>42139.317233796297</v>
      </c>
      <c r="T2821" s="10">
        <f t="shared" si="158"/>
        <v>42169.317233796297</v>
      </c>
    </row>
    <row r="2822" spans="1:20" ht="43.5" x14ac:dyDescent="0.35">
      <c r="A2822">
        <v>2820</v>
      </c>
      <c r="B2822" s="3" t="s">
        <v>1289</v>
      </c>
      <c r="C2822" s="3" t="s">
        <v>3867</v>
      </c>
      <c r="D2822">
        <v>200</v>
      </c>
      <c r="E2822">
        <v>272</v>
      </c>
      <c r="F2822" t="s">
        <v>5156</v>
      </c>
      <c r="G2822" t="s">
        <v>5162</v>
      </c>
      <c r="H2822" t="s">
        <v>5184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5208</v>
      </c>
      <c r="P2822">
        <f t="shared" si="156"/>
        <v>14</v>
      </c>
      <c r="Q2822" t="s">
        <v>5234</v>
      </c>
      <c r="R2822" t="s">
        <v>5235</v>
      </c>
      <c r="S2822" s="10">
        <f t="shared" si="157"/>
        <v>42401.402650462966</v>
      </c>
      <c r="T2822" s="10">
        <f t="shared" si="158"/>
        <v>42425.791666666664</v>
      </c>
    </row>
    <row r="2823" spans="1:20" ht="58" x14ac:dyDescent="0.35">
      <c r="A2823">
        <v>2821</v>
      </c>
      <c r="B2823" s="3" t="s">
        <v>1290</v>
      </c>
      <c r="C2823" s="3" t="s">
        <v>3868</v>
      </c>
      <c r="D2823">
        <v>1000</v>
      </c>
      <c r="E2823">
        <v>1000</v>
      </c>
      <c r="F2823" t="s">
        <v>5156</v>
      </c>
      <c r="G2823" t="s">
        <v>5162</v>
      </c>
      <c r="H2823" t="s">
        <v>5184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5208</v>
      </c>
      <c r="P2823">
        <f t="shared" si="156"/>
        <v>29</v>
      </c>
      <c r="Q2823" t="s">
        <v>5234</v>
      </c>
      <c r="R2823" t="s">
        <v>5235</v>
      </c>
      <c r="S2823" s="10">
        <f t="shared" si="157"/>
        <v>41875.714525462965</v>
      </c>
      <c r="T2823" s="10">
        <f t="shared" si="158"/>
        <v>41905.714525462965</v>
      </c>
    </row>
    <row r="2824" spans="1:20" ht="58" x14ac:dyDescent="0.35">
      <c r="A2824">
        <v>2822</v>
      </c>
      <c r="B2824" s="3" t="s">
        <v>1291</v>
      </c>
      <c r="C2824" s="3" t="s">
        <v>3869</v>
      </c>
      <c r="D2824">
        <v>6000</v>
      </c>
      <c r="E2824">
        <v>6000</v>
      </c>
      <c r="F2824" t="s">
        <v>5156</v>
      </c>
      <c r="G2824" t="s">
        <v>5161</v>
      </c>
      <c r="H2824" t="s">
        <v>5183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5208</v>
      </c>
      <c r="P2824">
        <f t="shared" si="156"/>
        <v>64</v>
      </c>
      <c r="Q2824" t="s">
        <v>5234</v>
      </c>
      <c r="R2824" t="s">
        <v>5235</v>
      </c>
      <c r="S2824" s="10">
        <f t="shared" si="157"/>
        <v>42060.475601851846</v>
      </c>
      <c r="T2824" s="10">
        <f t="shared" si="158"/>
        <v>42090.433935185181</v>
      </c>
    </row>
    <row r="2825" spans="1:20" ht="58" x14ac:dyDescent="0.35">
      <c r="A2825">
        <v>2823</v>
      </c>
      <c r="B2825" s="3" t="s">
        <v>1292</v>
      </c>
      <c r="C2825" s="3" t="s">
        <v>3870</v>
      </c>
      <c r="D2825">
        <v>100</v>
      </c>
      <c r="E2825">
        <v>124</v>
      </c>
      <c r="F2825" t="s">
        <v>5156</v>
      </c>
      <c r="G2825" t="s">
        <v>5162</v>
      </c>
      <c r="H2825" t="s">
        <v>5184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5208</v>
      </c>
      <c r="P2825">
        <f t="shared" si="156"/>
        <v>9</v>
      </c>
      <c r="Q2825" t="s">
        <v>5234</v>
      </c>
      <c r="R2825" t="s">
        <v>5235</v>
      </c>
      <c r="S2825" s="10">
        <f t="shared" si="157"/>
        <v>42066.803310185183</v>
      </c>
      <c r="T2825" s="10">
        <f t="shared" si="158"/>
        <v>42094.749305555553</v>
      </c>
    </row>
    <row r="2826" spans="1:20" ht="43.5" x14ac:dyDescent="0.35">
      <c r="A2826">
        <v>2824</v>
      </c>
      <c r="B2826" s="3" t="s">
        <v>1293</v>
      </c>
      <c r="C2826" s="3" t="s">
        <v>3871</v>
      </c>
      <c r="D2826">
        <v>650</v>
      </c>
      <c r="E2826">
        <v>760</v>
      </c>
      <c r="F2826" t="s">
        <v>5156</v>
      </c>
      <c r="G2826" t="s">
        <v>5161</v>
      </c>
      <c r="H2826" t="s">
        <v>5183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5208</v>
      </c>
      <c r="P2826">
        <f t="shared" si="156"/>
        <v>51</v>
      </c>
      <c r="Q2826" t="s">
        <v>5234</v>
      </c>
      <c r="R2826" t="s">
        <v>5235</v>
      </c>
      <c r="S2826" s="10">
        <f t="shared" si="157"/>
        <v>42136.0624537037</v>
      </c>
      <c r="T2826" s="10">
        <f t="shared" si="158"/>
        <v>42167.863194444442</v>
      </c>
    </row>
    <row r="2827" spans="1:20" ht="58" x14ac:dyDescent="0.35">
      <c r="A2827">
        <v>2825</v>
      </c>
      <c r="B2827" s="3" t="s">
        <v>1294</v>
      </c>
      <c r="C2827" s="3" t="s">
        <v>3872</v>
      </c>
      <c r="D2827">
        <v>3000</v>
      </c>
      <c r="E2827">
        <v>3100</v>
      </c>
      <c r="F2827" t="s">
        <v>5156</v>
      </c>
      <c r="G2827" t="s">
        <v>5162</v>
      </c>
      <c r="H2827" t="s">
        <v>5184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5208</v>
      </c>
      <c r="P2827">
        <f t="shared" si="156"/>
        <v>61</v>
      </c>
      <c r="Q2827" t="s">
        <v>5234</v>
      </c>
      <c r="R2827" t="s">
        <v>5235</v>
      </c>
      <c r="S2827" s="10">
        <f t="shared" si="157"/>
        <v>42312.584328703706</v>
      </c>
      <c r="T2827" s="10">
        <f t="shared" si="158"/>
        <v>42342.584328703706</v>
      </c>
    </row>
    <row r="2828" spans="1:20" ht="58" x14ac:dyDescent="0.35">
      <c r="A2828">
        <v>2826</v>
      </c>
      <c r="B2828" s="3" t="s">
        <v>1295</v>
      </c>
      <c r="C2828" s="3" t="s">
        <v>3873</v>
      </c>
      <c r="D2828">
        <v>2000</v>
      </c>
      <c r="E2828">
        <v>2155</v>
      </c>
      <c r="F2828" t="s">
        <v>5156</v>
      </c>
      <c r="G2828" t="s">
        <v>5161</v>
      </c>
      <c r="H2828" t="s">
        <v>5183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5208</v>
      </c>
      <c r="P2828">
        <f t="shared" si="156"/>
        <v>113</v>
      </c>
      <c r="Q2828" t="s">
        <v>5234</v>
      </c>
      <c r="R2828" t="s">
        <v>5235</v>
      </c>
      <c r="S2828" s="10">
        <f t="shared" si="157"/>
        <v>42170.826527777775</v>
      </c>
      <c r="T2828" s="10">
        <f t="shared" si="158"/>
        <v>42195.083333333336</v>
      </c>
    </row>
    <row r="2829" spans="1:20" ht="58" x14ac:dyDescent="0.35">
      <c r="A2829">
        <v>2827</v>
      </c>
      <c r="B2829" s="3" t="s">
        <v>1296</v>
      </c>
      <c r="C2829" s="3" t="s">
        <v>3874</v>
      </c>
      <c r="D2829">
        <v>2000</v>
      </c>
      <c r="E2829">
        <v>2405</v>
      </c>
      <c r="F2829" t="s">
        <v>5156</v>
      </c>
      <c r="G2829" t="s">
        <v>5161</v>
      </c>
      <c r="H2829" t="s">
        <v>5183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5208</v>
      </c>
      <c r="P2829">
        <f t="shared" si="156"/>
        <v>105</v>
      </c>
      <c r="Q2829" t="s">
        <v>5234</v>
      </c>
      <c r="R2829" t="s">
        <v>5235</v>
      </c>
      <c r="S2829" s="10">
        <f t="shared" si="157"/>
        <v>42494.475300925922</v>
      </c>
      <c r="T2829" s="10">
        <f t="shared" si="158"/>
        <v>42524.479166666664</v>
      </c>
    </row>
    <row r="2830" spans="1:20" ht="43.5" x14ac:dyDescent="0.35">
      <c r="A2830">
        <v>2828</v>
      </c>
      <c r="B2830" s="3" t="s">
        <v>1297</v>
      </c>
      <c r="C2830" s="3" t="s">
        <v>3875</v>
      </c>
      <c r="D2830">
        <v>9500</v>
      </c>
      <c r="E2830">
        <v>9536</v>
      </c>
      <c r="F2830" t="s">
        <v>5156</v>
      </c>
      <c r="G2830" t="s">
        <v>5162</v>
      </c>
      <c r="H2830" t="s">
        <v>5184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5208</v>
      </c>
      <c r="P2830">
        <f t="shared" si="156"/>
        <v>98</v>
      </c>
      <c r="Q2830" t="s">
        <v>5234</v>
      </c>
      <c r="R2830" t="s">
        <v>5235</v>
      </c>
      <c r="S2830" s="10">
        <f t="shared" si="157"/>
        <v>42254.056354166663</v>
      </c>
      <c r="T2830" s="10">
        <f t="shared" si="158"/>
        <v>42279.749999999993</v>
      </c>
    </row>
    <row r="2831" spans="1:20" ht="43.5" x14ac:dyDescent="0.35">
      <c r="A2831">
        <v>2829</v>
      </c>
      <c r="B2831" s="3" t="s">
        <v>1298</v>
      </c>
      <c r="C2831" s="3" t="s">
        <v>3876</v>
      </c>
      <c r="D2831">
        <v>2500</v>
      </c>
      <c r="E2831">
        <v>2663</v>
      </c>
      <c r="F2831" t="s">
        <v>5156</v>
      </c>
      <c r="G2831" t="s">
        <v>5162</v>
      </c>
      <c r="H2831" t="s">
        <v>5184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5208</v>
      </c>
      <c r="P2831">
        <f t="shared" si="156"/>
        <v>35</v>
      </c>
      <c r="Q2831" t="s">
        <v>5234</v>
      </c>
      <c r="R2831" t="s">
        <v>5235</v>
      </c>
      <c r="S2831" s="10">
        <f t="shared" si="157"/>
        <v>42495.225902777776</v>
      </c>
      <c r="T2831" s="10">
        <f t="shared" si="158"/>
        <v>42523.225902777776</v>
      </c>
    </row>
    <row r="2832" spans="1:20" ht="29" x14ac:dyDescent="0.35">
      <c r="A2832">
        <v>2830</v>
      </c>
      <c r="B2832" s="3" t="s">
        <v>1299</v>
      </c>
      <c r="C2832" s="3" t="s">
        <v>3877</v>
      </c>
      <c r="D2832">
        <v>3000</v>
      </c>
      <c r="E2832">
        <v>3000</v>
      </c>
      <c r="F2832" t="s">
        <v>5156</v>
      </c>
      <c r="G2832" t="s">
        <v>5161</v>
      </c>
      <c r="H2832" t="s">
        <v>5183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5208</v>
      </c>
      <c r="P2832">
        <f t="shared" si="156"/>
        <v>273</v>
      </c>
      <c r="Q2832" t="s">
        <v>5234</v>
      </c>
      <c r="R2832" t="s">
        <v>5235</v>
      </c>
      <c r="S2832" s="10">
        <f t="shared" si="157"/>
        <v>41758.631342592591</v>
      </c>
      <c r="T2832" s="10">
        <f t="shared" si="158"/>
        <v>41770.957638888889</v>
      </c>
    </row>
    <row r="2833" spans="1:20" ht="43.5" x14ac:dyDescent="0.35">
      <c r="A2833">
        <v>2831</v>
      </c>
      <c r="B2833" s="3" t="s">
        <v>1300</v>
      </c>
      <c r="C2833" s="3" t="s">
        <v>3878</v>
      </c>
      <c r="D2833">
        <v>3000</v>
      </c>
      <c r="E2833">
        <v>3320</v>
      </c>
      <c r="F2833" t="s">
        <v>5156</v>
      </c>
      <c r="G2833" t="s">
        <v>5161</v>
      </c>
      <c r="H2833" t="s">
        <v>5183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5208</v>
      </c>
      <c r="P2833">
        <f t="shared" si="156"/>
        <v>64</v>
      </c>
      <c r="Q2833" t="s">
        <v>5234</v>
      </c>
      <c r="R2833" t="s">
        <v>5235</v>
      </c>
      <c r="S2833" s="10">
        <f t="shared" si="157"/>
        <v>42171.616550925923</v>
      </c>
      <c r="T2833" s="10">
        <f t="shared" si="158"/>
        <v>42201.616550925923</v>
      </c>
    </row>
    <row r="2834" spans="1:20" ht="58" x14ac:dyDescent="0.35">
      <c r="A2834">
        <v>2832</v>
      </c>
      <c r="B2834" s="3" t="s">
        <v>1301</v>
      </c>
      <c r="C2834" s="3" t="s">
        <v>3879</v>
      </c>
      <c r="D2834">
        <v>2500</v>
      </c>
      <c r="E2834">
        <v>2867.99</v>
      </c>
      <c r="F2834" t="s">
        <v>5156</v>
      </c>
      <c r="G2834" t="s">
        <v>5162</v>
      </c>
      <c r="H2834" t="s">
        <v>5184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5208</v>
      </c>
      <c r="P2834">
        <f t="shared" si="156"/>
        <v>30</v>
      </c>
      <c r="Q2834" t="s">
        <v>5234</v>
      </c>
      <c r="R2834" t="s">
        <v>5235</v>
      </c>
      <c r="S2834" s="10">
        <f t="shared" si="157"/>
        <v>41938.501087962963</v>
      </c>
      <c r="T2834" s="10">
        <f t="shared" si="158"/>
        <v>41966.708333333336</v>
      </c>
    </row>
    <row r="2835" spans="1:20" x14ac:dyDescent="0.35">
      <c r="A2835">
        <v>2833</v>
      </c>
      <c r="B2835" s="3" t="s">
        <v>1302</v>
      </c>
      <c r="C2835" s="3" t="s">
        <v>3880</v>
      </c>
      <c r="D2835">
        <v>2700</v>
      </c>
      <c r="E2835">
        <v>2923</v>
      </c>
      <c r="F2835" t="s">
        <v>5156</v>
      </c>
      <c r="G2835" t="s">
        <v>5161</v>
      </c>
      <c r="H2835" t="s">
        <v>5183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5208</v>
      </c>
      <c r="P2835">
        <f t="shared" si="156"/>
        <v>84</v>
      </c>
      <c r="Q2835" t="s">
        <v>5234</v>
      </c>
      <c r="R2835" t="s">
        <v>5235</v>
      </c>
      <c r="S2835" s="10">
        <f t="shared" si="157"/>
        <v>42267.919363425921</v>
      </c>
      <c r="T2835" s="10">
        <f t="shared" si="158"/>
        <v>42287.874999999993</v>
      </c>
    </row>
    <row r="2836" spans="1:20" ht="43.5" x14ac:dyDescent="0.35">
      <c r="A2836">
        <v>2834</v>
      </c>
      <c r="B2836" s="3" t="s">
        <v>1303</v>
      </c>
      <c r="C2836" s="3" t="s">
        <v>3881</v>
      </c>
      <c r="D2836">
        <v>800</v>
      </c>
      <c r="E2836">
        <v>1360</v>
      </c>
      <c r="F2836" t="s">
        <v>5156</v>
      </c>
      <c r="G2836" t="s">
        <v>5162</v>
      </c>
      <c r="H2836" t="s">
        <v>5184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5208</v>
      </c>
      <c r="P2836">
        <f t="shared" si="156"/>
        <v>65</v>
      </c>
      <c r="Q2836" t="s">
        <v>5234</v>
      </c>
      <c r="R2836" t="s">
        <v>5235</v>
      </c>
      <c r="S2836" s="10">
        <f t="shared" si="157"/>
        <v>42019.751504629625</v>
      </c>
      <c r="T2836" s="10">
        <f t="shared" si="158"/>
        <v>42034.751504629625</v>
      </c>
    </row>
    <row r="2837" spans="1:20" ht="43.5" x14ac:dyDescent="0.35">
      <c r="A2837">
        <v>2835</v>
      </c>
      <c r="B2837" s="3" t="s">
        <v>1304</v>
      </c>
      <c r="C2837" s="3" t="s">
        <v>3882</v>
      </c>
      <c r="D2837">
        <v>1000</v>
      </c>
      <c r="E2837">
        <v>1870.99</v>
      </c>
      <c r="F2837" t="s">
        <v>5156</v>
      </c>
      <c r="G2837" t="s">
        <v>5162</v>
      </c>
      <c r="H2837" t="s">
        <v>5184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5208</v>
      </c>
      <c r="P2837">
        <f t="shared" si="156"/>
        <v>20</v>
      </c>
      <c r="Q2837" t="s">
        <v>5234</v>
      </c>
      <c r="R2837" t="s">
        <v>5235</v>
      </c>
      <c r="S2837" s="10">
        <f t="shared" si="157"/>
        <v>42313.495567129627</v>
      </c>
      <c r="T2837" s="10">
        <f t="shared" si="158"/>
        <v>42342.791666666664</v>
      </c>
    </row>
    <row r="2838" spans="1:20" ht="58" x14ac:dyDescent="0.35">
      <c r="A2838">
        <v>2836</v>
      </c>
      <c r="B2838" s="3" t="s">
        <v>1305</v>
      </c>
      <c r="C2838" s="3" t="s">
        <v>3883</v>
      </c>
      <c r="D2838">
        <v>450</v>
      </c>
      <c r="E2838">
        <v>485</v>
      </c>
      <c r="F2838" t="s">
        <v>5156</v>
      </c>
      <c r="G2838" t="s">
        <v>5161</v>
      </c>
      <c r="H2838" t="s">
        <v>5183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5208</v>
      </c>
      <c r="P2838">
        <f t="shared" si="156"/>
        <v>44</v>
      </c>
      <c r="Q2838" t="s">
        <v>5234</v>
      </c>
      <c r="R2838" t="s">
        <v>5235</v>
      </c>
      <c r="S2838" s="10">
        <f t="shared" si="157"/>
        <v>42746.053449074076</v>
      </c>
      <c r="T2838" s="10">
        <f t="shared" si="158"/>
        <v>42783.999305555553</v>
      </c>
    </row>
    <row r="2839" spans="1:20" ht="58" x14ac:dyDescent="0.35">
      <c r="A2839">
        <v>2837</v>
      </c>
      <c r="B2839" s="3" t="s">
        <v>1306</v>
      </c>
      <c r="C2839" s="3" t="s">
        <v>3884</v>
      </c>
      <c r="D2839">
        <v>850</v>
      </c>
      <c r="E2839">
        <v>850</v>
      </c>
      <c r="F2839" t="s">
        <v>5156</v>
      </c>
      <c r="G2839" t="s">
        <v>5166</v>
      </c>
      <c r="H2839" t="s">
        <v>5188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5208</v>
      </c>
      <c r="P2839">
        <f t="shared" si="156"/>
        <v>40</v>
      </c>
      <c r="Q2839" t="s">
        <v>5234</v>
      </c>
      <c r="R2839" t="s">
        <v>5235</v>
      </c>
      <c r="S2839" s="10">
        <f t="shared" si="157"/>
        <v>42307.700046296297</v>
      </c>
      <c r="T2839" s="10">
        <f t="shared" si="158"/>
        <v>42347.741712962961</v>
      </c>
    </row>
    <row r="2840" spans="1:20" ht="43.5" x14ac:dyDescent="0.35">
      <c r="A2840">
        <v>2838</v>
      </c>
      <c r="B2840" s="3" t="s">
        <v>1307</v>
      </c>
      <c r="C2840" s="3" t="s">
        <v>3885</v>
      </c>
      <c r="D2840">
        <v>2000</v>
      </c>
      <c r="E2840">
        <v>2405</v>
      </c>
      <c r="F2840" t="s">
        <v>5156</v>
      </c>
      <c r="G2840" t="s">
        <v>5161</v>
      </c>
      <c r="H2840" t="s">
        <v>5183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5208</v>
      </c>
      <c r="P2840">
        <f t="shared" si="156"/>
        <v>45</v>
      </c>
      <c r="Q2840" t="s">
        <v>5234</v>
      </c>
      <c r="R2840" t="s">
        <v>5235</v>
      </c>
      <c r="S2840" s="10">
        <f t="shared" si="157"/>
        <v>41842.399259259255</v>
      </c>
      <c r="T2840" s="10">
        <f t="shared" si="158"/>
        <v>41864.708333333328</v>
      </c>
    </row>
    <row r="2841" spans="1:20" ht="43.5" x14ac:dyDescent="0.35">
      <c r="A2841">
        <v>2839</v>
      </c>
      <c r="B2841" s="3" t="s">
        <v>1308</v>
      </c>
      <c r="C2841" s="3" t="s">
        <v>3886</v>
      </c>
      <c r="D2841">
        <v>3500</v>
      </c>
      <c r="E2841">
        <v>3900</v>
      </c>
      <c r="F2841" t="s">
        <v>5156</v>
      </c>
      <c r="G2841" t="s">
        <v>5161</v>
      </c>
      <c r="H2841" t="s">
        <v>5183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5208</v>
      </c>
      <c r="P2841">
        <f t="shared" si="156"/>
        <v>126</v>
      </c>
      <c r="Q2841" t="s">
        <v>5234</v>
      </c>
      <c r="R2841" t="s">
        <v>5235</v>
      </c>
      <c r="S2841" s="10">
        <f t="shared" si="157"/>
        <v>41853.031874999993</v>
      </c>
      <c r="T2841" s="10">
        <f t="shared" si="158"/>
        <v>41875.999305555553</v>
      </c>
    </row>
    <row r="2842" spans="1:20" ht="58" x14ac:dyDescent="0.35">
      <c r="A2842">
        <v>2840</v>
      </c>
      <c r="B2842" s="3" t="s">
        <v>1309</v>
      </c>
      <c r="C2842" s="3" t="s">
        <v>3887</v>
      </c>
      <c r="D2842">
        <v>2500</v>
      </c>
      <c r="E2842">
        <v>2600</v>
      </c>
      <c r="F2842" t="s">
        <v>5156</v>
      </c>
      <c r="G2842" t="s">
        <v>5162</v>
      </c>
      <c r="H2842" t="s">
        <v>5184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5208</v>
      </c>
      <c r="P2842">
        <f t="shared" si="156"/>
        <v>20</v>
      </c>
      <c r="Q2842" t="s">
        <v>5234</v>
      </c>
      <c r="R2842" t="s">
        <v>5235</v>
      </c>
      <c r="S2842" s="10">
        <f t="shared" si="157"/>
        <v>42059.827303240738</v>
      </c>
      <c r="T2842" s="10">
        <f t="shared" si="158"/>
        <v>42081.499999999993</v>
      </c>
    </row>
    <row r="2843" spans="1:20" ht="58" x14ac:dyDescent="0.35">
      <c r="A2843">
        <v>2841</v>
      </c>
      <c r="B2843" s="3" t="s">
        <v>1310</v>
      </c>
      <c r="C2843" s="3" t="s">
        <v>3888</v>
      </c>
      <c r="D2843">
        <v>1000</v>
      </c>
      <c r="E2843">
        <v>10</v>
      </c>
      <c r="F2843" t="s">
        <v>5158</v>
      </c>
      <c r="G2843" t="s">
        <v>5162</v>
      </c>
      <c r="H2843" t="s">
        <v>5184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5208</v>
      </c>
      <c r="P2843">
        <f t="shared" si="156"/>
        <v>10</v>
      </c>
      <c r="Q2843" t="s">
        <v>5234</v>
      </c>
      <c r="R2843" t="s">
        <v>5235</v>
      </c>
      <c r="S2843" s="10">
        <f t="shared" si="157"/>
        <v>42291.531215277777</v>
      </c>
      <c r="T2843" s="10">
        <f t="shared" si="158"/>
        <v>42351.572881944441</v>
      </c>
    </row>
    <row r="2844" spans="1:20" ht="43.5" x14ac:dyDescent="0.35">
      <c r="A2844">
        <v>2842</v>
      </c>
      <c r="B2844" s="3" t="s">
        <v>1311</v>
      </c>
      <c r="C2844" s="3" t="s">
        <v>3889</v>
      </c>
      <c r="D2844">
        <v>1500</v>
      </c>
      <c r="E2844">
        <v>0</v>
      </c>
      <c r="F2844" t="s">
        <v>5158</v>
      </c>
      <c r="G2844" t="s">
        <v>5162</v>
      </c>
      <c r="H2844" t="s">
        <v>5184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5208</v>
      </c>
      <c r="P2844" t="e">
        <f t="shared" si="156"/>
        <v>#DIV/0!</v>
      </c>
      <c r="Q2844" t="s">
        <v>5234</v>
      </c>
      <c r="R2844" t="s">
        <v>5235</v>
      </c>
      <c r="S2844" s="10">
        <f t="shared" si="157"/>
        <v>41784.744155092594</v>
      </c>
      <c r="T2844" s="10">
        <f t="shared" si="158"/>
        <v>41811.25</v>
      </c>
    </row>
    <row r="2845" spans="1:20" ht="43.5" x14ac:dyDescent="0.35">
      <c r="A2845">
        <v>2843</v>
      </c>
      <c r="B2845" s="3" t="s">
        <v>1312</v>
      </c>
      <c r="C2845" s="3" t="s">
        <v>3890</v>
      </c>
      <c r="D2845">
        <v>1200</v>
      </c>
      <c r="E2845">
        <v>0</v>
      </c>
      <c r="F2845" t="s">
        <v>5158</v>
      </c>
      <c r="G2845" t="s">
        <v>5161</v>
      </c>
      <c r="H2845" t="s">
        <v>5183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5208</v>
      </c>
      <c r="P2845" t="e">
        <f t="shared" si="156"/>
        <v>#DIV/0!</v>
      </c>
      <c r="Q2845" t="s">
        <v>5234</v>
      </c>
      <c r="R2845" t="s">
        <v>5235</v>
      </c>
      <c r="S2845" s="10">
        <f t="shared" si="157"/>
        <v>42492.529513888883</v>
      </c>
      <c r="T2845" s="10">
        <f t="shared" si="158"/>
        <v>42533.958333333336</v>
      </c>
    </row>
    <row r="2846" spans="1:20" ht="43.5" x14ac:dyDescent="0.35">
      <c r="A2846">
        <v>2844</v>
      </c>
      <c r="B2846" s="3" t="s">
        <v>1313</v>
      </c>
      <c r="C2846" s="3" t="s">
        <v>3891</v>
      </c>
      <c r="D2846">
        <v>550</v>
      </c>
      <c r="E2846">
        <v>30</v>
      </c>
      <c r="F2846" t="s">
        <v>5158</v>
      </c>
      <c r="G2846" t="s">
        <v>5176</v>
      </c>
      <c r="H2846" t="s">
        <v>5186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5208</v>
      </c>
      <c r="P2846">
        <f t="shared" si="156"/>
        <v>30</v>
      </c>
      <c r="Q2846" t="s">
        <v>5234</v>
      </c>
      <c r="R2846" t="s">
        <v>5235</v>
      </c>
      <c r="S2846" s="10">
        <f t="shared" si="157"/>
        <v>42709.337731481479</v>
      </c>
      <c r="T2846" s="10">
        <f t="shared" si="158"/>
        <v>42739.337731481479</v>
      </c>
    </row>
    <row r="2847" spans="1:20" ht="43.5" x14ac:dyDescent="0.35">
      <c r="A2847">
        <v>2845</v>
      </c>
      <c r="B2847" s="3" t="s">
        <v>1314</v>
      </c>
      <c r="C2847" s="3" t="s">
        <v>3892</v>
      </c>
      <c r="D2847">
        <v>7500</v>
      </c>
      <c r="E2847">
        <v>2366</v>
      </c>
      <c r="F2847" t="s">
        <v>5158</v>
      </c>
      <c r="G2847" t="s">
        <v>5161</v>
      </c>
      <c r="H2847" t="s">
        <v>5183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5208</v>
      </c>
      <c r="P2847">
        <f t="shared" si="156"/>
        <v>61</v>
      </c>
      <c r="Q2847" t="s">
        <v>5234</v>
      </c>
      <c r="R2847" t="s">
        <v>5235</v>
      </c>
      <c r="S2847" s="10">
        <f t="shared" si="157"/>
        <v>42102.808252314811</v>
      </c>
      <c r="T2847" s="10">
        <f t="shared" si="158"/>
        <v>42162.808252314811</v>
      </c>
    </row>
    <row r="2848" spans="1:20" ht="58" x14ac:dyDescent="0.35">
      <c r="A2848">
        <v>2846</v>
      </c>
      <c r="B2848" s="3" t="s">
        <v>1315</v>
      </c>
      <c r="C2848" s="3" t="s">
        <v>3893</v>
      </c>
      <c r="D2848">
        <v>8000</v>
      </c>
      <c r="E2848">
        <v>0</v>
      </c>
      <c r="F2848" t="s">
        <v>5158</v>
      </c>
      <c r="G2848" t="s">
        <v>5161</v>
      </c>
      <c r="H2848" t="s">
        <v>5183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5208</v>
      </c>
      <c r="P2848" t="e">
        <f t="shared" si="156"/>
        <v>#DIV/0!</v>
      </c>
      <c r="Q2848" t="s">
        <v>5234</v>
      </c>
      <c r="R2848" t="s">
        <v>5235</v>
      </c>
      <c r="S2848" s="10">
        <f t="shared" si="157"/>
        <v>42108.483726851853</v>
      </c>
      <c r="T2848" s="10">
        <f t="shared" si="158"/>
        <v>42153.483726851853</v>
      </c>
    </row>
    <row r="2849" spans="1:20" ht="43.5" x14ac:dyDescent="0.35">
      <c r="A2849">
        <v>2847</v>
      </c>
      <c r="B2849" s="3" t="s">
        <v>1316</v>
      </c>
      <c r="C2849" s="3" t="s">
        <v>3894</v>
      </c>
      <c r="D2849">
        <v>2000</v>
      </c>
      <c r="E2849">
        <v>0</v>
      </c>
      <c r="F2849" t="s">
        <v>5158</v>
      </c>
      <c r="G2849" t="s">
        <v>5161</v>
      </c>
      <c r="H2849" t="s">
        <v>5183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5208</v>
      </c>
      <c r="P2849" t="e">
        <f t="shared" si="156"/>
        <v>#DIV/0!</v>
      </c>
      <c r="Q2849" t="s">
        <v>5234</v>
      </c>
      <c r="R2849" t="s">
        <v>5235</v>
      </c>
      <c r="S2849" s="10">
        <f t="shared" si="157"/>
        <v>42453.597974537035</v>
      </c>
      <c r="T2849" s="10">
        <f t="shared" si="158"/>
        <v>42513.597974537035</v>
      </c>
    </row>
    <row r="2850" spans="1:20" ht="58" x14ac:dyDescent="0.35">
      <c r="A2850">
        <v>2848</v>
      </c>
      <c r="B2850" s="3" t="s">
        <v>1317</v>
      </c>
      <c r="C2850" s="3" t="s">
        <v>3895</v>
      </c>
      <c r="D2850">
        <v>35000</v>
      </c>
      <c r="E2850">
        <v>70</v>
      </c>
      <c r="F2850" t="s">
        <v>5158</v>
      </c>
      <c r="G2850" t="s">
        <v>5161</v>
      </c>
      <c r="H2850" t="s">
        <v>5183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5208</v>
      </c>
      <c r="P2850">
        <f t="shared" si="156"/>
        <v>23</v>
      </c>
      <c r="Q2850" t="s">
        <v>5234</v>
      </c>
      <c r="R2850" t="s">
        <v>5235</v>
      </c>
      <c r="S2850" s="10">
        <f t="shared" si="157"/>
        <v>42123.440497685187</v>
      </c>
      <c r="T2850" s="10">
        <f t="shared" si="158"/>
        <v>42153.440497685187</v>
      </c>
    </row>
    <row r="2851" spans="1:20" ht="43.5" x14ac:dyDescent="0.35">
      <c r="A2851">
        <v>2849</v>
      </c>
      <c r="B2851" s="3" t="s">
        <v>1318</v>
      </c>
      <c r="C2851" s="3" t="s">
        <v>3896</v>
      </c>
      <c r="D2851">
        <v>500</v>
      </c>
      <c r="E2851">
        <v>5</v>
      </c>
      <c r="F2851" t="s">
        <v>5158</v>
      </c>
      <c r="G2851" t="s">
        <v>5162</v>
      </c>
      <c r="H2851" t="s">
        <v>5184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5208</v>
      </c>
      <c r="P2851">
        <f t="shared" si="156"/>
        <v>5</v>
      </c>
      <c r="Q2851" t="s">
        <v>5234</v>
      </c>
      <c r="R2851" t="s">
        <v>5235</v>
      </c>
      <c r="S2851" s="10">
        <f t="shared" si="157"/>
        <v>42453.219907407409</v>
      </c>
      <c r="T2851" s="10">
        <f t="shared" si="158"/>
        <v>42483.219907407409</v>
      </c>
    </row>
    <row r="2852" spans="1:20" ht="43.5" x14ac:dyDescent="0.35">
      <c r="A2852">
        <v>2850</v>
      </c>
      <c r="B2852" s="3" t="s">
        <v>1319</v>
      </c>
      <c r="C2852" s="3" t="s">
        <v>3897</v>
      </c>
      <c r="D2852">
        <v>8000</v>
      </c>
      <c r="E2852">
        <v>311</v>
      </c>
      <c r="F2852" t="s">
        <v>5158</v>
      </c>
      <c r="G2852" t="s">
        <v>5161</v>
      </c>
      <c r="H2852" t="s">
        <v>5183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5208</v>
      </c>
      <c r="P2852">
        <f t="shared" si="156"/>
        <v>24</v>
      </c>
      <c r="Q2852" t="s">
        <v>5234</v>
      </c>
      <c r="R2852" t="s">
        <v>5235</v>
      </c>
      <c r="S2852" s="10">
        <f t="shared" si="157"/>
        <v>41857.798738425925</v>
      </c>
      <c r="T2852" s="10">
        <f t="shared" si="158"/>
        <v>41887.798738425925</v>
      </c>
    </row>
    <row r="2853" spans="1:20" ht="43.5" x14ac:dyDescent="0.35">
      <c r="A2853">
        <v>2851</v>
      </c>
      <c r="B2853" s="3" t="s">
        <v>1320</v>
      </c>
      <c r="C2853" s="3" t="s">
        <v>3898</v>
      </c>
      <c r="D2853">
        <v>4500</v>
      </c>
      <c r="E2853">
        <v>0</v>
      </c>
      <c r="F2853" t="s">
        <v>5158</v>
      </c>
      <c r="G2853" t="s">
        <v>5178</v>
      </c>
      <c r="H2853" t="s">
        <v>5186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5208</v>
      </c>
      <c r="P2853" t="e">
        <f t="shared" si="156"/>
        <v>#DIV/0!</v>
      </c>
      <c r="Q2853" t="s">
        <v>5234</v>
      </c>
      <c r="R2853" t="s">
        <v>5235</v>
      </c>
      <c r="S2853" s="10">
        <f t="shared" si="157"/>
        <v>42389.794317129628</v>
      </c>
      <c r="T2853" s="10">
        <f t="shared" si="158"/>
        <v>42398.761805555558</v>
      </c>
    </row>
    <row r="2854" spans="1:20" ht="43.5" x14ac:dyDescent="0.35">
      <c r="A2854">
        <v>2852</v>
      </c>
      <c r="B2854" s="3" t="s">
        <v>1321</v>
      </c>
      <c r="C2854" s="3" t="s">
        <v>3899</v>
      </c>
      <c r="D2854">
        <v>5000</v>
      </c>
      <c r="E2854">
        <v>95</v>
      </c>
      <c r="F2854" t="s">
        <v>5158</v>
      </c>
      <c r="G2854" t="s">
        <v>5161</v>
      </c>
      <c r="H2854" t="s">
        <v>5183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5208</v>
      </c>
      <c r="P2854">
        <f t="shared" si="156"/>
        <v>16</v>
      </c>
      <c r="Q2854" t="s">
        <v>5234</v>
      </c>
      <c r="R2854" t="s">
        <v>5235</v>
      </c>
      <c r="S2854" s="10">
        <f t="shared" si="157"/>
        <v>41780.836840277778</v>
      </c>
      <c r="T2854" s="10">
        <f t="shared" si="158"/>
        <v>41810.836840277778</v>
      </c>
    </row>
    <row r="2855" spans="1:20" ht="43.5" x14ac:dyDescent="0.35">
      <c r="A2855">
        <v>2853</v>
      </c>
      <c r="B2855" s="3" t="s">
        <v>1322</v>
      </c>
      <c r="C2855" s="3" t="s">
        <v>3900</v>
      </c>
      <c r="D2855">
        <v>9500</v>
      </c>
      <c r="E2855">
        <v>0</v>
      </c>
      <c r="F2855" t="s">
        <v>5158</v>
      </c>
      <c r="G2855" t="s">
        <v>5166</v>
      </c>
      <c r="H2855" t="s">
        <v>5188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5208</v>
      </c>
      <c r="P2855" t="e">
        <f t="shared" si="156"/>
        <v>#DIV/0!</v>
      </c>
      <c r="Q2855" t="s">
        <v>5234</v>
      </c>
      <c r="R2855" t="s">
        <v>5235</v>
      </c>
      <c r="S2855" s="10">
        <f t="shared" si="157"/>
        <v>41835.98260416666</v>
      </c>
      <c r="T2855" s="10">
        <f t="shared" si="158"/>
        <v>41895.98260416666</v>
      </c>
    </row>
    <row r="2856" spans="1:20" ht="43.5" x14ac:dyDescent="0.35">
      <c r="A2856">
        <v>2854</v>
      </c>
      <c r="B2856" s="3" t="s">
        <v>1323</v>
      </c>
      <c r="C2856" s="3" t="s">
        <v>3901</v>
      </c>
      <c r="D2856">
        <v>1000</v>
      </c>
      <c r="E2856">
        <v>417</v>
      </c>
      <c r="F2856" t="s">
        <v>5158</v>
      </c>
      <c r="G2856" t="s">
        <v>5162</v>
      </c>
      <c r="H2856" t="s">
        <v>5184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5208</v>
      </c>
      <c r="P2856">
        <f t="shared" si="156"/>
        <v>30</v>
      </c>
      <c r="Q2856" t="s">
        <v>5234</v>
      </c>
      <c r="R2856" t="s">
        <v>5235</v>
      </c>
      <c r="S2856" s="10">
        <f t="shared" si="157"/>
        <v>42111.508321759255</v>
      </c>
      <c r="T2856" s="10">
        <f t="shared" si="158"/>
        <v>42131.508321759255</v>
      </c>
    </row>
    <row r="2857" spans="1:20" ht="58" x14ac:dyDescent="0.35">
      <c r="A2857">
        <v>2855</v>
      </c>
      <c r="B2857" s="3" t="s">
        <v>1324</v>
      </c>
      <c r="C2857" s="3" t="s">
        <v>3902</v>
      </c>
      <c r="D2857">
        <v>600</v>
      </c>
      <c r="E2857">
        <v>300</v>
      </c>
      <c r="F2857" t="s">
        <v>5158</v>
      </c>
      <c r="G2857" t="s">
        <v>5161</v>
      </c>
      <c r="H2857" t="s">
        <v>5183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5208</v>
      </c>
      <c r="P2857">
        <f t="shared" si="156"/>
        <v>60</v>
      </c>
      <c r="Q2857" t="s">
        <v>5234</v>
      </c>
      <c r="R2857" t="s">
        <v>5235</v>
      </c>
      <c r="S2857" s="10">
        <f t="shared" si="157"/>
        <v>42369.799432870372</v>
      </c>
      <c r="T2857" s="10">
        <f t="shared" si="158"/>
        <v>42398.773611111108</v>
      </c>
    </row>
    <row r="2858" spans="1:20" ht="43.5" x14ac:dyDescent="0.35">
      <c r="A2858">
        <v>2856</v>
      </c>
      <c r="B2858" s="3" t="s">
        <v>1325</v>
      </c>
      <c r="C2858" s="3" t="s">
        <v>3903</v>
      </c>
      <c r="D2858">
        <v>3000</v>
      </c>
      <c r="E2858">
        <v>146</v>
      </c>
      <c r="F2858" t="s">
        <v>5158</v>
      </c>
      <c r="G2858" t="s">
        <v>5161</v>
      </c>
      <c r="H2858" t="s">
        <v>5183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5208</v>
      </c>
      <c r="P2858">
        <f t="shared" si="156"/>
        <v>24</v>
      </c>
      <c r="Q2858" t="s">
        <v>5234</v>
      </c>
      <c r="R2858" t="s">
        <v>5235</v>
      </c>
      <c r="S2858" s="10">
        <f t="shared" si="157"/>
        <v>42164.829247685186</v>
      </c>
      <c r="T2858" s="10">
        <f t="shared" si="158"/>
        <v>42224.69027777778</v>
      </c>
    </row>
    <row r="2859" spans="1:20" ht="58" x14ac:dyDescent="0.35">
      <c r="A2859">
        <v>2857</v>
      </c>
      <c r="B2859" s="3" t="s">
        <v>1326</v>
      </c>
      <c r="C2859" s="3" t="s">
        <v>3904</v>
      </c>
      <c r="D2859">
        <v>38000</v>
      </c>
      <c r="E2859">
        <v>7500</v>
      </c>
      <c r="F2859" t="s">
        <v>5158</v>
      </c>
      <c r="G2859" t="s">
        <v>5175</v>
      </c>
      <c r="H2859" t="s">
        <v>5193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5208</v>
      </c>
      <c r="P2859">
        <f t="shared" si="156"/>
        <v>500</v>
      </c>
      <c r="Q2859" t="s">
        <v>5234</v>
      </c>
      <c r="R2859" t="s">
        <v>5235</v>
      </c>
      <c r="S2859" s="10">
        <f t="shared" si="157"/>
        <v>42726.711747685178</v>
      </c>
      <c r="T2859" s="10">
        <f t="shared" si="158"/>
        <v>42786.541666666664</v>
      </c>
    </row>
    <row r="2860" spans="1:20" ht="43.5" x14ac:dyDescent="0.35">
      <c r="A2860">
        <v>2858</v>
      </c>
      <c r="B2860" s="3" t="s">
        <v>1327</v>
      </c>
      <c r="C2860" s="3" t="s">
        <v>3905</v>
      </c>
      <c r="D2860">
        <v>1000</v>
      </c>
      <c r="E2860">
        <v>0</v>
      </c>
      <c r="F2860" t="s">
        <v>5158</v>
      </c>
      <c r="G2860" t="s">
        <v>5170</v>
      </c>
      <c r="H2860" t="s">
        <v>5186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5208</v>
      </c>
      <c r="P2860" t="e">
        <f t="shared" si="156"/>
        <v>#DIV/0!</v>
      </c>
      <c r="Q2860" t="s">
        <v>5234</v>
      </c>
      <c r="R2860" t="s">
        <v>5235</v>
      </c>
      <c r="S2860" s="10">
        <f t="shared" si="157"/>
        <v>41954.336747685178</v>
      </c>
      <c r="T2860" s="10">
        <f t="shared" si="158"/>
        <v>41978.269444444442</v>
      </c>
    </row>
    <row r="2861" spans="1:20" ht="43.5" x14ac:dyDescent="0.35">
      <c r="A2861">
        <v>2859</v>
      </c>
      <c r="B2861" s="3" t="s">
        <v>1328</v>
      </c>
      <c r="C2861" s="3" t="s">
        <v>3906</v>
      </c>
      <c r="D2861">
        <v>2000</v>
      </c>
      <c r="E2861">
        <v>35</v>
      </c>
      <c r="F2861" t="s">
        <v>5158</v>
      </c>
      <c r="G2861" t="s">
        <v>5163</v>
      </c>
      <c r="H2861" t="s">
        <v>5185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5208</v>
      </c>
      <c r="P2861">
        <f t="shared" si="156"/>
        <v>35</v>
      </c>
      <c r="Q2861" t="s">
        <v>5234</v>
      </c>
      <c r="R2861" t="s">
        <v>5235</v>
      </c>
      <c r="S2861" s="10">
        <f t="shared" si="157"/>
        <v>42233.153981481482</v>
      </c>
      <c r="T2861" s="10">
        <f t="shared" si="158"/>
        <v>42293.153981481482</v>
      </c>
    </row>
    <row r="2862" spans="1:20" ht="58" x14ac:dyDescent="0.35">
      <c r="A2862">
        <v>2860</v>
      </c>
      <c r="B2862" s="3" t="s">
        <v>1329</v>
      </c>
      <c r="C2862" s="3" t="s">
        <v>3907</v>
      </c>
      <c r="D2862">
        <v>4000</v>
      </c>
      <c r="E2862">
        <v>266</v>
      </c>
      <c r="F2862" t="s">
        <v>5158</v>
      </c>
      <c r="G2862" t="s">
        <v>5161</v>
      </c>
      <c r="H2862" t="s">
        <v>5183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5208</v>
      </c>
      <c r="P2862">
        <f t="shared" si="156"/>
        <v>30</v>
      </c>
      <c r="Q2862" t="s">
        <v>5234</v>
      </c>
      <c r="R2862" t="s">
        <v>5235</v>
      </c>
      <c r="S2862" s="10">
        <f t="shared" si="157"/>
        <v>42480.592314814814</v>
      </c>
      <c r="T2862" s="10">
        <f t="shared" si="158"/>
        <v>42540.592314814814</v>
      </c>
    </row>
    <row r="2863" spans="1:20" ht="43.5" x14ac:dyDescent="0.35">
      <c r="A2863">
        <v>2861</v>
      </c>
      <c r="B2863" s="3" t="s">
        <v>1330</v>
      </c>
      <c r="C2863" s="3" t="s">
        <v>3908</v>
      </c>
      <c r="D2863">
        <v>250</v>
      </c>
      <c r="E2863">
        <v>80</v>
      </c>
      <c r="F2863" t="s">
        <v>5158</v>
      </c>
      <c r="G2863" t="s">
        <v>5163</v>
      </c>
      <c r="H2863" t="s">
        <v>5185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5208</v>
      </c>
      <c r="P2863">
        <f t="shared" si="156"/>
        <v>27</v>
      </c>
      <c r="Q2863" t="s">
        <v>5234</v>
      </c>
      <c r="R2863" t="s">
        <v>5235</v>
      </c>
      <c r="S2863" s="10">
        <f t="shared" si="157"/>
        <v>42257.3825</v>
      </c>
      <c r="T2863" s="10">
        <f t="shared" si="158"/>
        <v>42271.3825</v>
      </c>
    </row>
    <row r="2864" spans="1:20" ht="43.5" x14ac:dyDescent="0.35">
      <c r="A2864">
        <v>2862</v>
      </c>
      <c r="B2864" s="3" t="s">
        <v>1331</v>
      </c>
      <c r="C2864" s="3" t="s">
        <v>3909</v>
      </c>
      <c r="D2864">
        <v>12700</v>
      </c>
      <c r="E2864">
        <v>55</v>
      </c>
      <c r="F2864" t="s">
        <v>5158</v>
      </c>
      <c r="G2864" t="s">
        <v>5161</v>
      </c>
      <c r="H2864" t="s">
        <v>5183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5208</v>
      </c>
      <c r="P2864">
        <f t="shared" si="156"/>
        <v>18</v>
      </c>
      <c r="Q2864" t="s">
        <v>5234</v>
      </c>
      <c r="R2864" t="s">
        <v>5235</v>
      </c>
      <c r="S2864" s="10">
        <f t="shared" si="157"/>
        <v>41784.581354166665</v>
      </c>
      <c r="T2864" s="10">
        <f t="shared" si="158"/>
        <v>41814.581354166665</v>
      </c>
    </row>
    <row r="2865" spans="1:20" ht="43.5" x14ac:dyDescent="0.35">
      <c r="A2865">
        <v>2863</v>
      </c>
      <c r="B2865" s="3" t="s">
        <v>1332</v>
      </c>
      <c r="C2865" s="3" t="s">
        <v>3910</v>
      </c>
      <c r="D2865">
        <v>50000</v>
      </c>
      <c r="E2865">
        <v>20</v>
      </c>
      <c r="F2865" t="s">
        <v>5158</v>
      </c>
      <c r="G2865" t="s">
        <v>5161</v>
      </c>
      <c r="H2865" t="s">
        <v>5183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5208</v>
      </c>
      <c r="P2865">
        <f t="shared" si="156"/>
        <v>20</v>
      </c>
      <c r="Q2865" t="s">
        <v>5234</v>
      </c>
      <c r="R2865" t="s">
        <v>5235</v>
      </c>
      <c r="S2865" s="10">
        <f t="shared" si="157"/>
        <v>41831.46670138889</v>
      </c>
      <c r="T2865" s="10">
        <f t="shared" si="158"/>
        <v>41891.46670138889</v>
      </c>
    </row>
    <row r="2866" spans="1:20" x14ac:dyDescent="0.35">
      <c r="A2866">
        <v>2864</v>
      </c>
      <c r="B2866" s="3" t="s">
        <v>1333</v>
      </c>
      <c r="C2866" s="3" t="s">
        <v>3911</v>
      </c>
      <c r="D2866">
        <v>2500</v>
      </c>
      <c r="E2866">
        <v>40</v>
      </c>
      <c r="F2866" t="s">
        <v>5158</v>
      </c>
      <c r="G2866" t="s">
        <v>5162</v>
      </c>
      <c r="H2866" t="s">
        <v>5184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5208</v>
      </c>
      <c r="P2866">
        <f t="shared" si="156"/>
        <v>13</v>
      </c>
      <c r="Q2866" t="s">
        <v>5234</v>
      </c>
      <c r="R2866" t="s">
        <v>5235</v>
      </c>
      <c r="S2866" s="10">
        <f t="shared" si="157"/>
        <v>42172.405173611107</v>
      </c>
      <c r="T2866" s="10">
        <f t="shared" si="158"/>
        <v>42202.345833333333</v>
      </c>
    </row>
    <row r="2867" spans="1:20" ht="43.5" x14ac:dyDescent="0.35">
      <c r="A2867">
        <v>2865</v>
      </c>
      <c r="B2867" s="3" t="s">
        <v>1334</v>
      </c>
      <c r="C2867" s="3" t="s">
        <v>3912</v>
      </c>
      <c r="D2867">
        <v>2888</v>
      </c>
      <c r="E2867">
        <v>0</v>
      </c>
      <c r="F2867" t="s">
        <v>5158</v>
      </c>
      <c r="G2867" t="s">
        <v>5161</v>
      </c>
      <c r="H2867" t="s">
        <v>5183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5208</v>
      </c>
      <c r="P2867" t="e">
        <f t="shared" si="156"/>
        <v>#DIV/0!</v>
      </c>
      <c r="Q2867" t="s">
        <v>5234</v>
      </c>
      <c r="R2867" t="s">
        <v>5235</v>
      </c>
      <c r="S2867" s="10">
        <f t="shared" si="157"/>
        <v>41949.905775462961</v>
      </c>
      <c r="T2867" s="10">
        <f t="shared" si="158"/>
        <v>42009.905775462961</v>
      </c>
    </row>
    <row r="2868" spans="1:20" ht="43.5" x14ac:dyDescent="0.35">
      <c r="A2868">
        <v>2866</v>
      </c>
      <c r="B2868" s="3" t="s">
        <v>1335</v>
      </c>
      <c r="C2868" s="3" t="s">
        <v>3913</v>
      </c>
      <c r="D2868">
        <v>5000</v>
      </c>
      <c r="E2868">
        <v>45</v>
      </c>
      <c r="F2868" t="s">
        <v>5158</v>
      </c>
      <c r="G2868" t="s">
        <v>5161</v>
      </c>
      <c r="H2868" t="s">
        <v>5183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5208</v>
      </c>
      <c r="P2868">
        <f t="shared" si="156"/>
        <v>23</v>
      </c>
      <c r="Q2868" t="s">
        <v>5234</v>
      </c>
      <c r="R2868" t="s">
        <v>5235</v>
      </c>
      <c r="S2868" s="10">
        <f t="shared" si="157"/>
        <v>42627.746770833335</v>
      </c>
      <c r="T2868" s="10">
        <f t="shared" si="158"/>
        <v>42657.708333333336</v>
      </c>
    </row>
    <row r="2869" spans="1:20" ht="58" x14ac:dyDescent="0.35">
      <c r="A2869">
        <v>2867</v>
      </c>
      <c r="B2869" s="3" t="s">
        <v>1336</v>
      </c>
      <c r="C2869" s="3" t="s">
        <v>3914</v>
      </c>
      <c r="D2869">
        <v>2500</v>
      </c>
      <c r="E2869">
        <v>504</v>
      </c>
      <c r="F2869" t="s">
        <v>5158</v>
      </c>
      <c r="G2869" t="s">
        <v>5161</v>
      </c>
      <c r="H2869" t="s">
        <v>5183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5208</v>
      </c>
      <c r="P2869">
        <f t="shared" si="156"/>
        <v>50</v>
      </c>
      <c r="Q2869" t="s">
        <v>5234</v>
      </c>
      <c r="R2869" t="s">
        <v>5235</v>
      </c>
      <c r="S2869" s="10">
        <f t="shared" si="157"/>
        <v>42530.986944444441</v>
      </c>
      <c r="T2869" s="10">
        <f t="shared" si="158"/>
        <v>42554.958333333336</v>
      </c>
    </row>
    <row r="2870" spans="1:20" ht="58" x14ac:dyDescent="0.35">
      <c r="A2870">
        <v>2868</v>
      </c>
      <c r="B2870" s="3" t="s">
        <v>1337</v>
      </c>
      <c r="C2870" s="3" t="s">
        <v>3915</v>
      </c>
      <c r="D2870">
        <v>15000</v>
      </c>
      <c r="E2870">
        <v>6301.76</v>
      </c>
      <c r="F2870" t="s">
        <v>5158</v>
      </c>
      <c r="G2870" t="s">
        <v>5161</v>
      </c>
      <c r="H2870" t="s">
        <v>5183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5208</v>
      </c>
      <c r="P2870">
        <f t="shared" si="156"/>
        <v>105</v>
      </c>
      <c r="Q2870" t="s">
        <v>5234</v>
      </c>
      <c r="R2870" t="s">
        <v>5235</v>
      </c>
      <c r="S2870" s="10">
        <f t="shared" si="157"/>
        <v>42618.618680555555</v>
      </c>
      <c r="T2870" s="10">
        <f t="shared" si="158"/>
        <v>42648.618680555555</v>
      </c>
    </row>
    <row r="2871" spans="1:20" ht="58" x14ac:dyDescent="0.35">
      <c r="A2871">
        <v>2869</v>
      </c>
      <c r="B2871" s="3" t="s">
        <v>1338</v>
      </c>
      <c r="C2871" s="3" t="s">
        <v>3916</v>
      </c>
      <c r="D2871">
        <v>20000</v>
      </c>
      <c r="E2871">
        <v>177</v>
      </c>
      <c r="F2871" t="s">
        <v>5158</v>
      </c>
      <c r="G2871" t="s">
        <v>5161</v>
      </c>
      <c r="H2871" t="s">
        <v>5183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5208</v>
      </c>
      <c r="P2871">
        <f t="shared" si="156"/>
        <v>35</v>
      </c>
      <c r="Q2871" t="s">
        <v>5234</v>
      </c>
      <c r="R2871" t="s">
        <v>5235</v>
      </c>
      <c r="S2871" s="10">
        <f t="shared" si="157"/>
        <v>42540.385196759256</v>
      </c>
      <c r="T2871" s="10">
        <f t="shared" si="158"/>
        <v>42570.385196759256</v>
      </c>
    </row>
    <row r="2872" spans="1:20" ht="58" x14ac:dyDescent="0.35">
      <c r="A2872">
        <v>2870</v>
      </c>
      <c r="B2872" s="3" t="s">
        <v>1339</v>
      </c>
      <c r="C2872" s="3" t="s">
        <v>3917</v>
      </c>
      <c r="D2872">
        <v>5000</v>
      </c>
      <c r="E2872">
        <v>750</v>
      </c>
      <c r="F2872" t="s">
        <v>5158</v>
      </c>
      <c r="G2872" t="s">
        <v>5161</v>
      </c>
      <c r="H2872" t="s">
        <v>5183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5208</v>
      </c>
      <c r="P2872">
        <f t="shared" si="156"/>
        <v>83</v>
      </c>
      <c r="Q2872" t="s">
        <v>5234</v>
      </c>
      <c r="R2872" t="s">
        <v>5235</v>
      </c>
      <c r="S2872" s="10">
        <f t="shared" si="157"/>
        <v>41745.981076388889</v>
      </c>
      <c r="T2872" s="10">
        <f t="shared" si="158"/>
        <v>41775.981076388889</v>
      </c>
    </row>
    <row r="2873" spans="1:20" ht="43.5" x14ac:dyDescent="0.35">
      <c r="A2873">
        <v>2871</v>
      </c>
      <c r="B2873" s="3" t="s">
        <v>1340</v>
      </c>
      <c r="C2873" s="3" t="s">
        <v>3918</v>
      </c>
      <c r="D2873">
        <v>10000</v>
      </c>
      <c r="E2873">
        <v>467</v>
      </c>
      <c r="F2873" t="s">
        <v>5158</v>
      </c>
      <c r="G2873" t="s">
        <v>5161</v>
      </c>
      <c r="H2873" t="s">
        <v>5183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5208</v>
      </c>
      <c r="P2873">
        <f t="shared" si="156"/>
        <v>36</v>
      </c>
      <c r="Q2873" t="s">
        <v>5234</v>
      </c>
      <c r="R2873" t="s">
        <v>5235</v>
      </c>
      <c r="S2873" s="10">
        <f t="shared" si="157"/>
        <v>41974.530243055553</v>
      </c>
      <c r="T2873" s="10">
        <f t="shared" si="158"/>
        <v>41994.530243055553</v>
      </c>
    </row>
    <row r="2874" spans="1:20" ht="43.5" x14ac:dyDescent="0.35">
      <c r="A2874">
        <v>2872</v>
      </c>
      <c r="B2874" s="3" t="s">
        <v>1341</v>
      </c>
      <c r="C2874" s="3" t="s">
        <v>3919</v>
      </c>
      <c r="D2874">
        <v>3000</v>
      </c>
      <c r="E2874">
        <v>0</v>
      </c>
      <c r="F2874" t="s">
        <v>5158</v>
      </c>
      <c r="G2874" t="s">
        <v>5161</v>
      </c>
      <c r="H2874" t="s">
        <v>5183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5208</v>
      </c>
      <c r="P2874" t="e">
        <f t="shared" si="156"/>
        <v>#DIV/0!</v>
      </c>
      <c r="Q2874" t="s">
        <v>5234</v>
      </c>
      <c r="R2874" t="s">
        <v>5235</v>
      </c>
      <c r="S2874" s="10">
        <f t="shared" si="157"/>
        <v>42114.907847222225</v>
      </c>
      <c r="T2874" s="10">
        <f t="shared" si="158"/>
        <v>42174.907847222225</v>
      </c>
    </row>
    <row r="2875" spans="1:20" ht="58" x14ac:dyDescent="0.35">
      <c r="A2875">
        <v>2873</v>
      </c>
      <c r="B2875" s="3" t="s">
        <v>1342</v>
      </c>
      <c r="C2875" s="3" t="s">
        <v>3920</v>
      </c>
      <c r="D2875">
        <v>2500</v>
      </c>
      <c r="E2875">
        <v>953</v>
      </c>
      <c r="F2875" t="s">
        <v>5158</v>
      </c>
      <c r="G2875" t="s">
        <v>5161</v>
      </c>
      <c r="H2875" t="s">
        <v>5183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5208</v>
      </c>
      <c r="P2875">
        <f t="shared" si="156"/>
        <v>119</v>
      </c>
      <c r="Q2875" t="s">
        <v>5234</v>
      </c>
      <c r="R2875" t="s">
        <v>5235</v>
      </c>
      <c r="S2875" s="10">
        <f t="shared" si="157"/>
        <v>42002.609155092585</v>
      </c>
      <c r="T2875" s="10">
        <f t="shared" si="158"/>
        <v>42032.609155092585</v>
      </c>
    </row>
    <row r="2876" spans="1:20" ht="43.5" x14ac:dyDescent="0.35">
      <c r="A2876">
        <v>2874</v>
      </c>
      <c r="B2876" s="3" t="s">
        <v>1343</v>
      </c>
      <c r="C2876" s="3" t="s">
        <v>3921</v>
      </c>
      <c r="D2876">
        <v>5000</v>
      </c>
      <c r="E2876">
        <v>271</v>
      </c>
      <c r="F2876" t="s">
        <v>5158</v>
      </c>
      <c r="G2876" t="s">
        <v>5161</v>
      </c>
      <c r="H2876" t="s">
        <v>5183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5208</v>
      </c>
      <c r="P2876">
        <f t="shared" si="156"/>
        <v>90</v>
      </c>
      <c r="Q2876" t="s">
        <v>5234</v>
      </c>
      <c r="R2876" t="s">
        <v>5235</v>
      </c>
      <c r="S2876" s="10">
        <f t="shared" si="157"/>
        <v>42722.636412037034</v>
      </c>
      <c r="T2876" s="10">
        <f t="shared" si="158"/>
        <v>42752.636412037034</v>
      </c>
    </row>
    <row r="2877" spans="1:20" ht="43.5" x14ac:dyDescent="0.35">
      <c r="A2877">
        <v>2875</v>
      </c>
      <c r="B2877" s="3" t="s">
        <v>1344</v>
      </c>
      <c r="C2877" s="3" t="s">
        <v>3922</v>
      </c>
      <c r="D2877">
        <v>20000</v>
      </c>
      <c r="E2877">
        <v>7</v>
      </c>
      <c r="F2877" t="s">
        <v>5158</v>
      </c>
      <c r="G2877" t="s">
        <v>5161</v>
      </c>
      <c r="H2877" t="s">
        <v>5183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5208</v>
      </c>
      <c r="P2877">
        <f t="shared" si="156"/>
        <v>2</v>
      </c>
      <c r="Q2877" t="s">
        <v>5234</v>
      </c>
      <c r="R2877" t="s">
        <v>5235</v>
      </c>
      <c r="S2877" s="10">
        <f t="shared" si="157"/>
        <v>42464.920057870368</v>
      </c>
      <c r="T2877" s="10">
        <f t="shared" si="158"/>
        <v>42494.920057870368</v>
      </c>
    </row>
    <row r="2878" spans="1:20" ht="43.5" x14ac:dyDescent="0.35">
      <c r="A2878">
        <v>2876</v>
      </c>
      <c r="B2878" s="3" t="s">
        <v>1345</v>
      </c>
      <c r="C2878" s="3" t="s">
        <v>3923</v>
      </c>
      <c r="D2878">
        <v>150000</v>
      </c>
      <c r="E2878">
        <v>0</v>
      </c>
      <c r="F2878" t="s">
        <v>5158</v>
      </c>
      <c r="G2878" t="s">
        <v>5161</v>
      </c>
      <c r="H2878" t="s">
        <v>5183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5208</v>
      </c>
      <c r="P2878" t="e">
        <f t="shared" si="156"/>
        <v>#DIV/0!</v>
      </c>
      <c r="Q2878" t="s">
        <v>5234</v>
      </c>
      <c r="R2878" t="s">
        <v>5235</v>
      </c>
      <c r="S2878" s="10">
        <f t="shared" si="157"/>
        <v>42171.535636574066</v>
      </c>
      <c r="T2878" s="10">
        <f t="shared" si="158"/>
        <v>42201.535636574066</v>
      </c>
    </row>
    <row r="2879" spans="1:20" ht="43.5" x14ac:dyDescent="0.35">
      <c r="A2879">
        <v>2877</v>
      </c>
      <c r="B2879" s="3" t="s">
        <v>1346</v>
      </c>
      <c r="C2879" s="3" t="s">
        <v>3924</v>
      </c>
      <c r="D2879">
        <v>6000</v>
      </c>
      <c r="E2879">
        <v>650</v>
      </c>
      <c r="F2879" t="s">
        <v>5158</v>
      </c>
      <c r="G2879" t="s">
        <v>5161</v>
      </c>
      <c r="H2879" t="s">
        <v>5183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5208</v>
      </c>
      <c r="P2879">
        <f t="shared" si="156"/>
        <v>108</v>
      </c>
      <c r="Q2879" t="s">
        <v>5234</v>
      </c>
      <c r="R2879" t="s">
        <v>5235</v>
      </c>
      <c r="S2879" s="10">
        <f t="shared" si="157"/>
        <v>42672.746805555558</v>
      </c>
      <c r="T2879" s="10">
        <f t="shared" si="158"/>
        <v>42704.499999999993</v>
      </c>
    </row>
    <row r="2880" spans="1:20" ht="43.5" x14ac:dyDescent="0.35">
      <c r="A2880">
        <v>2878</v>
      </c>
      <c r="B2880" s="3" t="s">
        <v>1347</v>
      </c>
      <c r="C2880" s="3" t="s">
        <v>3925</v>
      </c>
      <c r="D2880">
        <v>3000</v>
      </c>
      <c r="E2880">
        <v>63</v>
      </c>
      <c r="F2880" t="s">
        <v>5158</v>
      </c>
      <c r="G2880" t="s">
        <v>5162</v>
      </c>
      <c r="H2880" t="s">
        <v>5184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5208</v>
      </c>
      <c r="P2880">
        <f t="shared" si="156"/>
        <v>16</v>
      </c>
      <c r="Q2880" t="s">
        <v>5234</v>
      </c>
      <c r="R2880" t="s">
        <v>5235</v>
      </c>
      <c r="S2880" s="10">
        <f t="shared" si="157"/>
        <v>42128.407349537032</v>
      </c>
      <c r="T2880" s="10">
        <f t="shared" si="158"/>
        <v>42188.407349537032</v>
      </c>
    </row>
    <row r="2881" spans="1:20" ht="43.5" x14ac:dyDescent="0.35">
      <c r="A2881">
        <v>2879</v>
      </c>
      <c r="B2881" s="3" t="s">
        <v>1348</v>
      </c>
      <c r="C2881" s="3" t="s">
        <v>3926</v>
      </c>
      <c r="D2881">
        <v>11200</v>
      </c>
      <c r="E2881">
        <v>29</v>
      </c>
      <c r="F2881" t="s">
        <v>5158</v>
      </c>
      <c r="G2881" t="s">
        <v>5161</v>
      </c>
      <c r="H2881" t="s">
        <v>5183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5208</v>
      </c>
      <c r="P2881">
        <f t="shared" si="156"/>
        <v>29</v>
      </c>
      <c r="Q2881" t="s">
        <v>5234</v>
      </c>
      <c r="R2881" t="s">
        <v>5235</v>
      </c>
      <c r="S2881" s="10">
        <f t="shared" si="157"/>
        <v>42359.516909722217</v>
      </c>
      <c r="T2881" s="10">
        <f t="shared" si="158"/>
        <v>42389.516909722217</v>
      </c>
    </row>
    <row r="2882" spans="1:20" ht="43.5" x14ac:dyDescent="0.35">
      <c r="A2882">
        <v>2880</v>
      </c>
      <c r="B2882" s="3" t="s">
        <v>1349</v>
      </c>
      <c r="C2882" s="3" t="s">
        <v>3927</v>
      </c>
      <c r="D2882">
        <v>12000</v>
      </c>
      <c r="E2882">
        <v>2800</v>
      </c>
      <c r="F2882" t="s">
        <v>5158</v>
      </c>
      <c r="G2882" t="s">
        <v>5161</v>
      </c>
      <c r="H2882" t="s">
        <v>5183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5208</v>
      </c>
      <c r="P2882">
        <f t="shared" si="156"/>
        <v>97</v>
      </c>
      <c r="Q2882" t="s">
        <v>5234</v>
      </c>
      <c r="R2882" t="s">
        <v>5235</v>
      </c>
      <c r="S2882" s="10">
        <f t="shared" si="157"/>
        <v>42192.69736111111</v>
      </c>
      <c r="T2882" s="10">
        <f t="shared" si="158"/>
        <v>42236.503472222219</v>
      </c>
    </row>
    <row r="2883" spans="1:20" ht="43.5" x14ac:dyDescent="0.35">
      <c r="A2883">
        <v>2881</v>
      </c>
      <c r="B2883" s="3" t="s">
        <v>1350</v>
      </c>
      <c r="C2883" s="3" t="s">
        <v>3928</v>
      </c>
      <c r="D2883">
        <v>5500</v>
      </c>
      <c r="E2883">
        <v>0</v>
      </c>
      <c r="F2883" t="s">
        <v>5158</v>
      </c>
      <c r="G2883" t="s">
        <v>5161</v>
      </c>
      <c r="H2883" t="s">
        <v>5183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5208</v>
      </c>
      <c r="P2883" t="e">
        <f t="shared" ref="P2883:P2946" si="159">ROUND(E2883/L2883,0)</f>
        <v>#DIV/0!</v>
      </c>
      <c r="Q2883" t="s">
        <v>5234</v>
      </c>
      <c r="R2883" t="s">
        <v>5235</v>
      </c>
      <c r="S2883" s="10">
        <f t="shared" ref="S2883:S2946" si="160">(J2883/86400)+25569+(-5/24)</f>
        <v>41916.389305555553</v>
      </c>
      <c r="T2883" s="10">
        <f t="shared" ref="T2883:T2946" si="161">(I2883/86400)+25569+(-5/24)</f>
        <v>41976.430972222217</v>
      </c>
    </row>
    <row r="2884" spans="1:20" ht="58" x14ac:dyDescent="0.35">
      <c r="A2884">
        <v>2882</v>
      </c>
      <c r="B2884" s="3" t="s">
        <v>1351</v>
      </c>
      <c r="C2884" s="3" t="s">
        <v>3929</v>
      </c>
      <c r="D2884">
        <v>750</v>
      </c>
      <c r="E2884">
        <v>252</v>
      </c>
      <c r="F2884" t="s">
        <v>5158</v>
      </c>
      <c r="G2884" t="s">
        <v>5161</v>
      </c>
      <c r="H2884" t="s">
        <v>5183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5208</v>
      </c>
      <c r="P2884">
        <f t="shared" si="159"/>
        <v>63</v>
      </c>
      <c r="Q2884" t="s">
        <v>5234</v>
      </c>
      <c r="R2884" t="s">
        <v>5235</v>
      </c>
      <c r="S2884" s="10">
        <f t="shared" si="160"/>
        <v>42461.387939814813</v>
      </c>
      <c r="T2884" s="10">
        <f t="shared" si="161"/>
        <v>42491.387939814813</v>
      </c>
    </row>
    <row r="2885" spans="1:20" ht="58" x14ac:dyDescent="0.35">
      <c r="A2885">
        <v>2883</v>
      </c>
      <c r="B2885" s="3" t="s">
        <v>1352</v>
      </c>
      <c r="C2885" s="3" t="s">
        <v>3930</v>
      </c>
      <c r="D2885">
        <v>10000</v>
      </c>
      <c r="E2885">
        <v>1908</v>
      </c>
      <c r="F2885" t="s">
        <v>5158</v>
      </c>
      <c r="G2885" t="s">
        <v>5161</v>
      </c>
      <c r="H2885" t="s">
        <v>5183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5208</v>
      </c>
      <c r="P2885">
        <f t="shared" si="159"/>
        <v>382</v>
      </c>
      <c r="Q2885" t="s">
        <v>5234</v>
      </c>
      <c r="R2885" t="s">
        <v>5235</v>
      </c>
      <c r="S2885" s="10">
        <f t="shared" si="160"/>
        <v>42370.694872685184</v>
      </c>
      <c r="T2885" s="10">
        <f t="shared" si="161"/>
        <v>42405.999305555553</v>
      </c>
    </row>
    <row r="2886" spans="1:20" ht="29" x14ac:dyDescent="0.35">
      <c r="A2886">
        <v>2884</v>
      </c>
      <c r="B2886" s="3" t="s">
        <v>1353</v>
      </c>
      <c r="C2886" s="3" t="s">
        <v>3931</v>
      </c>
      <c r="D2886">
        <v>45000</v>
      </c>
      <c r="E2886">
        <v>185</v>
      </c>
      <c r="F2886" t="s">
        <v>5158</v>
      </c>
      <c r="G2886" t="s">
        <v>5161</v>
      </c>
      <c r="H2886" t="s">
        <v>5183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5208</v>
      </c>
      <c r="P2886">
        <f t="shared" si="159"/>
        <v>46</v>
      </c>
      <c r="Q2886" t="s">
        <v>5234</v>
      </c>
      <c r="R2886" t="s">
        <v>5235</v>
      </c>
      <c r="S2886" s="10">
        <f t="shared" si="160"/>
        <v>41948.518923611111</v>
      </c>
      <c r="T2886" s="10">
        <f t="shared" si="161"/>
        <v>41978.518923611111</v>
      </c>
    </row>
    <row r="2887" spans="1:20" ht="29" x14ac:dyDescent="0.35">
      <c r="A2887">
        <v>2885</v>
      </c>
      <c r="B2887" s="3" t="s">
        <v>1354</v>
      </c>
      <c r="C2887" s="3" t="s">
        <v>3932</v>
      </c>
      <c r="D2887">
        <v>400</v>
      </c>
      <c r="E2887">
        <v>130</v>
      </c>
      <c r="F2887" t="s">
        <v>5158</v>
      </c>
      <c r="G2887" t="s">
        <v>5161</v>
      </c>
      <c r="H2887" t="s">
        <v>5183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5208</v>
      </c>
      <c r="P2887">
        <f t="shared" si="159"/>
        <v>26</v>
      </c>
      <c r="Q2887" t="s">
        <v>5234</v>
      </c>
      <c r="R2887" t="s">
        <v>5235</v>
      </c>
      <c r="S2887" s="10">
        <f t="shared" si="160"/>
        <v>42046.868067129624</v>
      </c>
      <c r="T2887" s="10">
        <f t="shared" si="161"/>
        <v>42076.82640046296</v>
      </c>
    </row>
    <row r="2888" spans="1:20" ht="43.5" x14ac:dyDescent="0.35">
      <c r="A2888">
        <v>2886</v>
      </c>
      <c r="B2888" s="3" t="s">
        <v>1355</v>
      </c>
      <c r="C2888" s="3" t="s">
        <v>3933</v>
      </c>
      <c r="D2888">
        <v>200</v>
      </c>
      <c r="E2888">
        <v>10</v>
      </c>
      <c r="F2888" t="s">
        <v>5158</v>
      </c>
      <c r="G2888" t="s">
        <v>5161</v>
      </c>
      <c r="H2888" t="s">
        <v>5183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5208</v>
      </c>
      <c r="P2888">
        <f t="shared" si="159"/>
        <v>10</v>
      </c>
      <c r="Q2888" t="s">
        <v>5234</v>
      </c>
      <c r="R2888" t="s">
        <v>5235</v>
      </c>
      <c r="S2888" s="10">
        <f t="shared" si="160"/>
        <v>42261.424583333333</v>
      </c>
      <c r="T2888" s="10">
        <f t="shared" si="161"/>
        <v>42265.957638888889</v>
      </c>
    </row>
    <row r="2889" spans="1:20" ht="43.5" x14ac:dyDescent="0.35">
      <c r="A2889">
        <v>2887</v>
      </c>
      <c r="B2889" s="3" t="s">
        <v>1356</v>
      </c>
      <c r="C2889" s="3" t="s">
        <v>3934</v>
      </c>
      <c r="D2889">
        <v>3000</v>
      </c>
      <c r="E2889">
        <v>5</v>
      </c>
      <c r="F2889" t="s">
        <v>5158</v>
      </c>
      <c r="G2889" t="s">
        <v>5161</v>
      </c>
      <c r="H2889" t="s">
        <v>5183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5208</v>
      </c>
      <c r="P2889">
        <f t="shared" si="159"/>
        <v>5</v>
      </c>
      <c r="Q2889" t="s">
        <v>5234</v>
      </c>
      <c r="R2889" t="s">
        <v>5235</v>
      </c>
      <c r="S2889" s="10">
        <f t="shared" si="160"/>
        <v>41985.219027777777</v>
      </c>
      <c r="T2889" s="10">
        <f t="shared" si="161"/>
        <v>42015.219027777777</v>
      </c>
    </row>
    <row r="2890" spans="1:20" ht="43.5" x14ac:dyDescent="0.35">
      <c r="A2890">
        <v>2888</v>
      </c>
      <c r="B2890" s="3" t="s">
        <v>1357</v>
      </c>
      <c r="C2890" s="3" t="s">
        <v>3935</v>
      </c>
      <c r="D2890">
        <v>30000</v>
      </c>
      <c r="E2890">
        <v>0</v>
      </c>
      <c r="F2890" t="s">
        <v>5158</v>
      </c>
      <c r="G2890" t="s">
        <v>5161</v>
      </c>
      <c r="H2890" t="s">
        <v>5183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5208</v>
      </c>
      <c r="P2890" t="e">
        <f t="shared" si="159"/>
        <v>#DIV/0!</v>
      </c>
      <c r="Q2890" t="s">
        <v>5234</v>
      </c>
      <c r="R2890" t="s">
        <v>5235</v>
      </c>
      <c r="S2890" s="10">
        <f t="shared" si="160"/>
        <v>41922.326851851853</v>
      </c>
      <c r="T2890" s="10">
        <f t="shared" si="161"/>
        <v>41929.999305555553</v>
      </c>
    </row>
    <row r="2891" spans="1:20" ht="43.5" x14ac:dyDescent="0.35">
      <c r="A2891">
        <v>2889</v>
      </c>
      <c r="B2891" s="3" t="s">
        <v>1358</v>
      </c>
      <c r="C2891" s="3" t="s">
        <v>3936</v>
      </c>
      <c r="D2891">
        <v>3000</v>
      </c>
      <c r="E2891">
        <v>1142</v>
      </c>
      <c r="F2891" t="s">
        <v>5158</v>
      </c>
      <c r="G2891" t="s">
        <v>5161</v>
      </c>
      <c r="H2891" t="s">
        <v>5183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5208</v>
      </c>
      <c r="P2891">
        <f t="shared" si="159"/>
        <v>82</v>
      </c>
      <c r="Q2891" t="s">
        <v>5234</v>
      </c>
      <c r="R2891" t="s">
        <v>5235</v>
      </c>
      <c r="S2891" s="10">
        <f t="shared" si="160"/>
        <v>41850.654918981476</v>
      </c>
      <c r="T2891" s="10">
        <f t="shared" si="161"/>
        <v>41880.654918981476</v>
      </c>
    </row>
    <row r="2892" spans="1:20" ht="43.5" x14ac:dyDescent="0.35">
      <c r="A2892">
        <v>2890</v>
      </c>
      <c r="B2892" s="3" t="s">
        <v>1359</v>
      </c>
      <c r="C2892" s="3" t="s">
        <v>3937</v>
      </c>
      <c r="D2892">
        <v>2000</v>
      </c>
      <c r="E2892">
        <v>21</v>
      </c>
      <c r="F2892" t="s">
        <v>5158</v>
      </c>
      <c r="G2892" t="s">
        <v>5161</v>
      </c>
      <c r="H2892" t="s">
        <v>5183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5208</v>
      </c>
      <c r="P2892">
        <f t="shared" si="159"/>
        <v>7</v>
      </c>
      <c r="Q2892" t="s">
        <v>5234</v>
      </c>
      <c r="R2892" t="s">
        <v>5235</v>
      </c>
      <c r="S2892" s="10">
        <f t="shared" si="160"/>
        <v>41831.534629629627</v>
      </c>
      <c r="T2892" s="10">
        <f t="shared" si="161"/>
        <v>41859.916666666664</v>
      </c>
    </row>
    <row r="2893" spans="1:20" ht="43.5" x14ac:dyDescent="0.35">
      <c r="A2893">
        <v>2891</v>
      </c>
      <c r="B2893" s="3" t="s">
        <v>1360</v>
      </c>
      <c r="C2893" s="3" t="s">
        <v>3938</v>
      </c>
      <c r="D2893">
        <v>10000</v>
      </c>
      <c r="E2893">
        <v>273</v>
      </c>
      <c r="F2893" t="s">
        <v>5158</v>
      </c>
      <c r="G2893" t="s">
        <v>5161</v>
      </c>
      <c r="H2893" t="s">
        <v>5183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5208</v>
      </c>
      <c r="P2893">
        <f t="shared" si="159"/>
        <v>27</v>
      </c>
      <c r="Q2893" t="s">
        <v>5234</v>
      </c>
      <c r="R2893" t="s">
        <v>5235</v>
      </c>
      <c r="S2893" s="10">
        <f t="shared" si="160"/>
        <v>42415.675092592595</v>
      </c>
      <c r="T2893" s="10">
        <f t="shared" si="161"/>
        <v>42475.633425925924</v>
      </c>
    </row>
    <row r="2894" spans="1:20" ht="43.5" x14ac:dyDescent="0.35">
      <c r="A2894">
        <v>2892</v>
      </c>
      <c r="B2894" s="3" t="s">
        <v>1361</v>
      </c>
      <c r="C2894" s="3" t="s">
        <v>3939</v>
      </c>
      <c r="D2894">
        <v>5500</v>
      </c>
      <c r="E2894">
        <v>500</v>
      </c>
      <c r="F2894" t="s">
        <v>5158</v>
      </c>
      <c r="G2894" t="s">
        <v>5161</v>
      </c>
      <c r="H2894" t="s">
        <v>5183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5208</v>
      </c>
      <c r="P2894">
        <f t="shared" si="159"/>
        <v>29</v>
      </c>
      <c r="Q2894" t="s">
        <v>5234</v>
      </c>
      <c r="R2894" t="s">
        <v>5235</v>
      </c>
      <c r="S2894" s="10">
        <f t="shared" si="160"/>
        <v>41869.505833333329</v>
      </c>
      <c r="T2894" s="10">
        <f t="shared" si="161"/>
        <v>41876.666666666664</v>
      </c>
    </row>
    <row r="2895" spans="1:20" x14ac:dyDescent="0.35">
      <c r="A2895">
        <v>2893</v>
      </c>
      <c r="B2895" s="3" t="s">
        <v>1362</v>
      </c>
      <c r="C2895" s="3" t="s">
        <v>3940</v>
      </c>
      <c r="D2895">
        <v>5000</v>
      </c>
      <c r="E2895">
        <v>25</v>
      </c>
      <c r="F2895" t="s">
        <v>5158</v>
      </c>
      <c r="G2895" t="s">
        <v>5161</v>
      </c>
      <c r="H2895" t="s">
        <v>5183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5208</v>
      </c>
      <c r="P2895">
        <f t="shared" si="159"/>
        <v>13</v>
      </c>
      <c r="Q2895" t="s">
        <v>5234</v>
      </c>
      <c r="R2895" t="s">
        <v>5235</v>
      </c>
      <c r="S2895" s="10">
        <f t="shared" si="160"/>
        <v>41953.564756944441</v>
      </c>
      <c r="T2895" s="10">
        <f t="shared" si="161"/>
        <v>42012.874999999993</v>
      </c>
    </row>
    <row r="2896" spans="1:20" ht="29" x14ac:dyDescent="0.35">
      <c r="A2896">
        <v>2894</v>
      </c>
      <c r="B2896" s="3" t="s">
        <v>1363</v>
      </c>
      <c r="C2896" s="3" t="s">
        <v>3941</v>
      </c>
      <c r="D2896">
        <v>50000</v>
      </c>
      <c r="E2896">
        <v>0</v>
      </c>
      <c r="F2896" t="s">
        <v>5158</v>
      </c>
      <c r="G2896" t="s">
        <v>5161</v>
      </c>
      <c r="H2896" t="s">
        <v>5183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5208</v>
      </c>
      <c r="P2896" t="e">
        <f t="shared" si="159"/>
        <v>#DIV/0!</v>
      </c>
      <c r="Q2896" t="s">
        <v>5234</v>
      </c>
      <c r="R2896" t="s">
        <v>5235</v>
      </c>
      <c r="S2896" s="10">
        <f t="shared" si="160"/>
        <v>42037.777951388889</v>
      </c>
      <c r="T2896" s="10">
        <f t="shared" si="161"/>
        <v>42097.736284722218</v>
      </c>
    </row>
    <row r="2897" spans="1:20" ht="43.5" x14ac:dyDescent="0.35">
      <c r="A2897">
        <v>2895</v>
      </c>
      <c r="B2897" s="3" t="s">
        <v>1364</v>
      </c>
      <c r="C2897" s="3" t="s">
        <v>3942</v>
      </c>
      <c r="D2897">
        <v>500</v>
      </c>
      <c r="E2897">
        <v>23</v>
      </c>
      <c r="F2897" t="s">
        <v>5158</v>
      </c>
      <c r="G2897" t="s">
        <v>5161</v>
      </c>
      <c r="H2897" t="s">
        <v>5183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5208</v>
      </c>
      <c r="P2897">
        <f t="shared" si="159"/>
        <v>6</v>
      </c>
      <c r="Q2897" t="s">
        <v>5234</v>
      </c>
      <c r="R2897" t="s">
        <v>5235</v>
      </c>
      <c r="S2897" s="10">
        <f t="shared" si="160"/>
        <v>41811.347129629627</v>
      </c>
      <c r="T2897" s="10">
        <f t="shared" si="161"/>
        <v>41812.666666666664</v>
      </c>
    </row>
    <row r="2898" spans="1:20" ht="43.5" x14ac:dyDescent="0.35">
      <c r="A2898">
        <v>2896</v>
      </c>
      <c r="B2898" s="3" t="s">
        <v>1365</v>
      </c>
      <c r="C2898" s="3" t="s">
        <v>3943</v>
      </c>
      <c r="D2898">
        <v>3000</v>
      </c>
      <c r="E2898">
        <v>625</v>
      </c>
      <c r="F2898" t="s">
        <v>5158</v>
      </c>
      <c r="G2898" t="s">
        <v>5161</v>
      </c>
      <c r="H2898" t="s">
        <v>5183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5208</v>
      </c>
      <c r="P2898">
        <f t="shared" si="159"/>
        <v>52</v>
      </c>
      <c r="Q2898" t="s">
        <v>5234</v>
      </c>
      <c r="R2898" t="s">
        <v>5235</v>
      </c>
      <c r="S2898" s="10">
        <f t="shared" si="160"/>
        <v>42701.700474537036</v>
      </c>
      <c r="T2898" s="10">
        <f t="shared" si="161"/>
        <v>42716.041666666664</v>
      </c>
    </row>
    <row r="2899" spans="1:20" ht="43.5" x14ac:dyDescent="0.35">
      <c r="A2899">
        <v>2897</v>
      </c>
      <c r="B2899" s="3" t="s">
        <v>1366</v>
      </c>
      <c r="C2899" s="3" t="s">
        <v>3944</v>
      </c>
      <c r="D2899">
        <v>12000</v>
      </c>
      <c r="E2899">
        <v>550</v>
      </c>
      <c r="F2899" t="s">
        <v>5158</v>
      </c>
      <c r="G2899" t="s">
        <v>5161</v>
      </c>
      <c r="H2899" t="s">
        <v>5183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5208</v>
      </c>
      <c r="P2899">
        <f t="shared" si="159"/>
        <v>183</v>
      </c>
      <c r="Q2899" t="s">
        <v>5234</v>
      </c>
      <c r="R2899" t="s">
        <v>5235</v>
      </c>
      <c r="S2899" s="10">
        <f t="shared" si="160"/>
        <v>42258.438171296293</v>
      </c>
      <c r="T2899" s="10">
        <f t="shared" si="161"/>
        <v>42288.436863425923</v>
      </c>
    </row>
    <row r="2900" spans="1:20" ht="43.5" x14ac:dyDescent="0.35">
      <c r="A2900">
        <v>2898</v>
      </c>
      <c r="B2900" s="3" t="s">
        <v>1367</v>
      </c>
      <c r="C2900" s="3" t="s">
        <v>3945</v>
      </c>
      <c r="D2900">
        <v>7500</v>
      </c>
      <c r="E2900">
        <v>316</v>
      </c>
      <c r="F2900" t="s">
        <v>5158</v>
      </c>
      <c r="G2900" t="s">
        <v>5161</v>
      </c>
      <c r="H2900" t="s">
        <v>5183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5208</v>
      </c>
      <c r="P2900">
        <f t="shared" si="159"/>
        <v>26</v>
      </c>
      <c r="Q2900" t="s">
        <v>5234</v>
      </c>
      <c r="R2900" t="s">
        <v>5235</v>
      </c>
      <c r="S2900" s="10">
        <f t="shared" si="160"/>
        <v>42278.456631944442</v>
      </c>
      <c r="T2900" s="10">
        <f t="shared" si="161"/>
        <v>42308.456631944442</v>
      </c>
    </row>
    <row r="2901" spans="1:20" ht="43.5" x14ac:dyDescent="0.35">
      <c r="A2901">
        <v>2899</v>
      </c>
      <c r="B2901" s="3" t="s">
        <v>1368</v>
      </c>
      <c r="C2901" s="3" t="s">
        <v>3946</v>
      </c>
      <c r="D2901">
        <v>10000</v>
      </c>
      <c r="E2901">
        <v>0</v>
      </c>
      <c r="F2901" t="s">
        <v>5158</v>
      </c>
      <c r="G2901" t="s">
        <v>5161</v>
      </c>
      <c r="H2901" t="s">
        <v>5183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5208</v>
      </c>
      <c r="P2901" t="e">
        <f t="shared" si="159"/>
        <v>#DIV/0!</v>
      </c>
      <c r="Q2901" t="s">
        <v>5234</v>
      </c>
      <c r="R2901" t="s">
        <v>5235</v>
      </c>
      <c r="S2901" s="10">
        <f t="shared" si="160"/>
        <v>42514.869884259257</v>
      </c>
      <c r="T2901" s="10">
        <f t="shared" si="161"/>
        <v>42574.869884259257</v>
      </c>
    </row>
    <row r="2902" spans="1:20" ht="58" x14ac:dyDescent="0.35">
      <c r="A2902">
        <v>2900</v>
      </c>
      <c r="B2902" s="3" t="s">
        <v>1369</v>
      </c>
      <c r="C2902" s="3" t="s">
        <v>3947</v>
      </c>
      <c r="D2902">
        <v>5500</v>
      </c>
      <c r="E2902">
        <v>3405</v>
      </c>
      <c r="F2902" t="s">
        <v>5158</v>
      </c>
      <c r="G2902" t="s">
        <v>5161</v>
      </c>
      <c r="H2902" t="s">
        <v>5183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5208</v>
      </c>
      <c r="P2902">
        <f t="shared" si="159"/>
        <v>486</v>
      </c>
      <c r="Q2902" t="s">
        <v>5234</v>
      </c>
      <c r="R2902" t="s">
        <v>5235</v>
      </c>
      <c r="S2902" s="10">
        <f t="shared" si="160"/>
        <v>41830.025833333333</v>
      </c>
      <c r="T2902" s="10">
        <f t="shared" si="161"/>
        <v>41860.025833333333</v>
      </c>
    </row>
    <row r="2903" spans="1:20" ht="43.5" x14ac:dyDescent="0.35">
      <c r="A2903">
        <v>2901</v>
      </c>
      <c r="B2903" s="3" t="s">
        <v>1370</v>
      </c>
      <c r="C2903" s="3" t="s">
        <v>3948</v>
      </c>
      <c r="D2903">
        <v>750</v>
      </c>
      <c r="E2903">
        <v>6</v>
      </c>
      <c r="F2903" t="s">
        <v>5158</v>
      </c>
      <c r="G2903" t="s">
        <v>5161</v>
      </c>
      <c r="H2903" t="s">
        <v>5183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5208</v>
      </c>
      <c r="P2903">
        <f t="shared" si="159"/>
        <v>3</v>
      </c>
      <c r="Q2903" t="s">
        <v>5234</v>
      </c>
      <c r="R2903" t="s">
        <v>5235</v>
      </c>
      <c r="S2903" s="10">
        <f t="shared" si="160"/>
        <v>41982.696053240739</v>
      </c>
      <c r="T2903" s="10">
        <f t="shared" si="161"/>
        <v>42042.696053240739</v>
      </c>
    </row>
    <row r="2904" spans="1:20" ht="43.5" x14ac:dyDescent="0.35">
      <c r="A2904">
        <v>2902</v>
      </c>
      <c r="B2904" s="3" t="s">
        <v>1371</v>
      </c>
      <c r="C2904" s="3" t="s">
        <v>3949</v>
      </c>
      <c r="D2904">
        <v>150000</v>
      </c>
      <c r="E2904">
        <v>25</v>
      </c>
      <c r="F2904" t="s">
        <v>5158</v>
      </c>
      <c r="G2904" t="s">
        <v>5161</v>
      </c>
      <c r="H2904" t="s">
        <v>5183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5208</v>
      </c>
      <c r="P2904">
        <f t="shared" si="159"/>
        <v>25</v>
      </c>
      <c r="Q2904" t="s">
        <v>5234</v>
      </c>
      <c r="R2904" t="s">
        <v>5235</v>
      </c>
      <c r="S2904" s="10">
        <f t="shared" si="160"/>
        <v>42210.231435185182</v>
      </c>
      <c r="T2904" s="10">
        <f t="shared" si="161"/>
        <v>42240.231435185182</v>
      </c>
    </row>
    <row r="2905" spans="1:20" ht="43.5" x14ac:dyDescent="0.35">
      <c r="A2905">
        <v>2903</v>
      </c>
      <c r="B2905" s="3" t="s">
        <v>1372</v>
      </c>
      <c r="C2905" s="3" t="s">
        <v>3950</v>
      </c>
      <c r="D2905">
        <v>5000</v>
      </c>
      <c r="E2905">
        <v>39</v>
      </c>
      <c r="F2905" t="s">
        <v>5158</v>
      </c>
      <c r="G2905" t="s">
        <v>5161</v>
      </c>
      <c r="H2905" t="s">
        <v>5183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5208</v>
      </c>
      <c r="P2905">
        <f t="shared" si="159"/>
        <v>10</v>
      </c>
      <c r="Q2905" t="s">
        <v>5234</v>
      </c>
      <c r="R2905" t="s">
        <v>5235</v>
      </c>
      <c r="S2905" s="10">
        <f t="shared" si="160"/>
        <v>42195.95854166666</v>
      </c>
      <c r="T2905" s="10">
        <f t="shared" si="161"/>
        <v>42255.95854166666</v>
      </c>
    </row>
    <row r="2906" spans="1:20" ht="43.5" x14ac:dyDescent="0.35">
      <c r="A2906">
        <v>2904</v>
      </c>
      <c r="B2906" s="3" t="s">
        <v>1373</v>
      </c>
      <c r="C2906" s="3" t="s">
        <v>3951</v>
      </c>
      <c r="D2906">
        <v>1500</v>
      </c>
      <c r="E2906">
        <v>75</v>
      </c>
      <c r="F2906" t="s">
        <v>5158</v>
      </c>
      <c r="G2906" t="s">
        <v>5162</v>
      </c>
      <c r="H2906" t="s">
        <v>5184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5208</v>
      </c>
      <c r="P2906">
        <f t="shared" si="159"/>
        <v>19</v>
      </c>
      <c r="Q2906" t="s">
        <v>5234</v>
      </c>
      <c r="R2906" t="s">
        <v>5235</v>
      </c>
      <c r="S2906" s="10">
        <f t="shared" si="160"/>
        <v>41940.759618055556</v>
      </c>
      <c r="T2906" s="10">
        <f t="shared" si="161"/>
        <v>41952.291666666664</v>
      </c>
    </row>
    <row r="2907" spans="1:20" ht="43.5" x14ac:dyDescent="0.35">
      <c r="A2907">
        <v>2905</v>
      </c>
      <c r="B2907" s="3" t="s">
        <v>1374</v>
      </c>
      <c r="C2907" s="3" t="s">
        <v>3952</v>
      </c>
      <c r="D2907">
        <v>3500</v>
      </c>
      <c r="E2907">
        <v>622</v>
      </c>
      <c r="F2907" t="s">
        <v>5158</v>
      </c>
      <c r="G2907" t="s">
        <v>5161</v>
      </c>
      <c r="H2907" t="s">
        <v>5183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5208</v>
      </c>
      <c r="P2907">
        <f t="shared" si="159"/>
        <v>37</v>
      </c>
      <c r="Q2907" t="s">
        <v>5234</v>
      </c>
      <c r="R2907" t="s">
        <v>5235</v>
      </c>
      <c r="S2907" s="10">
        <f t="shared" si="160"/>
        <v>42605.848530092589</v>
      </c>
      <c r="T2907" s="10">
        <f t="shared" si="161"/>
        <v>42619.848530092589</v>
      </c>
    </row>
    <row r="2908" spans="1:20" ht="58" x14ac:dyDescent="0.35">
      <c r="A2908">
        <v>2906</v>
      </c>
      <c r="B2908" s="3" t="s">
        <v>1375</v>
      </c>
      <c r="C2908" s="3" t="s">
        <v>3953</v>
      </c>
      <c r="D2908">
        <v>6000</v>
      </c>
      <c r="E2908">
        <v>565</v>
      </c>
      <c r="F2908" t="s">
        <v>5158</v>
      </c>
      <c r="G2908" t="s">
        <v>5161</v>
      </c>
      <c r="H2908" t="s">
        <v>5183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5208</v>
      </c>
      <c r="P2908">
        <f t="shared" si="159"/>
        <v>81</v>
      </c>
      <c r="Q2908" t="s">
        <v>5234</v>
      </c>
      <c r="R2908" t="s">
        <v>5235</v>
      </c>
      <c r="S2908" s="10">
        <f t="shared" si="160"/>
        <v>42199.440578703703</v>
      </c>
      <c r="T2908" s="10">
        <f t="shared" si="161"/>
        <v>42216.833333333336</v>
      </c>
    </row>
    <row r="2909" spans="1:20" ht="43.5" x14ac:dyDescent="0.35">
      <c r="A2909">
        <v>2907</v>
      </c>
      <c r="B2909" s="3" t="s">
        <v>1376</v>
      </c>
      <c r="C2909" s="3" t="s">
        <v>3954</v>
      </c>
      <c r="D2909">
        <v>2500</v>
      </c>
      <c r="E2909">
        <v>2</v>
      </c>
      <c r="F2909" t="s">
        <v>5158</v>
      </c>
      <c r="G2909" t="s">
        <v>5161</v>
      </c>
      <c r="H2909" t="s">
        <v>5183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5208</v>
      </c>
      <c r="P2909">
        <f t="shared" si="159"/>
        <v>1</v>
      </c>
      <c r="Q2909" t="s">
        <v>5234</v>
      </c>
      <c r="R2909" t="s">
        <v>5235</v>
      </c>
      <c r="S2909" s="10">
        <f t="shared" si="160"/>
        <v>42444.669409722221</v>
      </c>
      <c r="T2909" s="10">
        <f t="shared" si="161"/>
        <v>42504.669409722221</v>
      </c>
    </row>
    <row r="2910" spans="1:20" ht="58" x14ac:dyDescent="0.35">
      <c r="A2910">
        <v>2908</v>
      </c>
      <c r="B2910" s="3" t="s">
        <v>1377</v>
      </c>
      <c r="C2910" s="3" t="s">
        <v>3955</v>
      </c>
      <c r="D2910">
        <v>9600</v>
      </c>
      <c r="E2910">
        <v>264</v>
      </c>
      <c r="F2910" t="s">
        <v>5158</v>
      </c>
      <c r="G2910" t="s">
        <v>5161</v>
      </c>
      <c r="H2910" t="s">
        <v>5183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5208</v>
      </c>
      <c r="P2910">
        <f t="shared" si="159"/>
        <v>53</v>
      </c>
      <c r="Q2910" t="s">
        <v>5234</v>
      </c>
      <c r="R2910" t="s">
        <v>5235</v>
      </c>
      <c r="S2910" s="10">
        <f t="shared" si="160"/>
        <v>42499.523368055554</v>
      </c>
      <c r="T2910" s="10">
        <f t="shared" si="161"/>
        <v>42529.523368055554</v>
      </c>
    </row>
    <row r="2911" spans="1:20" ht="58" x14ac:dyDescent="0.35">
      <c r="A2911">
        <v>2909</v>
      </c>
      <c r="B2911" s="3" t="s">
        <v>1378</v>
      </c>
      <c r="C2911" s="3" t="s">
        <v>3956</v>
      </c>
      <c r="D2911">
        <v>180000</v>
      </c>
      <c r="E2911">
        <v>20</v>
      </c>
      <c r="F2911" t="s">
        <v>5158</v>
      </c>
      <c r="G2911" t="s">
        <v>5161</v>
      </c>
      <c r="H2911" t="s">
        <v>5183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5208</v>
      </c>
      <c r="P2911">
        <f t="shared" si="159"/>
        <v>20</v>
      </c>
      <c r="Q2911" t="s">
        <v>5234</v>
      </c>
      <c r="R2911" t="s">
        <v>5235</v>
      </c>
      <c r="S2911" s="10">
        <f t="shared" si="160"/>
        <v>41929.057881944442</v>
      </c>
      <c r="T2911" s="10">
        <f t="shared" si="161"/>
        <v>41968.615277777775</v>
      </c>
    </row>
    <row r="2912" spans="1:20" ht="43.5" x14ac:dyDescent="0.35">
      <c r="A2912">
        <v>2910</v>
      </c>
      <c r="B2912" s="3" t="s">
        <v>1379</v>
      </c>
      <c r="C2912" s="3" t="s">
        <v>3957</v>
      </c>
      <c r="D2912">
        <v>30000</v>
      </c>
      <c r="E2912">
        <v>1</v>
      </c>
      <c r="F2912" t="s">
        <v>5158</v>
      </c>
      <c r="G2912" t="s">
        <v>5162</v>
      </c>
      <c r="H2912" t="s">
        <v>5184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5208</v>
      </c>
      <c r="P2912">
        <f t="shared" si="159"/>
        <v>1</v>
      </c>
      <c r="Q2912" t="s">
        <v>5234</v>
      </c>
      <c r="R2912" t="s">
        <v>5235</v>
      </c>
      <c r="S2912" s="10">
        <f t="shared" si="160"/>
        <v>42107.632951388885</v>
      </c>
      <c r="T2912" s="10">
        <f t="shared" si="161"/>
        <v>42167.632951388885</v>
      </c>
    </row>
    <row r="2913" spans="1:20" ht="58" x14ac:dyDescent="0.35">
      <c r="A2913">
        <v>2911</v>
      </c>
      <c r="B2913" s="3" t="s">
        <v>1380</v>
      </c>
      <c r="C2913" s="3" t="s">
        <v>3958</v>
      </c>
      <c r="D2913">
        <v>1800</v>
      </c>
      <c r="E2913">
        <v>657</v>
      </c>
      <c r="F2913" t="s">
        <v>5158</v>
      </c>
      <c r="G2913" t="s">
        <v>5161</v>
      </c>
      <c r="H2913" t="s">
        <v>5183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5208</v>
      </c>
      <c r="P2913">
        <f t="shared" si="159"/>
        <v>47</v>
      </c>
      <c r="Q2913" t="s">
        <v>5234</v>
      </c>
      <c r="R2913" t="s">
        <v>5235</v>
      </c>
      <c r="S2913" s="10">
        <f t="shared" si="160"/>
        <v>42142.560486111113</v>
      </c>
      <c r="T2913" s="10">
        <f t="shared" si="161"/>
        <v>42182.560486111113</v>
      </c>
    </row>
    <row r="2914" spans="1:20" ht="43.5" x14ac:dyDescent="0.35">
      <c r="A2914">
        <v>2912</v>
      </c>
      <c r="B2914" s="3" t="s">
        <v>1381</v>
      </c>
      <c r="C2914" s="3" t="s">
        <v>3959</v>
      </c>
      <c r="D2914">
        <v>14440</v>
      </c>
      <c r="E2914">
        <v>2030</v>
      </c>
      <c r="F2914" t="s">
        <v>5158</v>
      </c>
      <c r="G2914" t="s">
        <v>5161</v>
      </c>
      <c r="H2914" t="s">
        <v>5183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5208</v>
      </c>
      <c r="P2914">
        <f t="shared" si="159"/>
        <v>78</v>
      </c>
      <c r="Q2914" t="s">
        <v>5234</v>
      </c>
      <c r="R2914" t="s">
        <v>5235</v>
      </c>
      <c r="S2914" s="10">
        <f t="shared" si="160"/>
        <v>42353.923310185179</v>
      </c>
      <c r="T2914" s="10">
        <f t="shared" si="161"/>
        <v>42383.923310185179</v>
      </c>
    </row>
    <row r="2915" spans="1:20" ht="43.5" x14ac:dyDescent="0.35">
      <c r="A2915">
        <v>2913</v>
      </c>
      <c r="B2915" s="3" t="s">
        <v>1382</v>
      </c>
      <c r="C2915" s="3" t="s">
        <v>3960</v>
      </c>
      <c r="D2915">
        <v>10000</v>
      </c>
      <c r="E2915">
        <v>2</v>
      </c>
      <c r="F2915" t="s">
        <v>5158</v>
      </c>
      <c r="G2915" t="s">
        <v>5161</v>
      </c>
      <c r="H2915" t="s">
        <v>5183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5208</v>
      </c>
      <c r="P2915">
        <f t="shared" si="159"/>
        <v>1</v>
      </c>
      <c r="Q2915" t="s">
        <v>5234</v>
      </c>
      <c r="R2915" t="s">
        <v>5235</v>
      </c>
      <c r="S2915" s="10">
        <f t="shared" si="160"/>
        <v>41828.714571759258</v>
      </c>
      <c r="T2915" s="10">
        <f t="shared" si="161"/>
        <v>41888.714571759258</v>
      </c>
    </row>
    <row r="2916" spans="1:20" ht="29" x14ac:dyDescent="0.35">
      <c r="A2916">
        <v>2914</v>
      </c>
      <c r="B2916" s="3" t="s">
        <v>1383</v>
      </c>
      <c r="C2916" s="3" t="s">
        <v>3961</v>
      </c>
      <c r="D2916">
        <v>25000</v>
      </c>
      <c r="E2916">
        <v>1</v>
      </c>
      <c r="F2916" t="s">
        <v>5158</v>
      </c>
      <c r="G2916" t="s">
        <v>5162</v>
      </c>
      <c r="H2916" t="s">
        <v>5184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5208</v>
      </c>
      <c r="P2916">
        <f t="shared" si="159"/>
        <v>1</v>
      </c>
      <c r="Q2916" t="s">
        <v>5234</v>
      </c>
      <c r="R2916" t="s">
        <v>5235</v>
      </c>
      <c r="S2916" s="10">
        <f t="shared" si="160"/>
        <v>42017.699004629627</v>
      </c>
      <c r="T2916" s="10">
        <f t="shared" si="161"/>
        <v>42077.657337962963</v>
      </c>
    </row>
    <row r="2917" spans="1:20" ht="43.5" x14ac:dyDescent="0.35">
      <c r="A2917">
        <v>2915</v>
      </c>
      <c r="B2917" s="3" t="s">
        <v>1384</v>
      </c>
      <c r="C2917" s="3" t="s">
        <v>3962</v>
      </c>
      <c r="D2917">
        <v>1000</v>
      </c>
      <c r="E2917">
        <v>611</v>
      </c>
      <c r="F2917" t="s">
        <v>5158</v>
      </c>
      <c r="G2917" t="s">
        <v>5162</v>
      </c>
      <c r="H2917" t="s">
        <v>5184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5208</v>
      </c>
      <c r="P2917">
        <f t="shared" si="159"/>
        <v>204</v>
      </c>
      <c r="Q2917" t="s">
        <v>5234</v>
      </c>
      <c r="R2917" t="s">
        <v>5235</v>
      </c>
      <c r="S2917" s="10">
        <f t="shared" si="160"/>
        <v>42415.189699074072</v>
      </c>
      <c r="T2917" s="10">
        <f t="shared" si="161"/>
        <v>42445.1480324074</v>
      </c>
    </row>
    <row r="2918" spans="1:20" ht="43.5" x14ac:dyDescent="0.35">
      <c r="A2918">
        <v>2916</v>
      </c>
      <c r="B2918" s="3" t="s">
        <v>1385</v>
      </c>
      <c r="C2918" s="3" t="s">
        <v>3963</v>
      </c>
      <c r="D2918">
        <v>1850</v>
      </c>
      <c r="E2918">
        <v>145</v>
      </c>
      <c r="F2918" t="s">
        <v>5158</v>
      </c>
      <c r="G2918" t="s">
        <v>5162</v>
      </c>
      <c r="H2918" t="s">
        <v>5184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5208</v>
      </c>
      <c r="P2918">
        <f t="shared" si="159"/>
        <v>21</v>
      </c>
      <c r="Q2918" t="s">
        <v>5234</v>
      </c>
      <c r="R2918" t="s">
        <v>5235</v>
      </c>
      <c r="S2918" s="10">
        <f t="shared" si="160"/>
        <v>41755.268391203703</v>
      </c>
      <c r="T2918" s="10">
        <f t="shared" si="161"/>
        <v>41778.268391203703</v>
      </c>
    </row>
    <row r="2919" spans="1:20" ht="43.5" x14ac:dyDescent="0.35">
      <c r="A2919">
        <v>2917</v>
      </c>
      <c r="B2919" s="3" t="s">
        <v>1386</v>
      </c>
      <c r="C2919" s="3" t="s">
        <v>3964</v>
      </c>
      <c r="D2919">
        <v>2000</v>
      </c>
      <c r="E2919">
        <v>437</v>
      </c>
      <c r="F2919" t="s">
        <v>5158</v>
      </c>
      <c r="G2919" t="s">
        <v>5161</v>
      </c>
      <c r="H2919" t="s">
        <v>5183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5208</v>
      </c>
      <c r="P2919">
        <f t="shared" si="159"/>
        <v>49</v>
      </c>
      <c r="Q2919" t="s">
        <v>5234</v>
      </c>
      <c r="R2919" t="s">
        <v>5235</v>
      </c>
      <c r="S2919" s="10">
        <f t="shared" si="160"/>
        <v>42245.026006944441</v>
      </c>
      <c r="T2919" s="10">
        <f t="shared" si="161"/>
        <v>42263.026006944441</v>
      </c>
    </row>
    <row r="2920" spans="1:20" ht="43.5" x14ac:dyDescent="0.35">
      <c r="A2920">
        <v>2918</v>
      </c>
      <c r="B2920" s="3" t="s">
        <v>1387</v>
      </c>
      <c r="C2920" s="3" t="s">
        <v>3965</v>
      </c>
      <c r="D2920">
        <v>5000</v>
      </c>
      <c r="E2920">
        <v>1362</v>
      </c>
      <c r="F2920" t="s">
        <v>5158</v>
      </c>
      <c r="G2920" t="s">
        <v>5161</v>
      </c>
      <c r="H2920" t="s">
        <v>5183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5208</v>
      </c>
      <c r="P2920">
        <f t="shared" si="159"/>
        <v>68</v>
      </c>
      <c r="Q2920" t="s">
        <v>5234</v>
      </c>
      <c r="R2920" t="s">
        <v>5235</v>
      </c>
      <c r="S2920" s="10">
        <f t="shared" si="160"/>
        <v>42278.421377314815</v>
      </c>
      <c r="T2920" s="10">
        <f t="shared" si="161"/>
        <v>42306.421377314815</v>
      </c>
    </row>
    <row r="2921" spans="1:20" ht="43.5" x14ac:dyDescent="0.35">
      <c r="A2921">
        <v>2919</v>
      </c>
      <c r="B2921" s="3" t="s">
        <v>1388</v>
      </c>
      <c r="C2921" s="3" t="s">
        <v>3966</v>
      </c>
      <c r="D2921">
        <v>600</v>
      </c>
      <c r="E2921">
        <v>51</v>
      </c>
      <c r="F2921" t="s">
        <v>5158</v>
      </c>
      <c r="G2921" t="s">
        <v>5161</v>
      </c>
      <c r="H2921" t="s">
        <v>5183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5208</v>
      </c>
      <c r="P2921">
        <f t="shared" si="159"/>
        <v>9</v>
      </c>
      <c r="Q2921" t="s">
        <v>5234</v>
      </c>
      <c r="R2921" t="s">
        <v>5235</v>
      </c>
      <c r="S2921" s="10">
        <f t="shared" si="160"/>
        <v>41826.411215277774</v>
      </c>
      <c r="T2921" s="10">
        <f t="shared" si="161"/>
        <v>41856.411215277774</v>
      </c>
    </row>
    <row r="2922" spans="1:20" ht="43.5" x14ac:dyDescent="0.35">
      <c r="A2922">
        <v>2920</v>
      </c>
      <c r="B2922" s="3" t="s">
        <v>1389</v>
      </c>
      <c r="C2922" s="3" t="s">
        <v>3967</v>
      </c>
      <c r="D2922">
        <v>2500</v>
      </c>
      <c r="E2922">
        <v>671</v>
      </c>
      <c r="F2922" t="s">
        <v>5158</v>
      </c>
      <c r="G2922" t="s">
        <v>5166</v>
      </c>
      <c r="H2922" t="s">
        <v>5188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5208</v>
      </c>
      <c r="P2922">
        <f t="shared" si="159"/>
        <v>52</v>
      </c>
      <c r="Q2922" t="s">
        <v>5234</v>
      </c>
      <c r="R2922" t="s">
        <v>5235</v>
      </c>
      <c r="S2922" s="10">
        <f t="shared" si="160"/>
        <v>42058.584143518521</v>
      </c>
      <c r="T2922" s="10">
        <f t="shared" si="161"/>
        <v>42088.54247685185</v>
      </c>
    </row>
    <row r="2923" spans="1:20" ht="43.5" x14ac:dyDescent="0.35">
      <c r="A2923">
        <v>2921</v>
      </c>
      <c r="B2923" s="3" t="s">
        <v>1390</v>
      </c>
      <c r="C2923" s="3" t="s">
        <v>3968</v>
      </c>
      <c r="D2923">
        <v>100</v>
      </c>
      <c r="E2923">
        <v>129</v>
      </c>
      <c r="F2923" t="s">
        <v>5156</v>
      </c>
      <c r="G2923" t="s">
        <v>5161</v>
      </c>
      <c r="H2923" t="s">
        <v>5183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5224</v>
      </c>
      <c r="P2923">
        <f t="shared" si="159"/>
        <v>43</v>
      </c>
      <c r="Q2923" t="s">
        <v>5234</v>
      </c>
      <c r="R2923" t="s">
        <v>5276</v>
      </c>
      <c r="S2923" s="10">
        <f t="shared" si="160"/>
        <v>41877.678287037037</v>
      </c>
      <c r="T2923" s="10">
        <f t="shared" si="161"/>
        <v>41907.678287037037</v>
      </c>
    </row>
    <row r="2924" spans="1:20" ht="58" x14ac:dyDescent="0.35">
      <c r="A2924">
        <v>2922</v>
      </c>
      <c r="B2924" s="3" t="s">
        <v>1391</v>
      </c>
      <c r="C2924" s="3" t="s">
        <v>3969</v>
      </c>
      <c r="D2924">
        <v>500</v>
      </c>
      <c r="E2924">
        <v>500</v>
      </c>
      <c r="F2924" t="s">
        <v>5156</v>
      </c>
      <c r="G2924" t="s">
        <v>5162</v>
      </c>
      <c r="H2924" t="s">
        <v>5184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5224</v>
      </c>
      <c r="P2924">
        <f t="shared" si="159"/>
        <v>83</v>
      </c>
      <c r="Q2924" t="s">
        <v>5234</v>
      </c>
      <c r="R2924" t="s">
        <v>5276</v>
      </c>
      <c r="S2924" s="10">
        <f t="shared" si="160"/>
        <v>42097.665821759256</v>
      </c>
      <c r="T2924" s="10">
        <f t="shared" si="161"/>
        <v>42142.665821759256</v>
      </c>
    </row>
    <row r="2925" spans="1:20" ht="43.5" x14ac:dyDescent="0.35">
      <c r="A2925">
        <v>2923</v>
      </c>
      <c r="B2925" s="3" t="s">
        <v>1392</v>
      </c>
      <c r="C2925" s="3" t="s">
        <v>3970</v>
      </c>
      <c r="D2925">
        <v>300</v>
      </c>
      <c r="E2925">
        <v>300</v>
      </c>
      <c r="F2925" t="s">
        <v>5156</v>
      </c>
      <c r="G2925" t="s">
        <v>5161</v>
      </c>
      <c r="H2925" t="s">
        <v>5183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5224</v>
      </c>
      <c r="P2925">
        <f t="shared" si="159"/>
        <v>30</v>
      </c>
      <c r="Q2925" t="s">
        <v>5234</v>
      </c>
      <c r="R2925" t="s">
        <v>5276</v>
      </c>
      <c r="S2925" s="10">
        <f t="shared" si="160"/>
        <v>42012.944201388884</v>
      </c>
      <c r="T2925" s="10">
        <f t="shared" si="161"/>
        <v>42027.916666666664</v>
      </c>
    </row>
    <row r="2926" spans="1:20" ht="43.5" x14ac:dyDescent="0.35">
      <c r="A2926">
        <v>2924</v>
      </c>
      <c r="B2926" s="3" t="s">
        <v>1393</v>
      </c>
      <c r="C2926" s="3" t="s">
        <v>3971</v>
      </c>
      <c r="D2926">
        <v>25000</v>
      </c>
      <c r="E2926">
        <v>25800</v>
      </c>
      <c r="F2926" t="s">
        <v>5156</v>
      </c>
      <c r="G2926" t="s">
        <v>5161</v>
      </c>
      <c r="H2926" t="s">
        <v>5183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5224</v>
      </c>
      <c r="P2926">
        <f t="shared" si="159"/>
        <v>176</v>
      </c>
      <c r="Q2926" t="s">
        <v>5234</v>
      </c>
      <c r="R2926" t="s">
        <v>5276</v>
      </c>
      <c r="S2926" s="10">
        <f t="shared" si="160"/>
        <v>42103.348495370366</v>
      </c>
      <c r="T2926" s="10">
        <f t="shared" si="161"/>
        <v>42132.957638888889</v>
      </c>
    </row>
    <row r="2927" spans="1:20" ht="43.5" x14ac:dyDescent="0.35">
      <c r="A2927">
        <v>2925</v>
      </c>
      <c r="B2927" s="3" t="s">
        <v>1394</v>
      </c>
      <c r="C2927" s="3" t="s">
        <v>3972</v>
      </c>
      <c r="D2927">
        <v>45000</v>
      </c>
      <c r="E2927">
        <v>46100.69</v>
      </c>
      <c r="F2927" t="s">
        <v>5156</v>
      </c>
      <c r="G2927" t="s">
        <v>5161</v>
      </c>
      <c r="H2927" t="s">
        <v>5183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5224</v>
      </c>
      <c r="P2927">
        <f t="shared" si="159"/>
        <v>232</v>
      </c>
      <c r="Q2927" t="s">
        <v>5234</v>
      </c>
      <c r="R2927" t="s">
        <v>5276</v>
      </c>
      <c r="S2927" s="10">
        <f t="shared" si="160"/>
        <v>41863.375787037039</v>
      </c>
      <c r="T2927" s="10">
        <f t="shared" si="161"/>
        <v>41893.375787037039</v>
      </c>
    </row>
    <row r="2928" spans="1:20" ht="43.5" x14ac:dyDescent="0.35">
      <c r="A2928">
        <v>2926</v>
      </c>
      <c r="B2928" s="3" t="s">
        <v>1395</v>
      </c>
      <c r="C2928" s="3" t="s">
        <v>3973</v>
      </c>
      <c r="D2928">
        <v>3000</v>
      </c>
      <c r="E2928">
        <v>3750</v>
      </c>
      <c r="F2928" t="s">
        <v>5156</v>
      </c>
      <c r="G2928" t="s">
        <v>5161</v>
      </c>
      <c r="H2928" t="s">
        <v>5183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5224</v>
      </c>
      <c r="P2928">
        <f t="shared" si="159"/>
        <v>75</v>
      </c>
      <c r="Q2928" t="s">
        <v>5234</v>
      </c>
      <c r="R2928" t="s">
        <v>5276</v>
      </c>
      <c r="S2928" s="10">
        <f t="shared" si="160"/>
        <v>42044.557627314811</v>
      </c>
      <c r="T2928" s="10">
        <f t="shared" si="161"/>
        <v>42058.557627314811</v>
      </c>
    </row>
    <row r="2929" spans="1:20" ht="43.5" x14ac:dyDescent="0.35">
      <c r="A2929">
        <v>2927</v>
      </c>
      <c r="B2929" s="3" t="s">
        <v>1396</v>
      </c>
      <c r="C2929" s="3" t="s">
        <v>3974</v>
      </c>
      <c r="D2929">
        <v>1800</v>
      </c>
      <c r="E2929">
        <v>2355</v>
      </c>
      <c r="F2929" t="s">
        <v>5156</v>
      </c>
      <c r="G2929" t="s">
        <v>5161</v>
      </c>
      <c r="H2929" t="s">
        <v>5183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5224</v>
      </c>
      <c r="P2929">
        <f t="shared" si="159"/>
        <v>112</v>
      </c>
      <c r="Q2929" t="s">
        <v>5234</v>
      </c>
      <c r="R2929" t="s">
        <v>5276</v>
      </c>
      <c r="S2929" s="10">
        <f t="shared" si="160"/>
        <v>41806.460983796293</v>
      </c>
      <c r="T2929" s="10">
        <f t="shared" si="161"/>
        <v>41835</v>
      </c>
    </row>
    <row r="2930" spans="1:20" ht="29" x14ac:dyDescent="0.35">
      <c r="A2930">
        <v>2928</v>
      </c>
      <c r="B2930" s="3" t="s">
        <v>1397</v>
      </c>
      <c r="C2930" s="3" t="s">
        <v>3975</v>
      </c>
      <c r="D2930">
        <v>1000</v>
      </c>
      <c r="E2930">
        <v>1000</v>
      </c>
      <c r="F2930" t="s">
        <v>5156</v>
      </c>
      <c r="G2930" t="s">
        <v>5161</v>
      </c>
      <c r="H2930" t="s">
        <v>5183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5224</v>
      </c>
      <c r="P2930">
        <f t="shared" si="159"/>
        <v>42</v>
      </c>
      <c r="Q2930" t="s">
        <v>5234</v>
      </c>
      <c r="R2930" t="s">
        <v>5276</v>
      </c>
      <c r="S2930" s="10">
        <f t="shared" si="160"/>
        <v>42403.789884259262</v>
      </c>
      <c r="T2930" s="10">
        <f t="shared" si="161"/>
        <v>42433.789884259262</v>
      </c>
    </row>
    <row r="2931" spans="1:20" ht="43.5" x14ac:dyDescent="0.35">
      <c r="A2931">
        <v>2929</v>
      </c>
      <c r="B2931" s="3" t="s">
        <v>1398</v>
      </c>
      <c r="C2931" s="3" t="s">
        <v>3976</v>
      </c>
      <c r="D2931">
        <v>8000</v>
      </c>
      <c r="E2931">
        <v>8165.55</v>
      </c>
      <c r="F2931" t="s">
        <v>5156</v>
      </c>
      <c r="G2931" t="s">
        <v>5161</v>
      </c>
      <c r="H2931" t="s">
        <v>5183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5224</v>
      </c>
      <c r="P2931">
        <f t="shared" si="159"/>
        <v>255</v>
      </c>
      <c r="Q2931" t="s">
        <v>5234</v>
      </c>
      <c r="R2931" t="s">
        <v>5276</v>
      </c>
      <c r="S2931" s="10">
        <f t="shared" si="160"/>
        <v>41754.355995370366</v>
      </c>
      <c r="T2931" s="10">
        <f t="shared" si="161"/>
        <v>41784.355995370366</v>
      </c>
    </row>
    <row r="2932" spans="1:20" ht="43.5" x14ac:dyDescent="0.35">
      <c r="A2932">
        <v>2930</v>
      </c>
      <c r="B2932" s="3" t="s">
        <v>1399</v>
      </c>
      <c r="C2932" s="3" t="s">
        <v>3977</v>
      </c>
      <c r="D2932">
        <v>10000</v>
      </c>
      <c r="E2932">
        <v>10092</v>
      </c>
      <c r="F2932" t="s">
        <v>5156</v>
      </c>
      <c r="G2932" t="s">
        <v>5162</v>
      </c>
      <c r="H2932" t="s">
        <v>5184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5224</v>
      </c>
      <c r="P2932">
        <f t="shared" si="159"/>
        <v>163</v>
      </c>
      <c r="Q2932" t="s">
        <v>5234</v>
      </c>
      <c r="R2932" t="s">
        <v>5276</v>
      </c>
      <c r="S2932" s="10">
        <f t="shared" si="160"/>
        <v>42101.375740740739</v>
      </c>
      <c r="T2932" s="10">
        <f t="shared" si="161"/>
        <v>42131.375740740739</v>
      </c>
    </row>
    <row r="2933" spans="1:20" ht="58" x14ac:dyDescent="0.35">
      <c r="A2933">
        <v>2931</v>
      </c>
      <c r="B2933" s="3" t="s">
        <v>1400</v>
      </c>
      <c r="C2933" s="3" t="s">
        <v>3978</v>
      </c>
      <c r="D2933">
        <v>750</v>
      </c>
      <c r="E2933">
        <v>795</v>
      </c>
      <c r="F2933" t="s">
        <v>5156</v>
      </c>
      <c r="G2933" t="s">
        <v>5166</v>
      </c>
      <c r="H2933" t="s">
        <v>5188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5224</v>
      </c>
      <c r="P2933">
        <f t="shared" si="159"/>
        <v>88</v>
      </c>
      <c r="Q2933" t="s">
        <v>5234</v>
      </c>
      <c r="R2933" t="s">
        <v>5276</v>
      </c>
      <c r="S2933" s="10">
        <f t="shared" si="160"/>
        <v>41872.082905092589</v>
      </c>
      <c r="T2933" s="10">
        <f t="shared" si="161"/>
        <v>41897.047222222223</v>
      </c>
    </row>
    <row r="2934" spans="1:20" ht="43.5" x14ac:dyDescent="0.35">
      <c r="A2934">
        <v>2932</v>
      </c>
      <c r="B2934" s="3" t="s">
        <v>1401</v>
      </c>
      <c r="C2934" s="3" t="s">
        <v>3979</v>
      </c>
      <c r="D2934">
        <v>3100</v>
      </c>
      <c r="E2934">
        <v>3258</v>
      </c>
      <c r="F2934" t="s">
        <v>5156</v>
      </c>
      <c r="G2934" t="s">
        <v>5163</v>
      </c>
      <c r="H2934" t="s">
        <v>5185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5224</v>
      </c>
      <c r="P2934">
        <f t="shared" si="159"/>
        <v>86</v>
      </c>
      <c r="Q2934" t="s">
        <v>5234</v>
      </c>
      <c r="R2934" t="s">
        <v>5276</v>
      </c>
      <c r="S2934" s="10">
        <f t="shared" si="160"/>
        <v>42024.956446759257</v>
      </c>
      <c r="T2934" s="10">
        <f t="shared" si="161"/>
        <v>42056.249999999993</v>
      </c>
    </row>
    <row r="2935" spans="1:20" ht="58" x14ac:dyDescent="0.35">
      <c r="A2935">
        <v>2933</v>
      </c>
      <c r="B2935" s="3" t="s">
        <v>1402</v>
      </c>
      <c r="C2935" s="3" t="s">
        <v>3980</v>
      </c>
      <c r="D2935">
        <v>2500</v>
      </c>
      <c r="E2935">
        <v>2569</v>
      </c>
      <c r="F2935" t="s">
        <v>5156</v>
      </c>
      <c r="G2935" t="s">
        <v>5161</v>
      </c>
      <c r="H2935" t="s">
        <v>5183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5224</v>
      </c>
      <c r="P2935">
        <f t="shared" si="159"/>
        <v>48</v>
      </c>
      <c r="Q2935" t="s">
        <v>5234</v>
      </c>
      <c r="R2935" t="s">
        <v>5276</v>
      </c>
      <c r="S2935" s="10">
        <f t="shared" si="160"/>
        <v>42495.748298611106</v>
      </c>
      <c r="T2935" s="10">
        <f t="shared" si="161"/>
        <v>42525.748298611106</v>
      </c>
    </row>
    <row r="2936" spans="1:20" ht="43.5" x14ac:dyDescent="0.35">
      <c r="A2936">
        <v>2934</v>
      </c>
      <c r="B2936" s="3" t="s">
        <v>1403</v>
      </c>
      <c r="C2936" s="3" t="s">
        <v>3981</v>
      </c>
      <c r="D2936">
        <v>2500</v>
      </c>
      <c r="E2936">
        <v>2700</v>
      </c>
      <c r="F2936" t="s">
        <v>5156</v>
      </c>
      <c r="G2936" t="s">
        <v>5166</v>
      </c>
      <c r="H2936" t="s">
        <v>5188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5224</v>
      </c>
      <c r="P2936">
        <f t="shared" si="159"/>
        <v>73</v>
      </c>
      <c r="Q2936" t="s">
        <v>5234</v>
      </c>
      <c r="R2936" t="s">
        <v>5276</v>
      </c>
      <c r="S2936" s="10">
        <f t="shared" si="160"/>
        <v>41775.427824074075</v>
      </c>
      <c r="T2936" s="10">
        <f t="shared" si="161"/>
        <v>41805.427824074075</v>
      </c>
    </row>
    <row r="2937" spans="1:20" ht="43.5" x14ac:dyDescent="0.35">
      <c r="A2937">
        <v>2935</v>
      </c>
      <c r="B2937" s="3" t="s">
        <v>1404</v>
      </c>
      <c r="C2937" s="3" t="s">
        <v>3982</v>
      </c>
      <c r="D2937">
        <v>3500</v>
      </c>
      <c r="E2937">
        <v>3531</v>
      </c>
      <c r="F2937" t="s">
        <v>5156</v>
      </c>
      <c r="G2937" t="s">
        <v>5161</v>
      </c>
      <c r="H2937" t="s">
        <v>5183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5224</v>
      </c>
      <c r="P2937">
        <f t="shared" si="159"/>
        <v>91</v>
      </c>
      <c r="Q2937" t="s">
        <v>5234</v>
      </c>
      <c r="R2937" t="s">
        <v>5276</v>
      </c>
      <c r="S2937" s="10">
        <f t="shared" si="160"/>
        <v>42553.375092592592</v>
      </c>
      <c r="T2937" s="10">
        <f t="shared" si="161"/>
        <v>42611.499999999993</v>
      </c>
    </row>
    <row r="2938" spans="1:20" ht="43.5" x14ac:dyDescent="0.35">
      <c r="A2938">
        <v>2936</v>
      </c>
      <c r="B2938" s="3" t="s">
        <v>1405</v>
      </c>
      <c r="C2938" s="3" t="s">
        <v>3983</v>
      </c>
      <c r="D2938">
        <v>1000</v>
      </c>
      <c r="E2938">
        <v>1280</v>
      </c>
      <c r="F2938" t="s">
        <v>5156</v>
      </c>
      <c r="G2938" t="s">
        <v>5161</v>
      </c>
      <c r="H2938" t="s">
        <v>5183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5224</v>
      </c>
      <c r="P2938">
        <f t="shared" si="159"/>
        <v>38</v>
      </c>
      <c r="Q2938" t="s">
        <v>5234</v>
      </c>
      <c r="R2938" t="s">
        <v>5276</v>
      </c>
      <c r="S2938" s="10">
        <f t="shared" si="160"/>
        <v>41912.442395833328</v>
      </c>
      <c r="T2938" s="10">
        <f t="shared" si="161"/>
        <v>41924.999305555553</v>
      </c>
    </row>
    <row r="2939" spans="1:20" ht="29" x14ac:dyDescent="0.35">
      <c r="A2939">
        <v>2937</v>
      </c>
      <c r="B2939" s="3" t="s">
        <v>1406</v>
      </c>
      <c r="C2939" s="3" t="s">
        <v>3984</v>
      </c>
      <c r="D2939">
        <v>1500</v>
      </c>
      <c r="E2939">
        <v>2000</v>
      </c>
      <c r="F2939" t="s">
        <v>5156</v>
      </c>
      <c r="G2939" t="s">
        <v>5162</v>
      </c>
      <c r="H2939" t="s">
        <v>5184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5224</v>
      </c>
      <c r="P2939">
        <f t="shared" si="159"/>
        <v>36</v>
      </c>
      <c r="Q2939" t="s">
        <v>5234</v>
      </c>
      <c r="R2939" t="s">
        <v>5276</v>
      </c>
      <c r="S2939" s="10">
        <f t="shared" si="160"/>
        <v>41803.248993055553</v>
      </c>
      <c r="T2939" s="10">
        <f t="shared" si="161"/>
        <v>41833.248993055553</v>
      </c>
    </row>
    <row r="2940" spans="1:20" ht="43.5" x14ac:dyDescent="0.35">
      <c r="A2940">
        <v>2938</v>
      </c>
      <c r="B2940" s="3" t="s">
        <v>1407</v>
      </c>
      <c r="C2940" s="3" t="s">
        <v>3985</v>
      </c>
      <c r="D2940">
        <v>4000</v>
      </c>
      <c r="E2940">
        <v>4055</v>
      </c>
      <c r="F2940" t="s">
        <v>5156</v>
      </c>
      <c r="G2940" t="s">
        <v>5161</v>
      </c>
      <c r="H2940" t="s">
        <v>5183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5224</v>
      </c>
      <c r="P2940">
        <f t="shared" si="159"/>
        <v>127</v>
      </c>
      <c r="Q2940" t="s">
        <v>5234</v>
      </c>
      <c r="R2940" t="s">
        <v>5276</v>
      </c>
      <c r="S2940" s="10">
        <f t="shared" si="160"/>
        <v>42004.495532407404</v>
      </c>
      <c r="T2940" s="10">
        <f t="shared" si="161"/>
        <v>42034.495532407404</v>
      </c>
    </row>
    <row r="2941" spans="1:20" ht="43.5" x14ac:dyDescent="0.35">
      <c r="A2941">
        <v>2939</v>
      </c>
      <c r="B2941" s="3" t="s">
        <v>1408</v>
      </c>
      <c r="C2941" s="3" t="s">
        <v>3986</v>
      </c>
      <c r="D2941">
        <v>8000</v>
      </c>
      <c r="E2941">
        <v>8230</v>
      </c>
      <c r="F2941" t="s">
        <v>5156</v>
      </c>
      <c r="G2941" t="s">
        <v>5161</v>
      </c>
      <c r="H2941" t="s">
        <v>5183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5224</v>
      </c>
      <c r="P2941">
        <f t="shared" si="159"/>
        <v>329</v>
      </c>
      <c r="Q2941" t="s">
        <v>5234</v>
      </c>
      <c r="R2941" t="s">
        <v>5276</v>
      </c>
      <c r="S2941" s="10">
        <f t="shared" si="160"/>
        <v>41845.60083333333</v>
      </c>
      <c r="T2941" s="10">
        <f t="shared" si="161"/>
        <v>41878.833333333328</v>
      </c>
    </row>
    <row r="2942" spans="1:20" ht="43.5" x14ac:dyDescent="0.35">
      <c r="A2942">
        <v>2940</v>
      </c>
      <c r="B2942" s="3" t="s">
        <v>1409</v>
      </c>
      <c r="C2942" s="3" t="s">
        <v>3987</v>
      </c>
      <c r="D2942">
        <v>2500</v>
      </c>
      <c r="E2942">
        <v>2681</v>
      </c>
      <c r="F2942" t="s">
        <v>5156</v>
      </c>
      <c r="G2942" t="s">
        <v>5161</v>
      </c>
      <c r="H2942" t="s">
        <v>5183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5224</v>
      </c>
      <c r="P2942">
        <f t="shared" si="159"/>
        <v>81</v>
      </c>
      <c r="Q2942" t="s">
        <v>5234</v>
      </c>
      <c r="R2942" t="s">
        <v>5276</v>
      </c>
      <c r="S2942" s="10">
        <f t="shared" si="160"/>
        <v>41982.565023148149</v>
      </c>
      <c r="T2942" s="10">
        <f t="shared" si="161"/>
        <v>42022.565023148149</v>
      </c>
    </row>
    <row r="2943" spans="1:20" ht="43.5" x14ac:dyDescent="0.35">
      <c r="A2943">
        <v>2941</v>
      </c>
      <c r="B2943" s="3" t="s">
        <v>1410</v>
      </c>
      <c r="C2943" s="3" t="s">
        <v>3988</v>
      </c>
      <c r="D2943">
        <v>25000</v>
      </c>
      <c r="E2943">
        <v>1</v>
      </c>
      <c r="F2943" t="s">
        <v>5158</v>
      </c>
      <c r="G2943" t="s">
        <v>5161</v>
      </c>
      <c r="H2943" t="s">
        <v>5183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5222</v>
      </c>
      <c r="P2943">
        <f t="shared" si="159"/>
        <v>1</v>
      </c>
      <c r="Q2943" t="s">
        <v>5234</v>
      </c>
      <c r="R2943" t="s">
        <v>5274</v>
      </c>
      <c r="S2943" s="10">
        <f t="shared" si="160"/>
        <v>42034.751793981479</v>
      </c>
      <c r="T2943" s="10">
        <f t="shared" si="161"/>
        <v>42064.751793981479</v>
      </c>
    </row>
    <row r="2944" spans="1:20" ht="43.5" x14ac:dyDescent="0.35">
      <c r="A2944">
        <v>2942</v>
      </c>
      <c r="B2944" s="3" t="s">
        <v>1411</v>
      </c>
      <c r="C2944" s="3" t="s">
        <v>3989</v>
      </c>
      <c r="D2944">
        <v>200000</v>
      </c>
      <c r="E2944">
        <v>40850</v>
      </c>
      <c r="F2944" t="s">
        <v>5158</v>
      </c>
      <c r="G2944" t="s">
        <v>5166</v>
      </c>
      <c r="H2944" t="s">
        <v>5188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5222</v>
      </c>
      <c r="P2944">
        <f t="shared" si="159"/>
        <v>202</v>
      </c>
      <c r="Q2944" t="s">
        <v>5234</v>
      </c>
      <c r="R2944" t="s">
        <v>5274</v>
      </c>
      <c r="S2944" s="10">
        <f t="shared" si="160"/>
        <v>42334.595590277771</v>
      </c>
      <c r="T2944" s="10">
        <f t="shared" si="161"/>
        <v>42354.637499999997</v>
      </c>
    </row>
    <row r="2945" spans="1:20" ht="43.5" x14ac:dyDescent="0.35">
      <c r="A2945">
        <v>2943</v>
      </c>
      <c r="B2945" s="3" t="s">
        <v>1412</v>
      </c>
      <c r="C2945" s="3" t="s">
        <v>3990</v>
      </c>
      <c r="D2945">
        <v>3000</v>
      </c>
      <c r="E2945">
        <v>0</v>
      </c>
      <c r="F2945" t="s">
        <v>5158</v>
      </c>
      <c r="G2945" t="s">
        <v>5161</v>
      </c>
      <c r="H2945" t="s">
        <v>5183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5222</v>
      </c>
      <c r="P2945" t="e">
        <f t="shared" si="159"/>
        <v>#DIV/0!</v>
      </c>
      <c r="Q2945" t="s">
        <v>5234</v>
      </c>
      <c r="R2945" t="s">
        <v>5274</v>
      </c>
      <c r="S2945" s="10">
        <f t="shared" si="160"/>
        <v>42076.921064814807</v>
      </c>
      <c r="T2945" s="10">
        <f t="shared" si="161"/>
        <v>42106.921064814807</v>
      </c>
    </row>
    <row r="2946" spans="1:20" ht="43.5" x14ac:dyDescent="0.35">
      <c r="A2946">
        <v>2944</v>
      </c>
      <c r="B2946" s="3" t="s">
        <v>1413</v>
      </c>
      <c r="C2946" s="3" t="s">
        <v>3991</v>
      </c>
      <c r="D2946">
        <v>10000</v>
      </c>
      <c r="E2946">
        <v>100</v>
      </c>
      <c r="F2946" t="s">
        <v>5158</v>
      </c>
      <c r="G2946" t="s">
        <v>5161</v>
      </c>
      <c r="H2946" t="s">
        <v>5183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5222</v>
      </c>
      <c r="P2946">
        <f t="shared" si="159"/>
        <v>100</v>
      </c>
      <c r="Q2946" t="s">
        <v>5234</v>
      </c>
      <c r="R2946" t="s">
        <v>5274</v>
      </c>
      <c r="S2946" s="10">
        <f t="shared" si="160"/>
        <v>42132.705995370365</v>
      </c>
      <c r="T2946" s="10">
        <f t="shared" si="161"/>
        <v>42162.705995370365</v>
      </c>
    </row>
    <row r="2947" spans="1:20" ht="58" x14ac:dyDescent="0.35">
      <c r="A2947">
        <v>2945</v>
      </c>
      <c r="B2947" s="3" t="s">
        <v>1414</v>
      </c>
      <c r="C2947" s="3" t="s">
        <v>3992</v>
      </c>
      <c r="D2947">
        <v>50000</v>
      </c>
      <c r="E2947">
        <v>0</v>
      </c>
      <c r="F2947" t="s">
        <v>5158</v>
      </c>
      <c r="G2947" t="s">
        <v>5161</v>
      </c>
      <c r="H2947" t="s">
        <v>5183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5222</v>
      </c>
      <c r="P2947" t="e">
        <f t="shared" ref="P2947:P3010" si="162">ROUND(E2947/L2947,0)</f>
        <v>#DIV/0!</v>
      </c>
      <c r="Q2947" t="s">
        <v>5234</v>
      </c>
      <c r="R2947" t="s">
        <v>5274</v>
      </c>
      <c r="S2947" s="10">
        <f t="shared" ref="S2947:S3010" si="163">(J2947/86400)+25569+(-5/24)</f>
        <v>42117.931250000001</v>
      </c>
      <c r="T2947" s="10">
        <f t="shared" ref="T2947:T3010" si="164">(I2947/86400)+25569+(-5/24)</f>
        <v>42147.931250000001</v>
      </c>
    </row>
    <row r="2948" spans="1:20" ht="43.5" x14ac:dyDescent="0.35">
      <c r="A2948">
        <v>2946</v>
      </c>
      <c r="B2948" s="3" t="s">
        <v>1415</v>
      </c>
      <c r="C2948" s="3" t="s">
        <v>3993</v>
      </c>
      <c r="D2948">
        <v>2000</v>
      </c>
      <c r="E2948">
        <v>2</v>
      </c>
      <c r="F2948" t="s">
        <v>5158</v>
      </c>
      <c r="G2948" t="s">
        <v>5162</v>
      </c>
      <c r="H2948" t="s">
        <v>5184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5222</v>
      </c>
      <c r="P2948">
        <f t="shared" si="162"/>
        <v>1</v>
      </c>
      <c r="Q2948" t="s">
        <v>5234</v>
      </c>
      <c r="R2948" t="s">
        <v>5274</v>
      </c>
      <c r="S2948" s="10">
        <f t="shared" si="163"/>
        <v>42567.322824074072</v>
      </c>
      <c r="T2948" s="10">
        <f t="shared" si="164"/>
        <v>42597.322824074072</v>
      </c>
    </row>
    <row r="2949" spans="1:20" ht="58" x14ac:dyDescent="0.35">
      <c r="A2949">
        <v>2947</v>
      </c>
      <c r="B2949" s="3" t="s">
        <v>1416</v>
      </c>
      <c r="C2949" s="3" t="s">
        <v>3994</v>
      </c>
      <c r="D2949">
        <v>25000</v>
      </c>
      <c r="E2949">
        <v>1072</v>
      </c>
      <c r="F2949" t="s">
        <v>5158</v>
      </c>
      <c r="G2949" t="s">
        <v>5161</v>
      </c>
      <c r="H2949" t="s">
        <v>5183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5222</v>
      </c>
      <c r="P2949">
        <f t="shared" si="162"/>
        <v>82</v>
      </c>
      <c r="Q2949" t="s">
        <v>5234</v>
      </c>
      <c r="R2949" t="s">
        <v>5274</v>
      </c>
      <c r="S2949" s="10">
        <f t="shared" si="163"/>
        <v>42649.353784722225</v>
      </c>
      <c r="T2949" s="10">
        <f t="shared" si="164"/>
        <v>42698.507638888885</v>
      </c>
    </row>
    <row r="2950" spans="1:20" ht="58" x14ac:dyDescent="0.35">
      <c r="A2950">
        <v>2948</v>
      </c>
      <c r="B2950" s="3" t="s">
        <v>1417</v>
      </c>
      <c r="C2950" s="3" t="s">
        <v>3995</v>
      </c>
      <c r="D2950">
        <v>500000</v>
      </c>
      <c r="E2950">
        <v>24</v>
      </c>
      <c r="F2950" t="s">
        <v>5158</v>
      </c>
      <c r="G2950" t="s">
        <v>5161</v>
      </c>
      <c r="H2950" t="s">
        <v>5183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5222</v>
      </c>
      <c r="P2950">
        <f t="shared" si="162"/>
        <v>3</v>
      </c>
      <c r="Q2950" t="s">
        <v>5234</v>
      </c>
      <c r="R2950" t="s">
        <v>5274</v>
      </c>
      <c r="S2950" s="10">
        <f t="shared" si="163"/>
        <v>42097.440891203696</v>
      </c>
      <c r="T2950" s="10">
        <f t="shared" si="164"/>
        <v>42157.440891203696</v>
      </c>
    </row>
    <row r="2951" spans="1:20" ht="43.5" x14ac:dyDescent="0.35">
      <c r="A2951">
        <v>2949</v>
      </c>
      <c r="B2951" s="3" t="s">
        <v>1418</v>
      </c>
      <c r="C2951" s="3" t="s">
        <v>3996</v>
      </c>
      <c r="D2951">
        <v>1000</v>
      </c>
      <c r="E2951">
        <v>25</v>
      </c>
      <c r="F2951" t="s">
        <v>5158</v>
      </c>
      <c r="G2951" t="s">
        <v>5161</v>
      </c>
      <c r="H2951" t="s">
        <v>5183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5222</v>
      </c>
      <c r="P2951">
        <f t="shared" si="162"/>
        <v>13</v>
      </c>
      <c r="Q2951" t="s">
        <v>5234</v>
      </c>
      <c r="R2951" t="s">
        <v>5274</v>
      </c>
      <c r="S2951" s="10">
        <f t="shared" si="163"/>
        <v>42297.61478009259</v>
      </c>
      <c r="T2951" s="10">
        <f t="shared" si="164"/>
        <v>42327.656446759262</v>
      </c>
    </row>
    <row r="2952" spans="1:20" ht="43.5" x14ac:dyDescent="0.35">
      <c r="A2952">
        <v>2950</v>
      </c>
      <c r="B2952" s="3" t="s">
        <v>1419</v>
      </c>
      <c r="C2952" s="3" t="s">
        <v>3997</v>
      </c>
      <c r="D2952">
        <v>5000000</v>
      </c>
      <c r="E2952">
        <v>0</v>
      </c>
      <c r="F2952" t="s">
        <v>5158</v>
      </c>
      <c r="G2952" t="s">
        <v>5161</v>
      </c>
      <c r="H2952" t="s">
        <v>5183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5222</v>
      </c>
      <c r="P2952" t="e">
        <f t="shared" si="162"/>
        <v>#DIV/0!</v>
      </c>
      <c r="Q2952" t="s">
        <v>5234</v>
      </c>
      <c r="R2952" t="s">
        <v>5274</v>
      </c>
      <c r="S2952" s="10">
        <f t="shared" si="163"/>
        <v>42362.156851851854</v>
      </c>
      <c r="T2952" s="10">
        <f t="shared" si="164"/>
        <v>42392.156851851854</v>
      </c>
    </row>
    <row r="2953" spans="1:20" ht="58" x14ac:dyDescent="0.35">
      <c r="A2953">
        <v>2951</v>
      </c>
      <c r="B2953" s="3" t="s">
        <v>1420</v>
      </c>
      <c r="C2953" s="3" t="s">
        <v>3998</v>
      </c>
      <c r="D2953">
        <v>50000</v>
      </c>
      <c r="E2953">
        <v>1096</v>
      </c>
      <c r="F2953" t="s">
        <v>5157</v>
      </c>
      <c r="G2953" t="s">
        <v>5161</v>
      </c>
      <c r="H2953" t="s">
        <v>5183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5222</v>
      </c>
      <c r="P2953">
        <f t="shared" si="162"/>
        <v>19</v>
      </c>
      <c r="Q2953" t="s">
        <v>5234</v>
      </c>
      <c r="R2953" t="s">
        <v>5274</v>
      </c>
      <c r="S2953" s="10">
        <f t="shared" si="163"/>
        <v>41872.594594907401</v>
      </c>
      <c r="T2953" s="10">
        <f t="shared" si="164"/>
        <v>41917.594594907401</v>
      </c>
    </row>
    <row r="2954" spans="1:20" ht="43.5" x14ac:dyDescent="0.35">
      <c r="A2954">
        <v>2952</v>
      </c>
      <c r="B2954" s="3" t="s">
        <v>1421</v>
      </c>
      <c r="C2954" s="3" t="s">
        <v>3999</v>
      </c>
      <c r="D2954">
        <v>20000</v>
      </c>
      <c r="E2954">
        <v>1605</v>
      </c>
      <c r="F2954" t="s">
        <v>5157</v>
      </c>
      <c r="G2954" t="s">
        <v>5161</v>
      </c>
      <c r="H2954" t="s">
        <v>5183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5222</v>
      </c>
      <c r="P2954">
        <f t="shared" si="162"/>
        <v>201</v>
      </c>
      <c r="Q2954" t="s">
        <v>5234</v>
      </c>
      <c r="R2954" t="s">
        <v>5274</v>
      </c>
      <c r="S2954" s="10">
        <f t="shared" si="163"/>
        <v>42628.481932870367</v>
      </c>
      <c r="T2954" s="10">
        <f t="shared" si="164"/>
        <v>42659.958333333336</v>
      </c>
    </row>
    <row r="2955" spans="1:20" ht="43.5" x14ac:dyDescent="0.35">
      <c r="A2955">
        <v>2953</v>
      </c>
      <c r="B2955" s="3" t="s">
        <v>1422</v>
      </c>
      <c r="C2955" s="3" t="s">
        <v>4000</v>
      </c>
      <c r="D2955">
        <v>400000</v>
      </c>
      <c r="E2955">
        <v>605</v>
      </c>
      <c r="F2955" t="s">
        <v>5157</v>
      </c>
      <c r="G2955" t="s">
        <v>5161</v>
      </c>
      <c r="H2955" t="s">
        <v>5183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5222</v>
      </c>
      <c r="P2955">
        <f t="shared" si="162"/>
        <v>202</v>
      </c>
      <c r="Q2955" t="s">
        <v>5234</v>
      </c>
      <c r="R2955" t="s">
        <v>5274</v>
      </c>
      <c r="S2955" s="10">
        <f t="shared" si="163"/>
        <v>42255.583576388883</v>
      </c>
      <c r="T2955" s="10">
        <f t="shared" si="164"/>
        <v>42285.583576388883</v>
      </c>
    </row>
    <row r="2956" spans="1:20" ht="43.5" x14ac:dyDescent="0.35">
      <c r="A2956">
        <v>2954</v>
      </c>
      <c r="B2956" s="3" t="s">
        <v>1423</v>
      </c>
      <c r="C2956" s="3" t="s">
        <v>4001</v>
      </c>
      <c r="D2956">
        <v>15000</v>
      </c>
      <c r="E2956">
        <v>0</v>
      </c>
      <c r="F2956" t="s">
        <v>5157</v>
      </c>
      <c r="G2956" t="s">
        <v>5161</v>
      </c>
      <c r="H2956" t="s">
        <v>5183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5222</v>
      </c>
      <c r="P2956" t="e">
        <f t="shared" si="162"/>
        <v>#DIV/0!</v>
      </c>
      <c r="Q2956" t="s">
        <v>5234</v>
      </c>
      <c r="R2956" t="s">
        <v>5274</v>
      </c>
      <c r="S2956" s="10">
        <f t="shared" si="163"/>
        <v>42790.375034722216</v>
      </c>
      <c r="T2956" s="10">
        <f t="shared" si="164"/>
        <v>42810.333368055552</v>
      </c>
    </row>
    <row r="2957" spans="1:20" ht="29" x14ac:dyDescent="0.35">
      <c r="A2957">
        <v>2955</v>
      </c>
      <c r="B2957" s="3" t="s">
        <v>1424</v>
      </c>
      <c r="C2957" s="3" t="s">
        <v>4002</v>
      </c>
      <c r="D2957">
        <v>1200</v>
      </c>
      <c r="E2957">
        <v>715</v>
      </c>
      <c r="F2957" t="s">
        <v>5157</v>
      </c>
      <c r="G2957" t="s">
        <v>5161</v>
      </c>
      <c r="H2957" t="s">
        <v>5183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5222</v>
      </c>
      <c r="P2957">
        <f t="shared" si="162"/>
        <v>65</v>
      </c>
      <c r="Q2957" t="s">
        <v>5234</v>
      </c>
      <c r="R2957" t="s">
        <v>5274</v>
      </c>
      <c r="S2957" s="10">
        <f t="shared" si="163"/>
        <v>42141.532974537033</v>
      </c>
      <c r="T2957" s="10">
        <f t="shared" si="164"/>
        <v>42171.532974537033</v>
      </c>
    </row>
    <row r="2958" spans="1:20" ht="43.5" x14ac:dyDescent="0.35">
      <c r="A2958">
        <v>2956</v>
      </c>
      <c r="B2958" s="3" t="s">
        <v>1425</v>
      </c>
      <c r="C2958" s="3" t="s">
        <v>4003</v>
      </c>
      <c r="D2958">
        <v>7900</v>
      </c>
      <c r="E2958">
        <v>1322</v>
      </c>
      <c r="F2958" t="s">
        <v>5157</v>
      </c>
      <c r="G2958" t="s">
        <v>5161</v>
      </c>
      <c r="H2958" t="s">
        <v>5183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5222</v>
      </c>
      <c r="P2958">
        <f t="shared" si="162"/>
        <v>66</v>
      </c>
      <c r="Q2958" t="s">
        <v>5234</v>
      </c>
      <c r="R2958" t="s">
        <v>5274</v>
      </c>
      <c r="S2958" s="10">
        <f t="shared" si="163"/>
        <v>42464.750578703701</v>
      </c>
      <c r="T2958" s="10">
        <f t="shared" si="164"/>
        <v>42494.750578703701</v>
      </c>
    </row>
    <row r="2959" spans="1:20" ht="43.5" x14ac:dyDescent="0.35">
      <c r="A2959">
        <v>2957</v>
      </c>
      <c r="B2959" s="3" t="s">
        <v>1426</v>
      </c>
      <c r="C2959" s="3" t="s">
        <v>4004</v>
      </c>
      <c r="D2959">
        <v>15000</v>
      </c>
      <c r="E2959">
        <v>280</v>
      </c>
      <c r="F2959" t="s">
        <v>5157</v>
      </c>
      <c r="G2959" t="s">
        <v>5161</v>
      </c>
      <c r="H2959" t="s">
        <v>5183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5222</v>
      </c>
      <c r="P2959">
        <f t="shared" si="162"/>
        <v>93</v>
      </c>
      <c r="Q2959" t="s">
        <v>5234</v>
      </c>
      <c r="R2959" t="s">
        <v>5274</v>
      </c>
      <c r="S2959" s="10">
        <f t="shared" si="163"/>
        <v>42030.80291666666</v>
      </c>
      <c r="T2959" s="10">
        <f t="shared" si="164"/>
        <v>42090.761249999996</v>
      </c>
    </row>
    <row r="2960" spans="1:20" ht="43.5" x14ac:dyDescent="0.35">
      <c r="A2960">
        <v>2958</v>
      </c>
      <c r="B2960" s="3" t="s">
        <v>1427</v>
      </c>
      <c r="C2960" s="3" t="s">
        <v>4005</v>
      </c>
      <c r="D2960">
        <v>80000</v>
      </c>
      <c r="E2960">
        <v>0</v>
      </c>
      <c r="F2960" t="s">
        <v>5157</v>
      </c>
      <c r="G2960" t="s">
        <v>5161</v>
      </c>
      <c r="H2960" t="s">
        <v>5183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5222</v>
      </c>
      <c r="P2960" t="e">
        <f t="shared" si="162"/>
        <v>#DIV/0!</v>
      </c>
      <c r="Q2960" t="s">
        <v>5234</v>
      </c>
      <c r="R2960" t="s">
        <v>5274</v>
      </c>
      <c r="S2960" s="10">
        <f t="shared" si="163"/>
        <v>42438.570798611108</v>
      </c>
      <c r="T2960" s="10">
        <f t="shared" si="164"/>
        <v>42498.529131944444</v>
      </c>
    </row>
    <row r="2961" spans="1:20" ht="43.5" x14ac:dyDescent="0.35">
      <c r="A2961">
        <v>2959</v>
      </c>
      <c r="B2961" s="3" t="s">
        <v>1428</v>
      </c>
      <c r="C2961" s="3" t="s">
        <v>4006</v>
      </c>
      <c r="D2961">
        <v>10000</v>
      </c>
      <c r="E2961">
        <v>0</v>
      </c>
      <c r="F2961" t="s">
        <v>5157</v>
      </c>
      <c r="G2961" t="s">
        <v>5162</v>
      </c>
      <c r="H2961" t="s">
        <v>5184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5222</v>
      </c>
      <c r="P2961" t="e">
        <f t="shared" si="162"/>
        <v>#DIV/0!</v>
      </c>
      <c r="Q2961" t="s">
        <v>5234</v>
      </c>
      <c r="R2961" t="s">
        <v>5274</v>
      </c>
      <c r="S2961" s="10">
        <f t="shared" si="163"/>
        <v>42497.800057870372</v>
      </c>
      <c r="T2961" s="10">
        <f t="shared" si="164"/>
        <v>42527.800057870372</v>
      </c>
    </row>
    <row r="2962" spans="1:20" ht="43.5" x14ac:dyDescent="0.35">
      <c r="A2962">
        <v>2960</v>
      </c>
      <c r="B2962" s="3" t="s">
        <v>1429</v>
      </c>
      <c r="C2962" s="3" t="s">
        <v>4007</v>
      </c>
      <c r="D2962">
        <v>30000000</v>
      </c>
      <c r="E2962">
        <v>0</v>
      </c>
      <c r="F2962" t="s">
        <v>5157</v>
      </c>
      <c r="G2962" t="s">
        <v>5161</v>
      </c>
      <c r="H2962" t="s">
        <v>5183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5222</v>
      </c>
      <c r="P2962" t="e">
        <f t="shared" si="162"/>
        <v>#DIV/0!</v>
      </c>
      <c r="Q2962" t="s">
        <v>5234</v>
      </c>
      <c r="R2962" t="s">
        <v>5274</v>
      </c>
      <c r="S2962" s="10">
        <f t="shared" si="163"/>
        <v>41863.54887731481</v>
      </c>
      <c r="T2962" s="10">
        <f t="shared" si="164"/>
        <v>41893.54887731481</v>
      </c>
    </row>
    <row r="2963" spans="1:20" ht="58" x14ac:dyDescent="0.35">
      <c r="A2963">
        <v>2961</v>
      </c>
      <c r="B2963" s="3" t="s">
        <v>1430</v>
      </c>
      <c r="C2963" s="3" t="s">
        <v>4008</v>
      </c>
      <c r="D2963">
        <v>5000</v>
      </c>
      <c r="E2963">
        <v>5481</v>
      </c>
      <c r="F2963" t="s">
        <v>5156</v>
      </c>
      <c r="G2963" t="s">
        <v>5161</v>
      </c>
      <c r="H2963" t="s">
        <v>5183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5208</v>
      </c>
      <c r="P2963">
        <f t="shared" si="162"/>
        <v>51</v>
      </c>
      <c r="Q2963" t="s">
        <v>5234</v>
      </c>
      <c r="R2963" t="s">
        <v>5235</v>
      </c>
      <c r="S2963" s="10">
        <f t="shared" si="163"/>
        <v>42061.004155092589</v>
      </c>
      <c r="T2963" s="10">
        <f t="shared" si="164"/>
        <v>42088.958333333336</v>
      </c>
    </row>
    <row r="2964" spans="1:20" ht="43.5" x14ac:dyDescent="0.35">
      <c r="A2964">
        <v>2962</v>
      </c>
      <c r="B2964" s="3" t="s">
        <v>1431</v>
      </c>
      <c r="C2964" s="3" t="s">
        <v>4009</v>
      </c>
      <c r="D2964">
        <v>1000</v>
      </c>
      <c r="E2964">
        <v>1218</v>
      </c>
      <c r="F2964" t="s">
        <v>5156</v>
      </c>
      <c r="G2964" t="s">
        <v>5161</v>
      </c>
      <c r="H2964" t="s">
        <v>5183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5208</v>
      </c>
      <c r="P2964">
        <f t="shared" si="162"/>
        <v>61</v>
      </c>
      <c r="Q2964" t="s">
        <v>5234</v>
      </c>
      <c r="R2964" t="s">
        <v>5235</v>
      </c>
      <c r="S2964" s="10">
        <f t="shared" si="163"/>
        <v>42036.035949074074</v>
      </c>
      <c r="T2964" s="10">
        <f t="shared" si="164"/>
        <v>42064.082638888889</v>
      </c>
    </row>
    <row r="2965" spans="1:20" ht="58" x14ac:dyDescent="0.35">
      <c r="A2965">
        <v>2963</v>
      </c>
      <c r="B2965" s="3" t="s">
        <v>1432</v>
      </c>
      <c r="C2965" s="3" t="s">
        <v>4010</v>
      </c>
      <c r="D2965">
        <v>10000</v>
      </c>
      <c r="E2965">
        <v>10685</v>
      </c>
      <c r="F2965" t="s">
        <v>5156</v>
      </c>
      <c r="G2965" t="s">
        <v>5161</v>
      </c>
      <c r="H2965" t="s">
        <v>5183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5208</v>
      </c>
      <c r="P2965">
        <f t="shared" si="162"/>
        <v>109</v>
      </c>
      <c r="Q2965" t="s">
        <v>5234</v>
      </c>
      <c r="R2965" t="s">
        <v>5235</v>
      </c>
      <c r="S2965" s="10">
        <f t="shared" si="163"/>
        <v>42157.26185185185</v>
      </c>
      <c r="T2965" s="10">
        <f t="shared" si="164"/>
        <v>42187.26185185185</v>
      </c>
    </row>
    <row r="2966" spans="1:20" ht="43.5" x14ac:dyDescent="0.35">
      <c r="A2966">
        <v>2964</v>
      </c>
      <c r="B2966" s="3" t="s">
        <v>1433</v>
      </c>
      <c r="C2966" s="3" t="s">
        <v>4011</v>
      </c>
      <c r="D2966">
        <v>5000</v>
      </c>
      <c r="E2966">
        <v>5035.6899999999996</v>
      </c>
      <c r="F2966" t="s">
        <v>5156</v>
      </c>
      <c r="G2966" t="s">
        <v>5161</v>
      </c>
      <c r="H2966" t="s">
        <v>5183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5208</v>
      </c>
      <c r="P2966">
        <f t="shared" si="162"/>
        <v>26</v>
      </c>
      <c r="Q2966" t="s">
        <v>5234</v>
      </c>
      <c r="R2966" t="s">
        <v>5235</v>
      </c>
      <c r="S2966" s="10">
        <f t="shared" si="163"/>
        <v>41827.701608796291</v>
      </c>
      <c r="T2966" s="10">
        <f t="shared" si="164"/>
        <v>41857.688888888886</v>
      </c>
    </row>
    <row r="2967" spans="1:20" ht="58" x14ac:dyDescent="0.35">
      <c r="A2967">
        <v>2965</v>
      </c>
      <c r="B2967" s="3" t="s">
        <v>1434</v>
      </c>
      <c r="C2967" s="3" t="s">
        <v>4012</v>
      </c>
      <c r="D2967">
        <v>1500</v>
      </c>
      <c r="E2967">
        <v>1635</v>
      </c>
      <c r="F2967" t="s">
        <v>5156</v>
      </c>
      <c r="G2967" t="s">
        <v>5161</v>
      </c>
      <c r="H2967" t="s">
        <v>5183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5208</v>
      </c>
      <c r="P2967">
        <f t="shared" si="162"/>
        <v>42</v>
      </c>
      <c r="Q2967" t="s">
        <v>5234</v>
      </c>
      <c r="R2967" t="s">
        <v>5235</v>
      </c>
      <c r="S2967" s="10">
        <f t="shared" si="163"/>
        <v>42162.521215277775</v>
      </c>
      <c r="T2967" s="10">
        <f t="shared" si="164"/>
        <v>42192.521215277775</v>
      </c>
    </row>
    <row r="2968" spans="1:20" ht="43.5" x14ac:dyDescent="0.35">
      <c r="A2968">
        <v>2966</v>
      </c>
      <c r="B2968" s="3" t="s">
        <v>1435</v>
      </c>
      <c r="C2968" s="3" t="s">
        <v>4013</v>
      </c>
      <c r="D2968">
        <v>10000</v>
      </c>
      <c r="E2968">
        <v>11363</v>
      </c>
      <c r="F2968" t="s">
        <v>5156</v>
      </c>
      <c r="G2968" t="s">
        <v>5161</v>
      </c>
      <c r="H2968" t="s">
        <v>5183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5208</v>
      </c>
      <c r="P2968">
        <f t="shared" si="162"/>
        <v>89</v>
      </c>
      <c r="Q2968" t="s">
        <v>5234</v>
      </c>
      <c r="R2968" t="s">
        <v>5235</v>
      </c>
      <c r="S2968" s="10">
        <f t="shared" si="163"/>
        <v>42233.530231481483</v>
      </c>
      <c r="T2968" s="10">
        <f t="shared" si="164"/>
        <v>42263.530231481483</v>
      </c>
    </row>
    <row r="2969" spans="1:20" ht="43.5" x14ac:dyDescent="0.35">
      <c r="A2969">
        <v>2967</v>
      </c>
      <c r="B2969" s="3" t="s">
        <v>1436</v>
      </c>
      <c r="C2969" s="3" t="s">
        <v>4014</v>
      </c>
      <c r="D2969">
        <v>5000</v>
      </c>
      <c r="E2969">
        <v>5696</v>
      </c>
      <c r="F2969" t="s">
        <v>5156</v>
      </c>
      <c r="G2969" t="s">
        <v>5161</v>
      </c>
      <c r="H2969" t="s">
        <v>5183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5208</v>
      </c>
      <c r="P2969">
        <f t="shared" si="162"/>
        <v>80</v>
      </c>
      <c r="Q2969" t="s">
        <v>5234</v>
      </c>
      <c r="R2969" t="s">
        <v>5235</v>
      </c>
      <c r="S2969" s="10">
        <f t="shared" si="163"/>
        <v>42041.989490740736</v>
      </c>
      <c r="T2969" s="10">
        <f t="shared" si="164"/>
        <v>42071.947824074072</v>
      </c>
    </row>
    <row r="2970" spans="1:20" ht="29" x14ac:dyDescent="0.35">
      <c r="A2970">
        <v>2968</v>
      </c>
      <c r="B2970" s="3" t="s">
        <v>1437</v>
      </c>
      <c r="C2970" s="3" t="s">
        <v>4015</v>
      </c>
      <c r="D2970">
        <v>3500</v>
      </c>
      <c r="E2970">
        <v>3710</v>
      </c>
      <c r="F2970" t="s">
        <v>5156</v>
      </c>
      <c r="G2970" t="s">
        <v>5161</v>
      </c>
      <c r="H2970" t="s">
        <v>5183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5208</v>
      </c>
      <c r="P2970">
        <f t="shared" si="162"/>
        <v>79</v>
      </c>
      <c r="Q2970" t="s">
        <v>5234</v>
      </c>
      <c r="R2970" t="s">
        <v>5235</v>
      </c>
      <c r="S2970" s="10">
        <f t="shared" si="163"/>
        <v>42585.315509259257</v>
      </c>
      <c r="T2970" s="10">
        <f t="shared" si="164"/>
        <v>42598.957638888889</v>
      </c>
    </row>
    <row r="2971" spans="1:20" ht="43.5" x14ac:dyDescent="0.35">
      <c r="A2971">
        <v>2969</v>
      </c>
      <c r="B2971" s="3" t="s">
        <v>1438</v>
      </c>
      <c r="C2971" s="3" t="s">
        <v>4016</v>
      </c>
      <c r="D2971">
        <v>1000</v>
      </c>
      <c r="E2971">
        <v>1625</v>
      </c>
      <c r="F2971" t="s">
        <v>5156</v>
      </c>
      <c r="G2971" t="s">
        <v>5166</v>
      </c>
      <c r="H2971" t="s">
        <v>5188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5208</v>
      </c>
      <c r="P2971">
        <f t="shared" si="162"/>
        <v>96</v>
      </c>
      <c r="Q2971" t="s">
        <v>5234</v>
      </c>
      <c r="R2971" t="s">
        <v>5235</v>
      </c>
      <c r="S2971" s="10">
        <f t="shared" si="163"/>
        <v>42097.578159722216</v>
      </c>
      <c r="T2971" s="10">
        <f t="shared" si="164"/>
        <v>42127.743750000001</v>
      </c>
    </row>
    <row r="2972" spans="1:20" ht="43.5" x14ac:dyDescent="0.35">
      <c r="A2972">
        <v>2970</v>
      </c>
      <c r="B2972" s="3" t="s">
        <v>1439</v>
      </c>
      <c r="C2972" s="3" t="s">
        <v>4017</v>
      </c>
      <c r="D2972">
        <v>6000</v>
      </c>
      <c r="E2972">
        <v>6360</v>
      </c>
      <c r="F2972" t="s">
        <v>5156</v>
      </c>
      <c r="G2972" t="s">
        <v>5161</v>
      </c>
      <c r="H2972" t="s">
        <v>5183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5208</v>
      </c>
      <c r="P2972">
        <f t="shared" si="162"/>
        <v>70</v>
      </c>
      <c r="Q2972" t="s">
        <v>5234</v>
      </c>
      <c r="R2972" t="s">
        <v>5235</v>
      </c>
      <c r="S2972" s="10">
        <f t="shared" si="163"/>
        <v>41808.461238425924</v>
      </c>
      <c r="T2972" s="10">
        <f t="shared" si="164"/>
        <v>41838.461238425924</v>
      </c>
    </row>
    <row r="2973" spans="1:20" ht="43.5" x14ac:dyDescent="0.35">
      <c r="A2973">
        <v>2971</v>
      </c>
      <c r="B2973" s="3" t="s">
        <v>1440</v>
      </c>
      <c r="C2973" s="3" t="s">
        <v>4018</v>
      </c>
      <c r="D2973">
        <v>3200</v>
      </c>
      <c r="E2973">
        <v>3205</v>
      </c>
      <c r="F2973" t="s">
        <v>5156</v>
      </c>
      <c r="G2973" t="s">
        <v>5161</v>
      </c>
      <c r="H2973" t="s">
        <v>5183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5208</v>
      </c>
      <c r="P2973">
        <f t="shared" si="162"/>
        <v>75</v>
      </c>
      <c r="Q2973" t="s">
        <v>5234</v>
      </c>
      <c r="R2973" t="s">
        <v>5235</v>
      </c>
      <c r="S2973" s="10">
        <f t="shared" si="163"/>
        <v>41852.449976851851</v>
      </c>
      <c r="T2973" s="10">
        <f t="shared" si="164"/>
        <v>41882.449976851851</v>
      </c>
    </row>
    <row r="2974" spans="1:20" ht="29" x14ac:dyDescent="0.35">
      <c r="A2974">
        <v>2972</v>
      </c>
      <c r="B2974" s="3" t="s">
        <v>1441</v>
      </c>
      <c r="C2974" s="3" t="s">
        <v>4019</v>
      </c>
      <c r="D2974">
        <v>2000</v>
      </c>
      <c r="E2974">
        <v>2107</v>
      </c>
      <c r="F2974" t="s">
        <v>5156</v>
      </c>
      <c r="G2974" t="s">
        <v>5161</v>
      </c>
      <c r="H2974" t="s">
        <v>5183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5208</v>
      </c>
      <c r="P2974">
        <f t="shared" si="162"/>
        <v>124</v>
      </c>
      <c r="Q2974" t="s">
        <v>5234</v>
      </c>
      <c r="R2974" t="s">
        <v>5235</v>
      </c>
      <c r="S2974" s="10">
        <f t="shared" si="163"/>
        <v>42693.90185185185</v>
      </c>
      <c r="T2974" s="10">
        <f t="shared" si="164"/>
        <v>42708.833333333336</v>
      </c>
    </row>
    <row r="2975" spans="1:20" ht="43.5" x14ac:dyDescent="0.35">
      <c r="A2975">
        <v>2973</v>
      </c>
      <c r="B2975" s="3" t="s">
        <v>1442</v>
      </c>
      <c r="C2975" s="3" t="s">
        <v>4020</v>
      </c>
      <c r="D2975">
        <v>5000</v>
      </c>
      <c r="E2975">
        <v>8740</v>
      </c>
      <c r="F2975" t="s">
        <v>5156</v>
      </c>
      <c r="G2975" t="s">
        <v>5161</v>
      </c>
      <c r="H2975" t="s">
        <v>5183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5208</v>
      </c>
      <c r="P2975">
        <f t="shared" si="162"/>
        <v>265</v>
      </c>
      <c r="Q2975" t="s">
        <v>5234</v>
      </c>
      <c r="R2975" t="s">
        <v>5235</v>
      </c>
      <c r="S2975" s="10">
        <f t="shared" si="163"/>
        <v>42341.610046296293</v>
      </c>
      <c r="T2975" s="10">
        <f t="shared" si="164"/>
        <v>42369.958333333336</v>
      </c>
    </row>
    <row r="2976" spans="1:20" ht="58" x14ac:dyDescent="0.35">
      <c r="A2976">
        <v>2974</v>
      </c>
      <c r="B2976" s="3" t="s">
        <v>1443</v>
      </c>
      <c r="C2976" s="3" t="s">
        <v>4021</v>
      </c>
      <c r="D2976">
        <v>5000</v>
      </c>
      <c r="E2976">
        <v>5100</v>
      </c>
      <c r="F2976" t="s">
        <v>5156</v>
      </c>
      <c r="G2976" t="s">
        <v>5161</v>
      </c>
      <c r="H2976" t="s">
        <v>5183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5208</v>
      </c>
      <c r="P2976">
        <f t="shared" si="162"/>
        <v>59</v>
      </c>
      <c r="Q2976" t="s">
        <v>5234</v>
      </c>
      <c r="R2976" t="s">
        <v>5235</v>
      </c>
      <c r="S2976" s="10">
        <f t="shared" si="163"/>
        <v>41879.852673611109</v>
      </c>
      <c r="T2976" s="10">
        <f t="shared" si="164"/>
        <v>41907.857638888883</v>
      </c>
    </row>
    <row r="2977" spans="1:20" ht="58" x14ac:dyDescent="0.35">
      <c r="A2977">
        <v>2975</v>
      </c>
      <c r="B2977" s="3" t="s">
        <v>1444</v>
      </c>
      <c r="C2977" s="3" t="s">
        <v>4022</v>
      </c>
      <c r="D2977">
        <v>8000</v>
      </c>
      <c r="E2977">
        <v>8010</v>
      </c>
      <c r="F2977" t="s">
        <v>5156</v>
      </c>
      <c r="G2977" t="s">
        <v>5161</v>
      </c>
      <c r="H2977" t="s">
        <v>5183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5208</v>
      </c>
      <c r="P2977">
        <f t="shared" si="162"/>
        <v>71</v>
      </c>
      <c r="Q2977" t="s">
        <v>5234</v>
      </c>
      <c r="R2977" t="s">
        <v>5235</v>
      </c>
      <c r="S2977" s="10">
        <f t="shared" si="163"/>
        <v>41941.475532407407</v>
      </c>
      <c r="T2977" s="10">
        <f t="shared" si="164"/>
        <v>41969.916666666664</v>
      </c>
    </row>
    <row r="2978" spans="1:20" ht="43.5" x14ac:dyDescent="0.35">
      <c r="A2978">
        <v>2976</v>
      </c>
      <c r="B2978" s="3" t="s">
        <v>1445</v>
      </c>
      <c r="C2978" s="3" t="s">
        <v>4023</v>
      </c>
      <c r="D2978">
        <v>70</v>
      </c>
      <c r="E2978">
        <v>120</v>
      </c>
      <c r="F2978" t="s">
        <v>5156</v>
      </c>
      <c r="G2978" t="s">
        <v>5162</v>
      </c>
      <c r="H2978" t="s">
        <v>5184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5208</v>
      </c>
      <c r="P2978">
        <f t="shared" si="162"/>
        <v>9</v>
      </c>
      <c r="Q2978" t="s">
        <v>5234</v>
      </c>
      <c r="R2978" t="s">
        <v>5235</v>
      </c>
      <c r="S2978" s="10">
        <f t="shared" si="163"/>
        <v>42425.522337962961</v>
      </c>
      <c r="T2978" s="10">
        <f t="shared" si="164"/>
        <v>42442.291666666664</v>
      </c>
    </row>
    <row r="2979" spans="1:20" ht="58" x14ac:dyDescent="0.35">
      <c r="A2979">
        <v>2977</v>
      </c>
      <c r="B2979" s="3" t="s">
        <v>1446</v>
      </c>
      <c r="C2979" s="3" t="s">
        <v>4024</v>
      </c>
      <c r="D2979">
        <v>3000</v>
      </c>
      <c r="E2979">
        <v>3407</v>
      </c>
      <c r="F2979" t="s">
        <v>5156</v>
      </c>
      <c r="G2979" t="s">
        <v>5161</v>
      </c>
      <c r="H2979" t="s">
        <v>5183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5208</v>
      </c>
      <c r="P2979">
        <f t="shared" si="162"/>
        <v>114</v>
      </c>
      <c r="Q2979" t="s">
        <v>5234</v>
      </c>
      <c r="R2979" t="s">
        <v>5235</v>
      </c>
      <c r="S2979" s="10">
        <f t="shared" si="163"/>
        <v>42026.672847222224</v>
      </c>
      <c r="T2979" s="10">
        <f t="shared" si="164"/>
        <v>42085.884722222218</v>
      </c>
    </row>
    <row r="2980" spans="1:20" ht="58" x14ac:dyDescent="0.35">
      <c r="A2980">
        <v>2978</v>
      </c>
      <c r="B2980" s="3" t="s">
        <v>1447</v>
      </c>
      <c r="C2980" s="3" t="s">
        <v>4025</v>
      </c>
      <c r="D2980">
        <v>750</v>
      </c>
      <c r="E2980">
        <v>971</v>
      </c>
      <c r="F2980" t="s">
        <v>5156</v>
      </c>
      <c r="G2980" t="s">
        <v>5161</v>
      </c>
      <c r="H2980" t="s">
        <v>5183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5208</v>
      </c>
      <c r="P2980">
        <f t="shared" si="162"/>
        <v>61</v>
      </c>
      <c r="Q2980" t="s">
        <v>5234</v>
      </c>
      <c r="R2980" t="s">
        <v>5235</v>
      </c>
      <c r="S2980" s="10">
        <f t="shared" si="163"/>
        <v>41922.432256944441</v>
      </c>
      <c r="T2980" s="10">
        <f t="shared" si="164"/>
        <v>41932.040972222218</v>
      </c>
    </row>
    <row r="2981" spans="1:20" ht="43.5" x14ac:dyDescent="0.35">
      <c r="A2981">
        <v>2979</v>
      </c>
      <c r="B2981" s="3" t="s">
        <v>1448</v>
      </c>
      <c r="C2981" s="3" t="s">
        <v>4026</v>
      </c>
      <c r="D2981">
        <v>5000</v>
      </c>
      <c r="E2981">
        <v>5070</v>
      </c>
      <c r="F2981" t="s">
        <v>5156</v>
      </c>
      <c r="G2981" t="s">
        <v>5161</v>
      </c>
      <c r="H2981" t="s">
        <v>5183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5208</v>
      </c>
      <c r="P2981">
        <f t="shared" si="162"/>
        <v>110</v>
      </c>
      <c r="Q2981" t="s">
        <v>5234</v>
      </c>
      <c r="R2981" t="s">
        <v>5235</v>
      </c>
      <c r="S2981" s="10">
        <f t="shared" si="163"/>
        <v>41993.616006944438</v>
      </c>
      <c r="T2981" s="10">
        <f t="shared" si="164"/>
        <v>42010.041666666664</v>
      </c>
    </row>
    <row r="2982" spans="1:20" ht="43.5" x14ac:dyDescent="0.35">
      <c r="A2982">
        <v>2980</v>
      </c>
      <c r="B2982" s="3" t="s">
        <v>1449</v>
      </c>
      <c r="C2982" s="3" t="s">
        <v>4027</v>
      </c>
      <c r="D2982">
        <v>3000</v>
      </c>
      <c r="E2982">
        <v>3275</v>
      </c>
      <c r="F2982" t="s">
        <v>5156</v>
      </c>
      <c r="G2982" t="s">
        <v>5161</v>
      </c>
      <c r="H2982" t="s">
        <v>5183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5208</v>
      </c>
      <c r="P2982">
        <f t="shared" si="162"/>
        <v>136</v>
      </c>
      <c r="Q2982" t="s">
        <v>5234</v>
      </c>
      <c r="R2982" t="s">
        <v>5235</v>
      </c>
      <c r="S2982" s="10">
        <f t="shared" si="163"/>
        <v>42219.70752314815</v>
      </c>
      <c r="T2982" s="10">
        <f t="shared" si="164"/>
        <v>42239.874999999993</v>
      </c>
    </row>
    <row r="2983" spans="1:20" ht="58" x14ac:dyDescent="0.35">
      <c r="A2983">
        <v>2981</v>
      </c>
      <c r="B2983" s="3" t="s">
        <v>1450</v>
      </c>
      <c r="C2983" s="3" t="s">
        <v>4028</v>
      </c>
      <c r="D2983">
        <v>4000</v>
      </c>
      <c r="E2983">
        <v>5157</v>
      </c>
      <c r="F2983" t="s">
        <v>5156</v>
      </c>
      <c r="G2983" t="s">
        <v>5178</v>
      </c>
      <c r="H2983" t="s">
        <v>5186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5222</v>
      </c>
      <c r="P2983">
        <f t="shared" si="162"/>
        <v>53</v>
      </c>
      <c r="Q2983" t="s">
        <v>5234</v>
      </c>
      <c r="R2983" t="s">
        <v>5274</v>
      </c>
      <c r="S2983" s="10">
        <f t="shared" si="163"/>
        <v>42225.351342592585</v>
      </c>
      <c r="T2983" s="10">
        <f t="shared" si="164"/>
        <v>42270.351342592585</v>
      </c>
    </row>
    <row r="2984" spans="1:20" ht="43.5" x14ac:dyDescent="0.35">
      <c r="A2984">
        <v>2982</v>
      </c>
      <c r="B2984" s="3" t="s">
        <v>1451</v>
      </c>
      <c r="C2984" s="3" t="s">
        <v>4029</v>
      </c>
      <c r="D2984">
        <v>5000</v>
      </c>
      <c r="E2984">
        <v>5103</v>
      </c>
      <c r="F2984" t="s">
        <v>5156</v>
      </c>
      <c r="G2984" t="s">
        <v>5162</v>
      </c>
      <c r="H2984" t="s">
        <v>5184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5222</v>
      </c>
      <c r="P2984">
        <f t="shared" si="162"/>
        <v>86</v>
      </c>
      <c r="Q2984" t="s">
        <v>5234</v>
      </c>
      <c r="R2984" t="s">
        <v>5274</v>
      </c>
      <c r="S2984" s="10">
        <f t="shared" si="163"/>
        <v>42381.478506944441</v>
      </c>
      <c r="T2984" s="10">
        <f t="shared" si="164"/>
        <v>42411.478506944441</v>
      </c>
    </row>
    <row r="2985" spans="1:20" ht="43.5" x14ac:dyDescent="0.35">
      <c r="A2985">
        <v>2983</v>
      </c>
      <c r="B2985" s="3" t="s">
        <v>1452</v>
      </c>
      <c r="C2985" s="3" t="s">
        <v>4030</v>
      </c>
      <c r="D2985">
        <v>116000</v>
      </c>
      <c r="E2985">
        <v>169985.91</v>
      </c>
      <c r="F2985" t="s">
        <v>5156</v>
      </c>
      <c r="G2985" t="s">
        <v>5161</v>
      </c>
      <c r="H2985" t="s">
        <v>5183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5222</v>
      </c>
      <c r="P2985">
        <f t="shared" si="162"/>
        <v>155</v>
      </c>
      <c r="Q2985" t="s">
        <v>5234</v>
      </c>
      <c r="R2985" t="s">
        <v>5274</v>
      </c>
      <c r="S2985" s="10">
        <f t="shared" si="163"/>
        <v>41894.424027777779</v>
      </c>
      <c r="T2985" s="10">
        <f t="shared" si="164"/>
        <v>41954.465694444443</v>
      </c>
    </row>
    <row r="2986" spans="1:20" ht="58" x14ac:dyDescent="0.35">
      <c r="A2986">
        <v>2984</v>
      </c>
      <c r="B2986" s="3" t="s">
        <v>1453</v>
      </c>
      <c r="C2986" s="3" t="s">
        <v>4031</v>
      </c>
      <c r="D2986">
        <v>25000</v>
      </c>
      <c r="E2986">
        <v>25088</v>
      </c>
      <c r="F2986" t="s">
        <v>5156</v>
      </c>
      <c r="G2986" t="s">
        <v>5161</v>
      </c>
      <c r="H2986" t="s">
        <v>5183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5222</v>
      </c>
      <c r="P2986">
        <f t="shared" si="162"/>
        <v>115</v>
      </c>
      <c r="Q2986" t="s">
        <v>5234</v>
      </c>
      <c r="R2986" t="s">
        <v>5274</v>
      </c>
      <c r="S2986" s="10">
        <f t="shared" si="163"/>
        <v>42576.070381944439</v>
      </c>
      <c r="T2986" s="10">
        <f t="shared" si="164"/>
        <v>42606.070381944439</v>
      </c>
    </row>
    <row r="2987" spans="1:20" ht="58" x14ac:dyDescent="0.35">
      <c r="A2987">
        <v>2985</v>
      </c>
      <c r="B2987" s="3" t="s">
        <v>1454</v>
      </c>
      <c r="C2987" s="3" t="s">
        <v>4032</v>
      </c>
      <c r="D2987">
        <v>10000</v>
      </c>
      <c r="E2987">
        <v>12165</v>
      </c>
      <c r="F2987" t="s">
        <v>5156</v>
      </c>
      <c r="G2987" t="s">
        <v>5165</v>
      </c>
      <c r="H2987" t="s">
        <v>5187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5222</v>
      </c>
      <c r="P2987">
        <f t="shared" si="162"/>
        <v>110</v>
      </c>
      <c r="Q2987" t="s">
        <v>5234</v>
      </c>
      <c r="R2987" t="s">
        <v>5274</v>
      </c>
      <c r="S2987" s="10">
        <f t="shared" si="163"/>
        <v>42654.765370370369</v>
      </c>
      <c r="T2987" s="10">
        <f t="shared" si="164"/>
        <v>42673.958333333336</v>
      </c>
    </row>
    <row r="2988" spans="1:20" ht="43.5" x14ac:dyDescent="0.35">
      <c r="A2988">
        <v>2986</v>
      </c>
      <c r="B2988" s="3" t="s">
        <v>1455</v>
      </c>
      <c r="C2988" s="3" t="s">
        <v>4033</v>
      </c>
      <c r="D2988">
        <v>2400</v>
      </c>
      <c r="E2988">
        <v>2532</v>
      </c>
      <c r="F2988" t="s">
        <v>5156</v>
      </c>
      <c r="G2988" t="s">
        <v>5162</v>
      </c>
      <c r="H2988" t="s">
        <v>5184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5222</v>
      </c>
      <c r="P2988">
        <f t="shared" si="162"/>
        <v>45</v>
      </c>
      <c r="Q2988" t="s">
        <v>5234</v>
      </c>
      <c r="R2988" t="s">
        <v>5274</v>
      </c>
      <c r="S2988" s="10">
        <f t="shared" si="163"/>
        <v>42431.29173611111</v>
      </c>
      <c r="T2988" s="10">
        <f t="shared" si="164"/>
        <v>42491.250069444439</v>
      </c>
    </row>
    <row r="2989" spans="1:20" ht="58" x14ac:dyDescent="0.35">
      <c r="A2989">
        <v>2987</v>
      </c>
      <c r="B2989" s="3" t="s">
        <v>1456</v>
      </c>
      <c r="C2989" s="3" t="s">
        <v>4034</v>
      </c>
      <c r="D2989">
        <v>25000</v>
      </c>
      <c r="E2989">
        <v>27600.2</v>
      </c>
      <c r="F2989" t="s">
        <v>5156</v>
      </c>
      <c r="G2989" t="s">
        <v>5161</v>
      </c>
      <c r="H2989" t="s">
        <v>5183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5222</v>
      </c>
      <c r="P2989">
        <f t="shared" si="162"/>
        <v>104</v>
      </c>
      <c r="Q2989" t="s">
        <v>5234</v>
      </c>
      <c r="R2989" t="s">
        <v>5274</v>
      </c>
      <c r="S2989" s="10">
        <f t="shared" si="163"/>
        <v>42627.098969907405</v>
      </c>
      <c r="T2989" s="10">
        <f t="shared" si="164"/>
        <v>42655.791666666664</v>
      </c>
    </row>
    <row r="2990" spans="1:20" ht="43.5" x14ac:dyDescent="0.35">
      <c r="A2990">
        <v>2988</v>
      </c>
      <c r="B2990" s="3" t="s">
        <v>1457</v>
      </c>
      <c r="C2990" s="3" t="s">
        <v>4035</v>
      </c>
      <c r="D2990">
        <v>1000</v>
      </c>
      <c r="E2990">
        <v>1000</v>
      </c>
      <c r="F2990" t="s">
        <v>5156</v>
      </c>
      <c r="G2990" t="s">
        <v>5162</v>
      </c>
      <c r="H2990" t="s">
        <v>5184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5222</v>
      </c>
      <c r="P2990">
        <f t="shared" si="162"/>
        <v>36</v>
      </c>
      <c r="Q2990" t="s">
        <v>5234</v>
      </c>
      <c r="R2990" t="s">
        <v>5274</v>
      </c>
      <c r="S2990" s="10">
        <f t="shared" si="163"/>
        <v>42511.153715277775</v>
      </c>
      <c r="T2990" s="10">
        <f t="shared" si="164"/>
        <v>42541.153715277775</v>
      </c>
    </row>
    <row r="2991" spans="1:20" x14ac:dyDescent="0.35">
      <c r="A2991">
        <v>2989</v>
      </c>
      <c r="B2991" s="3" t="s">
        <v>1458</v>
      </c>
      <c r="C2991" s="3" t="s">
        <v>4036</v>
      </c>
      <c r="D2991">
        <v>20000</v>
      </c>
      <c r="E2991">
        <v>35307</v>
      </c>
      <c r="F2991" t="s">
        <v>5156</v>
      </c>
      <c r="G2991" t="s">
        <v>5161</v>
      </c>
      <c r="H2991" t="s">
        <v>5183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5222</v>
      </c>
      <c r="P2991">
        <f t="shared" si="162"/>
        <v>97</v>
      </c>
      <c r="Q2991" t="s">
        <v>5234</v>
      </c>
      <c r="R2991" t="s">
        <v>5274</v>
      </c>
      <c r="S2991" s="10">
        <f t="shared" si="163"/>
        <v>42336.812060185184</v>
      </c>
      <c r="T2991" s="10">
        <f t="shared" si="164"/>
        <v>42358.999305555553</v>
      </c>
    </row>
    <row r="2992" spans="1:20" ht="43.5" x14ac:dyDescent="0.35">
      <c r="A2992">
        <v>2990</v>
      </c>
      <c r="B2992" s="3" t="s">
        <v>1459</v>
      </c>
      <c r="C2992" s="3" t="s">
        <v>4037</v>
      </c>
      <c r="D2992">
        <v>10000</v>
      </c>
      <c r="E2992">
        <v>10000</v>
      </c>
      <c r="F2992" t="s">
        <v>5156</v>
      </c>
      <c r="G2992" t="s">
        <v>5161</v>
      </c>
      <c r="H2992" t="s">
        <v>5183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5222</v>
      </c>
      <c r="P2992">
        <f t="shared" si="162"/>
        <v>370</v>
      </c>
      <c r="Q2992" t="s">
        <v>5234</v>
      </c>
      <c r="R2992" t="s">
        <v>5274</v>
      </c>
      <c r="S2992" s="10">
        <f t="shared" si="163"/>
        <v>42341.365972222215</v>
      </c>
      <c r="T2992" s="10">
        <f t="shared" si="164"/>
        <v>42376.365972222215</v>
      </c>
    </row>
    <row r="2993" spans="1:20" ht="43.5" x14ac:dyDescent="0.35">
      <c r="A2993">
        <v>2991</v>
      </c>
      <c r="B2993" s="3" t="s">
        <v>1460</v>
      </c>
      <c r="C2993" s="3" t="s">
        <v>4038</v>
      </c>
      <c r="D2993">
        <v>8500</v>
      </c>
      <c r="E2993">
        <v>8780</v>
      </c>
      <c r="F2993" t="s">
        <v>5156</v>
      </c>
      <c r="G2993" t="s">
        <v>5161</v>
      </c>
      <c r="H2993" t="s">
        <v>5183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5222</v>
      </c>
      <c r="P2993">
        <f t="shared" si="162"/>
        <v>94</v>
      </c>
      <c r="Q2993" t="s">
        <v>5234</v>
      </c>
      <c r="R2993" t="s">
        <v>5274</v>
      </c>
      <c r="S2993" s="10">
        <f t="shared" si="163"/>
        <v>42740.628819444442</v>
      </c>
      <c r="T2993" s="10">
        <f t="shared" si="164"/>
        <v>42762.628819444442</v>
      </c>
    </row>
    <row r="2994" spans="1:20" ht="43.5" x14ac:dyDescent="0.35">
      <c r="A2994">
        <v>2992</v>
      </c>
      <c r="B2994" s="3" t="s">
        <v>1461</v>
      </c>
      <c r="C2994" s="3" t="s">
        <v>4039</v>
      </c>
      <c r="D2994">
        <v>3000</v>
      </c>
      <c r="E2994">
        <v>3135</v>
      </c>
      <c r="F2994" t="s">
        <v>5156</v>
      </c>
      <c r="G2994" t="s">
        <v>5161</v>
      </c>
      <c r="H2994" t="s">
        <v>5183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5222</v>
      </c>
      <c r="P2994">
        <f t="shared" si="162"/>
        <v>49</v>
      </c>
      <c r="Q2994" t="s">
        <v>5234</v>
      </c>
      <c r="R2994" t="s">
        <v>5274</v>
      </c>
      <c r="S2994" s="10">
        <f t="shared" si="163"/>
        <v>42622.559143518512</v>
      </c>
      <c r="T2994" s="10">
        <f t="shared" si="164"/>
        <v>42652.559143518512</v>
      </c>
    </row>
    <row r="2995" spans="1:20" x14ac:dyDescent="0.35">
      <c r="A2995">
        <v>2993</v>
      </c>
      <c r="B2995" s="3" t="s">
        <v>1462</v>
      </c>
      <c r="C2995" s="3" t="s">
        <v>4040</v>
      </c>
      <c r="D2995">
        <v>1000</v>
      </c>
      <c r="E2995">
        <v>1003</v>
      </c>
      <c r="F2995" t="s">
        <v>5156</v>
      </c>
      <c r="G2995" t="s">
        <v>5161</v>
      </c>
      <c r="H2995" t="s">
        <v>5183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5222</v>
      </c>
      <c r="P2995">
        <f t="shared" si="162"/>
        <v>46</v>
      </c>
      <c r="Q2995" t="s">
        <v>5234</v>
      </c>
      <c r="R2995" t="s">
        <v>5274</v>
      </c>
      <c r="S2995" s="10">
        <f t="shared" si="163"/>
        <v>42390.63040509259</v>
      </c>
      <c r="T2995" s="10">
        <f t="shared" si="164"/>
        <v>42420.63040509259</v>
      </c>
    </row>
    <row r="2996" spans="1:20" ht="43.5" x14ac:dyDescent="0.35">
      <c r="A2996">
        <v>2994</v>
      </c>
      <c r="B2996" s="3" t="s">
        <v>1463</v>
      </c>
      <c r="C2996" s="3" t="s">
        <v>4041</v>
      </c>
      <c r="D2996">
        <v>300</v>
      </c>
      <c r="E2996">
        <v>1373.24</v>
      </c>
      <c r="F2996" t="s">
        <v>5156</v>
      </c>
      <c r="G2996" t="s">
        <v>5162</v>
      </c>
      <c r="H2996" t="s">
        <v>5184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5222</v>
      </c>
      <c r="P2996">
        <f t="shared" si="162"/>
        <v>23</v>
      </c>
      <c r="Q2996" t="s">
        <v>5234</v>
      </c>
      <c r="R2996" t="s">
        <v>5274</v>
      </c>
      <c r="S2996" s="10">
        <f t="shared" si="163"/>
        <v>41885.270509259259</v>
      </c>
      <c r="T2996" s="10">
        <f t="shared" si="164"/>
        <v>41915.270509259259</v>
      </c>
    </row>
    <row r="2997" spans="1:20" ht="43.5" x14ac:dyDescent="0.35">
      <c r="A2997">
        <v>2995</v>
      </c>
      <c r="B2997" s="3" t="s">
        <v>1464</v>
      </c>
      <c r="C2997" s="3" t="s">
        <v>4042</v>
      </c>
      <c r="D2997">
        <v>15000</v>
      </c>
      <c r="E2997">
        <v>15744</v>
      </c>
      <c r="F2997" t="s">
        <v>5156</v>
      </c>
      <c r="G2997" t="s">
        <v>5161</v>
      </c>
      <c r="H2997" t="s">
        <v>5183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5222</v>
      </c>
      <c r="P2997">
        <f t="shared" si="162"/>
        <v>63</v>
      </c>
      <c r="Q2997" t="s">
        <v>5234</v>
      </c>
      <c r="R2997" t="s">
        <v>5274</v>
      </c>
      <c r="S2997" s="10">
        <f t="shared" si="163"/>
        <v>42724.456840277773</v>
      </c>
      <c r="T2997" s="10">
        <f t="shared" si="164"/>
        <v>42754.456840277773</v>
      </c>
    </row>
    <row r="2998" spans="1:20" ht="29" x14ac:dyDescent="0.35">
      <c r="A2998">
        <v>2996</v>
      </c>
      <c r="B2998" s="3" t="s">
        <v>1465</v>
      </c>
      <c r="C2998" s="3" t="s">
        <v>4043</v>
      </c>
      <c r="D2998">
        <v>35000</v>
      </c>
      <c r="E2998">
        <v>60180</v>
      </c>
      <c r="F2998" t="s">
        <v>5156</v>
      </c>
      <c r="G2998" t="s">
        <v>5161</v>
      </c>
      <c r="H2998" t="s">
        <v>5183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5222</v>
      </c>
      <c r="P2998">
        <f t="shared" si="162"/>
        <v>154</v>
      </c>
      <c r="Q2998" t="s">
        <v>5234</v>
      </c>
      <c r="R2998" t="s">
        <v>5274</v>
      </c>
      <c r="S2998" s="10">
        <f t="shared" si="163"/>
        <v>42090.704166666663</v>
      </c>
      <c r="T2998" s="10">
        <f t="shared" si="164"/>
        <v>42150.704166666663</v>
      </c>
    </row>
    <row r="2999" spans="1:20" ht="43.5" x14ac:dyDescent="0.35">
      <c r="A2999">
        <v>2997</v>
      </c>
      <c r="B2999" s="3" t="s">
        <v>1466</v>
      </c>
      <c r="C2999" s="3" t="s">
        <v>4044</v>
      </c>
      <c r="D2999">
        <v>10000</v>
      </c>
      <c r="E2999">
        <v>10373</v>
      </c>
      <c r="F2999" t="s">
        <v>5156</v>
      </c>
      <c r="G2999" t="s">
        <v>5161</v>
      </c>
      <c r="H2999" t="s">
        <v>5183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5222</v>
      </c>
      <c r="P2999">
        <f t="shared" si="162"/>
        <v>90</v>
      </c>
      <c r="Q2999" t="s">
        <v>5234</v>
      </c>
      <c r="R2999" t="s">
        <v>5274</v>
      </c>
      <c r="S2999" s="10">
        <f t="shared" si="163"/>
        <v>42775.525381944441</v>
      </c>
      <c r="T2999" s="10">
        <f t="shared" si="164"/>
        <v>42792.999305555553</v>
      </c>
    </row>
    <row r="3000" spans="1:20" ht="43.5" x14ac:dyDescent="0.35">
      <c r="A3000">
        <v>2998</v>
      </c>
      <c r="B3000" s="3" t="s">
        <v>1467</v>
      </c>
      <c r="C3000" s="3" t="s">
        <v>4045</v>
      </c>
      <c r="D3000">
        <v>50000</v>
      </c>
      <c r="E3000">
        <v>51514.5</v>
      </c>
      <c r="F3000" t="s">
        <v>5156</v>
      </c>
      <c r="G3000" t="s">
        <v>5161</v>
      </c>
      <c r="H3000" t="s">
        <v>5183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5222</v>
      </c>
      <c r="P3000">
        <f t="shared" si="162"/>
        <v>119</v>
      </c>
      <c r="Q3000" t="s">
        <v>5234</v>
      </c>
      <c r="R3000" t="s">
        <v>5274</v>
      </c>
      <c r="S3000" s="10">
        <f t="shared" si="163"/>
        <v>41777.985289351847</v>
      </c>
      <c r="T3000" s="10">
        <f t="shared" si="164"/>
        <v>41805.975694444445</v>
      </c>
    </row>
    <row r="3001" spans="1:20" ht="43.5" x14ac:dyDescent="0.35">
      <c r="A3001">
        <v>2999</v>
      </c>
      <c r="B3001" s="3" t="s">
        <v>1468</v>
      </c>
      <c r="C3001" s="3" t="s">
        <v>4046</v>
      </c>
      <c r="D3001">
        <v>1350</v>
      </c>
      <c r="E3001">
        <v>1605</v>
      </c>
      <c r="F3001" t="s">
        <v>5156</v>
      </c>
      <c r="G3001" t="s">
        <v>5161</v>
      </c>
      <c r="H3001" t="s">
        <v>5183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5222</v>
      </c>
      <c r="P3001">
        <f t="shared" si="162"/>
        <v>80</v>
      </c>
      <c r="Q3001" t="s">
        <v>5234</v>
      </c>
      <c r="R3001" t="s">
        <v>5274</v>
      </c>
      <c r="S3001" s="10">
        <f t="shared" si="163"/>
        <v>42780.531944444439</v>
      </c>
      <c r="T3001" s="10">
        <f t="shared" si="164"/>
        <v>42794.874999999993</v>
      </c>
    </row>
    <row r="3002" spans="1:20" ht="43.5" x14ac:dyDescent="0.35">
      <c r="A3002">
        <v>3000</v>
      </c>
      <c r="B3002" s="3" t="s">
        <v>1469</v>
      </c>
      <c r="C3002" s="3" t="s">
        <v>4047</v>
      </c>
      <c r="D3002">
        <v>500</v>
      </c>
      <c r="E3002">
        <v>500</v>
      </c>
      <c r="F3002" t="s">
        <v>5156</v>
      </c>
      <c r="G3002" t="s">
        <v>5161</v>
      </c>
      <c r="H3002" t="s">
        <v>5183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5222</v>
      </c>
      <c r="P3002">
        <f t="shared" si="162"/>
        <v>63</v>
      </c>
      <c r="Q3002" t="s">
        <v>5234</v>
      </c>
      <c r="R3002" t="s">
        <v>5274</v>
      </c>
      <c r="S3002" s="10">
        <f t="shared" si="163"/>
        <v>42752.61886574074</v>
      </c>
      <c r="T3002" s="10">
        <f t="shared" si="164"/>
        <v>42766.541666666664</v>
      </c>
    </row>
    <row r="3003" spans="1:20" ht="43.5" x14ac:dyDescent="0.35">
      <c r="A3003">
        <v>3001</v>
      </c>
      <c r="B3003" s="3" t="s">
        <v>1470</v>
      </c>
      <c r="C3003" s="3" t="s">
        <v>4048</v>
      </c>
      <c r="D3003">
        <v>7214</v>
      </c>
      <c r="E3003">
        <v>22991.01</v>
      </c>
      <c r="F3003" t="s">
        <v>5156</v>
      </c>
      <c r="G3003" t="s">
        <v>5161</v>
      </c>
      <c r="H3003" t="s">
        <v>5183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5222</v>
      </c>
      <c r="P3003">
        <f t="shared" si="162"/>
        <v>131</v>
      </c>
      <c r="Q3003" t="s">
        <v>5234</v>
      </c>
      <c r="R3003" t="s">
        <v>5274</v>
      </c>
      <c r="S3003" s="10">
        <f t="shared" si="163"/>
        <v>42534.687291666669</v>
      </c>
      <c r="T3003" s="10">
        <f t="shared" si="164"/>
        <v>42564.687291666669</v>
      </c>
    </row>
    <row r="3004" spans="1:20" ht="29" x14ac:dyDescent="0.35">
      <c r="A3004">
        <v>3002</v>
      </c>
      <c r="B3004" s="3" t="s">
        <v>1471</v>
      </c>
      <c r="C3004" s="3" t="s">
        <v>4049</v>
      </c>
      <c r="D3004">
        <v>7000</v>
      </c>
      <c r="E3004">
        <v>7595.43</v>
      </c>
      <c r="F3004" t="s">
        <v>5156</v>
      </c>
      <c r="G3004" t="s">
        <v>5161</v>
      </c>
      <c r="H3004" t="s">
        <v>5183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5222</v>
      </c>
      <c r="P3004">
        <f t="shared" si="162"/>
        <v>73</v>
      </c>
      <c r="Q3004" t="s">
        <v>5234</v>
      </c>
      <c r="R3004" t="s">
        <v>5274</v>
      </c>
      <c r="S3004" s="10">
        <f t="shared" si="163"/>
        <v>41239.627916666665</v>
      </c>
      <c r="T3004" s="10">
        <f t="shared" si="164"/>
        <v>41269.627916666665</v>
      </c>
    </row>
    <row r="3005" spans="1:20" ht="43.5" x14ac:dyDescent="0.35">
      <c r="A3005">
        <v>3003</v>
      </c>
      <c r="B3005" s="3" t="s">
        <v>1472</v>
      </c>
      <c r="C3005" s="3" t="s">
        <v>4050</v>
      </c>
      <c r="D3005">
        <v>3000</v>
      </c>
      <c r="E3005">
        <v>3035</v>
      </c>
      <c r="F3005" t="s">
        <v>5156</v>
      </c>
      <c r="G3005" t="s">
        <v>5161</v>
      </c>
      <c r="H3005" t="s">
        <v>5183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5222</v>
      </c>
      <c r="P3005">
        <f t="shared" si="162"/>
        <v>179</v>
      </c>
      <c r="Q3005" t="s">
        <v>5234</v>
      </c>
      <c r="R3005" t="s">
        <v>5274</v>
      </c>
      <c r="S3005" s="10">
        <f t="shared" si="163"/>
        <v>42398.640925925924</v>
      </c>
      <c r="T3005" s="10">
        <f t="shared" si="164"/>
        <v>42430.040972222218</v>
      </c>
    </row>
    <row r="3006" spans="1:20" ht="58" x14ac:dyDescent="0.35">
      <c r="A3006">
        <v>3004</v>
      </c>
      <c r="B3006" s="3" t="s">
        <v>1473</v>
      </c>
      <c r="C3006" s="3" t="s">
        <v>4051</v>
      </c>
      <c r="D3006">
        <v>40000</v>
      </c>
      <c r="E3006">
        <v>45126</v>
      </c>
      <c r="F3006" t="s">
        <v>5156</v>
      </c>
      <c r="G3006" t="s">
        <v>5161</v>
      </c>
      <c r="H3006" t="s">
        <v>5183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5222</v>
      </c>
      <c r="P3006">
        <f t="shared" si="162"/>
        <v>163</v>
      </c>
      <c r="Q3006" t="s">
        <v>5234</v>
      </c>
      <c r="R3006" t="s">
        <v>5274</v>
      </c>
      <c r="S3006" s="10">
        <f t="shared" si="163"/>
        <v>41928.672731481478</v>
      </c>
      <c r="T3006" s="10">
        <f t="shared" si="164"/>
        <v>41958.714398148142</v>
      </c>
    </row>
    <row r="3007" spans="1:20" ht="58" x14ac:dyDescent="0.35">
      <c r="A3007">
        <v>3005</v>
      </c>
      <c r="B3007" s="3" t="s">
        <v>1474</v>
      </c>
      <c r="C3007" s="3" t="s">
        <v>4052</v>
      </c>
      <c r="D3007">
        <v>10600</v>
      </c>
      <c r="E3007">
        <v>12772.6</v>
      </c>
      <c r="F3007" t="s">
        <v>5156</v>
      </c>
      <c r="G3007" t="s">
        <v>5161</v>
      </c>
      <c r="H3007" t="s">
        <v>5183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5222</v>
      </c>
      <c r="P3007">
        <f t="shared" si="162"/>
        <v>108</v>
      </c>
      <c r="Q3007" t="s">
        <v>5234</v>
      </c>
      <c r="R3007" t="s">
        <v>5274</v>
      </c>
      <c r="S3007" s="10">
        <f t="shared" si="163"/>
        <v>41888.466493055552</v>
      </c>
      <c r="T3007" s="10">
        <f t="shared" si="164"/>
        <v>41918.466493055552</v>
      </c>
    </row>
    <row r="3008" spans="1:20" ht="29" x14ac:dyDescent="0.35">
      <c r="A3008">
        <v>3006</v>
      </c>
      <c r="B3008" s="3" t="s">
        <v>1475</v>
      </c>
      <c r="C3008" s="3" t="s">
        <v>4053</v>
      </c>
      <c r="D3008">
        <v>8000</v>
      </c>
      <c r="E3008">
        <v>8620</v>
      </c>
      <c r="F3008" t="s">
        <v>5156</v>
      </c>
      <c r="G3008" t="s">
        <v>5166</v>
      </c>
      <c r="H3008" t="s">
        <v>5188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5222</v>
      </c>
      <c r="P3008">
        <f t="shared" si="162"/>
        <v>89</v>
      </c>
      <c r="Q3008" t="s">
        <v>5234</v>
      </c>
      <c r="R3008" t="s">
        <v>5274</v>
      </c>
      <c r="S3008" s="10">
        <f t="shared" si="163"/>
        <v>41957.54850694444</v>
      </c>
      <c r="T3008" s="10">
        <f t="shared" si="164"/>
        <v>41987.54850694444</v>
      </c>
    </row>
    <row r="3009" spans="1:20" ht="29" x14ac:dyDescent="0.35">
      <c r="A3009">
        <v>3007</v>
      </c>
      <c r="B3009" s="3" t="s">
        <v>1476</v>
      </c>
      <c r="C3009" s="3" t="s">
        <v>4054</v>
      </c>
      <c r="D3009">
        <v>600</v>
      </c>
      <c r="E3009">
        <v>1080</v>
      </c>
      <c r="F3009" t="s">
        <v>5156</v>
      </c>
      <c r="G3009" t="s">
        <v>5161</v>
      </c>
      <c r="H3009" t="s">
        <v>5183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5222</v>
      </c>
      <c r="P3009">
        <f t="shared" si="162"/>
        <v>54</v>
      </c>
      <c r="Q3009" t="s">
        <v>5234</v>
      </c>
      <c r="R3009" t="s">
        <v>5274</v>
      </c>
      <c r="S3009" s="10">
        <f t="shared" si="163"/>
        <v>42098.007905092592</v>
      </c>
      <c r="T3009" s="10">
        <f t="shared" si="164"/>
        <v>42119.007905092592</v>
      </c>
    </row>
    <row r="3010" spans="1:20" ht="43.5" x14ac:dyDescent="0.35">
      <c r="A3010">
        <v>3008</v>
      </c>
      <c r="B3010" s="3" t="s">
        <v>1477</v>
      </c>
      <c r="C3010" s="3" t="s">
        <v>4055</v>
      </c>
      <c r="D3010">
        <v>3000</v>
      </c>
      <c r="E3010">
        <v>3035</v>
      </c>
      <c r="F3010" t="s">
        <v>5156</v>
      </c>
      <c r="G3010" t="s">
        <v>5161</v>
      </c>
      <c r="H3010" t="s">
        <v>5183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5222</v>
      </c>
      <c r="P3010">
        <f t="shared" si="162"/>
        <v>117</v>
      </c>
      <c r="Q3010" t="s">
        <v>5234</v>
      </c>
      <c r="R3010" t="s">
        <v>5274</v>
      </c>
      <c r="S3010" s="10">
        <f t="shared" si="163"/>
        <v>42360.003692129627</v>
      </c>
      <c r="T3010" s="10">
        <f t="shared" si="164"/>
        <v>42390.003692129627</v>
      </c>
    </row>
    <row r="3011" spans="1:20" ht="43.5" x14ac:dyDescent="0.35">
      <c r="A3011">
        <v>3009</v>
      </c>
      <c r="B3011" s="3" t="s">
        <v>1478</v>
      </c>
      <c r="C3011" s="3" t="s">
        <v>4056</v>
      </c>
      <c r="D3011">
        <v>25000</v>
      </c>
      <c r="E3011">
        <v>29939</v>
      </c>
      <c r="F3011" t="s">
        <v>5156</v>
      </c>
      <c r="G3011" t="s">
        <v>5161</v>
      </c>
      <c r="H3011" t="s">
        <v>5183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5222</v>
      </c>
      <c r="P3011">
        <f t="shared" ref="P3011:P3074" si="165">ROUND(E3011/L3011,0)</f>
        <v>234</v>
      </c>
      <c r="Q3011" t="s">
        <v>5234</v>
      </c>
      <c r="R3011" t="s">
        <v>5274</v>
      </c>
      <c r="S3011" s="10">
        <f t="shared" ref="S3011:S3074" si="166">(J3011/86400)+25569+(-5/24)</f>
        <v>41939.361574074072</v>
      </c>
      <c r="T3011" s="10">
        <f t="shared" ref="T3011:T3074" si="167">(I3011/86400)+25569+(-5/24)</f>
        <v>41969.403240740743</v>
      </c>
    </row>
    <row r="3012" spans="1:20" ht="43.5" x14ac:dyDescent="0.35">
      <c r="A3012">
        <v>3010</v>
      </c>
      <c r="B3012" s="3" t="s">
        <v>1479</v>
      </c>
      <c r="C3012" s="3" t="s">
        <v>4057</v>
      </c>
      <c r="D3012">
        <v>1500</v>
      </c>
      <c r="E3012">
        <v>2370</v>
      </c>
      <c r="F3012" t="s">
        <v>5156</v>
      </c>
      <c r="G3012" t="s">
        <v>5161</v>
      </c>
      <c r="H3012" t="s">
        <v>5183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5222</v>
      </c>
      <c r="P3012">
        <f t="shared" si="165"/>
        <v>158</v>
      </c>
      <c r="Q3012" t="s">
        <v>5234</v>
      </c>
      <c r="R3012" t="s">
        <v>5274</v>
      </c>
      <c r="S3012" s="10">
        <f t="shared" si="166"/>
        <v>41996.624062499999</v>
      </c>
      <c r="T3012" s="10">
        <f t="shared" si="167"/>
        <v>42056.624062499999</v>
      </c>
    </row>
    <row r="3013" spans="1:20" ht="43.5" x14ac:dyDescent="0.35">
      <c r="A3013">
        <v>3011</v>
      </c>
      <c r="B3013" s="3" t="s">
        <v>1480</v>
      </c>
      <c r="C3013" s="3" t="s">
        <v>4058</v>
      </c>
      <c r="D3013">
        <v>300</v>
      </c>
      <c r="E3013">
        <v>371</v>
      </c>
      <c r="F3013" t="s">
        <v>5156</v>
      </c>
      <c r="G3013" t="s">
        <v>5164</v>
      </c>
      <c r="H3013" t="s">
        <v>5186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5222</v>
      </c>
      <c r="P3013">
        <f t="shared" si="165"/>
        <v>15</v>
      </c>
      <c r="Q3013" t="s">
        <v>5234</v>
      </c>
      <c r="R3013" t="s">
        <v>5274</v>
      </c>
      <c r="S3013" s="10">
        <f t="shared" si="166"/>
        <v>42334.260601851849</v>
      </c>
      <c r="T3013" s="10">
        <f t="shared" si="167"/>
        <v>42361.749305555553</v>
      </c>
    </row>
    <row r="3014" spans="1:20" ht="43.5" x14ac:dyDescent="0.35">
      <c r="A3014">
        <v>3012</v>
      </c>
      <c r="B3014" s="3" t="s">
        <v>1481</v>
      </c>
      <c r="C3014" s="3" t="s">
        <v>4059</v>
      </c>
      <c r="D3014">
        <v>4000</v>
      </c>
      <c r="E3014">
        <v>4685</v>
      </c>
      <c r="F3014" t="s">
        <v>5156</v>
      </c>
      <c r="G3014" t="s">
        <v>5161</v>
      </c>
      <c r="H3014" t="s">
        <v>5183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5222</v>
      </c>
      <c r="P3014">
        <f t="shared" si="165"/>
        <v>85</v>
      </c>
      <c r="Q3014" t="s">
        <v>5234</v>
      </c>
      <c r="R3014" t="s">
        <v>5274</v>
      </c>
      <c r="S3014" s="10">
        <f t="shared" si="166"/>
        <v>42024.494560185187</v>
      </c>
      <c r="T3014" s="10">
        <f t="shared" si="167"/>
        <v>42045.494560185187</v>
      </c>
    </row>
    <row r="3015" spans="1:20" ht="43.5" x14ac:dyDescent="0.35">
      <c r="A3015">
        <v>3013</v>
      </c>
      <c r="B3015" s="3" t="s">
        <v>1482</v>
      </c>
      <c r="C3015" s="3" t="s">
        <v>4060</v>
      </c>
      <c r="D3015">
        <v>10000</v>
      </c>
      <c r="E3015">
        <v>15696</v>
      </c>
      <c r="F3015" t="s">
        <v>5156</v>
      </c>
      <c r="G3015" t="s">
        <v>5161</v>
      </c>
      <c r="H3015" t="s">
        <v>5183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5222</v>
      </c>
      <c r="P3015">
        <f t="shared" si="165"/>
        <v>147</v>
      </c>
      <c r="Q3015" t="s">
        <v>5234</v>
      </c>
      <c r="R3015" t="s">
        <v>5274</v>
      </c>
      <c r="S3015" s="10">
        <f t="shared" si="166"/>
        <v>42146.627881944441</v>
      </c>
      <c r="T3015" s="10">
        <f t="shared" si="167"/>
        <v>42176.627881944441</v>
      </c>
    </row>
    <row r="3016" spans="1:20" ht="43.5" x14ac:dyDescent="0.35">
      <c r="A3016">
        <v>3014</v>
      </c>
      <c r="B3016" s="3" t="s">
        <v>1483</v>
      </c>
      <c r="C3016" s="3" t="s">
        <v>4061</v>
      </c>
      <c r="D3016">
        <v>25000</v>
      </c>
      <c r="E3016">
        <v>28276</v>
      </c>
      <c r="F3016" t="s">
        <v>5156</v>
      </c>
      <c r="G3016" t="s">
        <v>5161</v>
      </c>
      <c r="H3016" t="s">
        <v>5183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5222</v>
      </c>
      <c r="P3016">
        <f t="shared" si="165"/>
        <v>51</v>
      </c>
      <c r="Q3016" t="s">
        <v>5234</v>
      </c>
      <c r="R3016" t="s">
        <v>5274</v>
      </c>
      <c r="S3016" s="10">
        <f t="shared" si="166"/>
        <v>41919.915277777771</v>
      </c>
      <c r="T3016" s="10">
        <f t="shared" si="167"/>
        <v>41948</v>
      </c>
    </row>
    <row r="3017" spans="1:20" ht="43.5" x14ac:dyDescent="0.35">
      <c r="A3017">
        <v>3015</v>
      </c>
      <c r="B3017" s="3" t="s">
        <v>1484</v>
      </c>
      <c r="C3017" s="3" t="s">
        <v>4062</v>
      </c>
      <c r="D3017">
        <v>3400</v>
      </c>
      <c r="E3017">
        <v>3508</v>
      </c>
      <c r="F3017" t="s">
        <v>5156</v>
      </c>
      <c r="G3017" t="s">
        <v>5161</v>
      </c>
      <c r="H3017" t="s">
        <v>5183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5222</v>
      </c>
      <c r="P3017">
        <f t="shared" si="165"/>
        <v>88</v>
      </c>
      <c r="Q3017" t="s">
        <v>5234</v>
      </c>
      <c r="R3017" t="s">
        <v>5274</v>
      </c>
      <c r="S3017" s="10">
        <f t="shared" si="166"/>
        <v>41785.518958333334</v>
      </c>
      <c r="T3017" s="10">
        <f t="shared" si="167"/>
        <v>41800.958333333328</v>
      </c>
    </row>
    <row r="3018" spans="1:20" ht="58" x14ac:dyDescent="0.35">
      <c r="A3018">
        <v>3016</v>
      </c>
      <c r="B3018" s="3" t="s">
        <v>1485</v>
      </c>
      <c r="C3018" s="3" t="s">
        <v>4063</v>
      </c>
      <c r="D3018">
        <v>8500</v>
      </c>
      <c r="E3018">
        <v>8722</v>
      </c>
      <c r="F3018" t="s">
        <v>5156</v>
      </c>
      <c r="G3018" t="s">
        <v>5161</v>
      </c>
      <c r="H3018" t="s">
        <v>5183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5222</v>
      </c>
      <c r="P3018">
        <f t="shared" si="165"/>
        <v>242</v>
      </c>
      <c r="Q3018" t="s">
        <v>5234</v>
      </c>
      <c r="R3018" t="s">
        <v>5274</v>
      </c>
      <c r="S3018" s="10">
        <f t="shared" si="166"/>
        <v>41778.339722222219</v>
      </c>
      <c r="T3018" s="10">
        <f t="shared" si="167"/>
        <v>41838.339722222219</v>
      </c>
    </row>
    <row r="3019" spans="1:20" ht="43.5" x14ac:dyDescent="0.35">
      <c r="A3019">
        <v>3017</v>
      </c>
      <c r="B3019" s="3" t="s">
        <v>1486</v>
      </c>
      <c r="C3019" s="3" t="s">
        <v>4064</v>
      </c>
      <c r="D3019">
        <v>22000</v>
      </c>
      <c r="E3019">
        <v>23285</v>
      </c>
      <c r="F3019" t="s">
        <v>5156</v>
      </c>
      <c r="G3019" t="s">
        <v>5161</v>
      </c>
      <c r="H3019" t="s">
        <v>5183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5222</v>
      </c>
      <c r="P3019">
        <f t="shared" si="165"/>
        <v>146</v>
      </c>
      <c r="Q3019" t="s">
        <v>5234</v>
      </c>
      <c r="R3019" t="s">
        <v>5274</v>
      </c>
      <c r="S3019" s="10">
        <f t="shared" si="166"/>
        <v>41841.641701388886</v>
      </c>
      <c r="T3019" s="10">
        <f t="shared" si="167"/>
        <v>41871.641701388886</v>
      </c>
    </row>
    <row r="3020" spans="1:20" ht="43.5" x14ac:dyDescent="0.35">
      <c r="A3020">
        <v>3018</v>
      </c>
      <c r="B3020" s="3" t="s">
        <v>1487</v>
      </c>
      <c r="C3020" s="3" t="s">
        <v>4065</v>
      </c>
      <c r="D3020">
        <v>4200</v>
      </c>
      <c r="E3020">
        <v>4230</v>
      </c>
      <c r="F3020" t="s">
        <v>5156</v>
      </c>
      <c r="G3020" t="s">
        <v>5167</v>
      </c>
      <c r="H3020" t="s">
        <v>5186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5222</v>
      </c>
      <c r="P3020">
        <f t="shared" si="165"/>
        <v>103</v>
      </c>
      <c r="Q3020" t="s">
        <v>5234</v>
      </c>
      <c r="R3020" t="s">
        <v>5274</v>
      </c>
      <c r="S3020" s="10">
        <f t="shared" si="166"/>
        <v>42163.09</v>
      </c>
      <c r="T3020" s="10">
        <f t="shared" si="167"/>
        <v>42205.708333333336</v>
      </c>
    </row>
    <row r="3021" spans="1:20" ht="43.5" x14ac:dyDescent="0.35">
      <c r="A3021">
        <v>3019</v>
      </c>
      <c r="B3021" s="3" t="s">
        <v>1488</v>
      </c>
      <c r="C3021" s="3" t="s">
        <v>4066</v>
      </c>
      <c r="D3021">
        <v>15000</v>
      </c>
      <c r="E3021">
        <v>18185</v>
      </c>
      <c r="F3021" t="s">
        <v>5156</v>
      </c>
      <c r="G3021" t="s">
        <v>5161</v>
      </c>
      <c r="H3021" t="s">
        <v>5183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5222</v>
      </c>
      <c r="P3021">
        <f t="shared" si="165"/>
        <v>80</v>
      </c>
      <c r="Q3021" t="s">
        <v>5234</v>
      </c>
      <c r="R3021" t="s">
        <v>5274</v>
      </c>
      <c r="S3021" s="10">
        <f t="shared" si="166"/>
        <v>41758.625231481477</v>
      </c>
      <c r="T3021" s="10">
        <f t="shared" si="167"/>
        <v>41785.916666666664</v>
      </c>
    </row>
    <row r="3022" spans="1:20" ht="58" x14ac:dyDescent="0.35">
      <c r="A3022">
        <v>3020</v>
      </c>
      <c r="B3022" s="3" t="s">
        <v>1489</v>
      </c>
      <c r="C3022" s="3" t="s">
        <v>4067</v>
      </c>
      <c r="D3022">
        <v>7000</v>
      </c>
      <c r="E3022">
        <v>7040</v>
      </c>
      <c r="F3022" t="s">
        <v>5156</v>
      </c>
      <c r="G3022" t="s">
        <v>5161</v>
      </c>
      <c r="H3022" t="s">
        <v>5183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5222</v>
      </c>
      <c r="P3022">
        <f t="shared" si="165"/>
        <v>235</v>
      </c>
      <c r="Q3022" t="s">
        <v>5234</v>
      </c>
      <c r="R3022" t="s">
        <v>5274</v>
      </c>
      <c r="S3022" s="10">
        <f t="shared" si="166"/>
        <v>42170.638113425921</v>
      </c>
      <c r="T3022" s="10">
        <f t="shared" si="167"/>
        <v>42230.638113425921</v>
      </c>
    </row>
    <row r="3023" spans="1:20" ht="43.5" x14ac:dyDescent="0.35">
      <c r="A3023">
        <v>3021</v>
      </c>
      <c r="B3023" s="3" t="s">
        <v>1490</v>
      </c>
      <c r="C3023" s="3" t="s">
        <v>4068</v>
      </c>
      <c r="D3023">
        <v>4500</v>
      </c>
      <c r="E3023">
        <v>5221</v>
      </c>
      <c r="F3023" t="s">
        <v>5156</v>
      </c>
      <c r="G3023" t="s">
        <v>5161</v>
      </c>
      <c r="H3023" t="s">
        <v>5183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5222</v>
      </c>
      <c r="P3023">
        <f t="shared" si="165"/>
        <v>51</v>
      </c>
      <c r="Q3023" t="s">
        <v>5234</v>
      </c>
      <c r="R3023" t="s">
        <v>5274</v>
      </c>
      <c r="S3023" s="10">
        <f t="shared" si="166"/>
        <v>42660.410520833328</v>
      </c>
      <c r="T3023" s="10">
        <f t="shared" si="167"/>
        <v>42696.040972222218</v>
      </c>
    </row>
    <row r="3024" spans="1:20" ht="43.5" x14ac:dyDescent="0.35">
      <c r="A3024">
        <v>3022</v>
      </c>
      <c r="B3024" s="3" t="s">
        <v>1491</v>
      </c>
      <c r="C3024" s="3" t="s">
        <v>4069</v>
      </c>
      <c r="D3024">
        <v>10000</v>
      </c>
      <c r="E3024">
        <v>10088</v>
      </c>
      <c r="F3024" t="s">
        <v>5156</v>
      </c>
      <c r="G3024" t="s">
        <v>5161</v>
      </c>
      <c r="H3024" t="s">
        <v>5183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5222</v>
      </c>
      <c r="P3024">
        <f t="shared" si="165"/>
        <v>163</v>
      </c>
      <c r="Q3024" t="s">
        <v>5234</v>
      </c>
      <c r="R3024" t="s">
        <v>5274</v>
      </c>
      <c r="S3024" s="10">
        <f t="shared" si="166"/>
        <v>42564.745474537034</v>
      </c>
      <c r="T3024" s="10">
        <f t="shared" si="167"/>
        <v>42609.745474537034</v>
      </c>
    </row>
    <row r="3025" spans="1:20" ht="58" x14ac:dyDescent="0.35">
      <c r="A3025">
        <v>3023</v>
      </c>
      <c r="B3025" s="3" t="s">
        <v>1492</v>
      </c>
      <c r="C3025" s="3" t="s">
        <v>4070</v>
      </c>
      <c r="D3025">
        <v>700</v>
      </c>
      <c r="E3025">
        <v>721</v>
      </c>
      <c r="F3025" t="s">
        <v>5156</v>
      </c>
      <c r="G3025" t="s">
        <v>5162</v>
      </c>
      <c r="H3025" t="s">
        <v>5184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5222</v>
      </c>
      <c r="P3025">
        <f t="shared" si="165"/>
        <v>120</v>
      </c>
      <c r="Q3025" t="s">
        <v>5234</v>
      </c>
      <c r="R3025" t="s">
        <v>5274</v>
      </c>
      <c r="S3025" s="10">
        <f t="shared" si="166"/>
        <v>42121.467430555553</v>
      </c>
      <c r="T3025" s="10">
        <f t="shared" si="167"/>
        <v>42166.467430555553</v>
      </c>
    </row>
    <row r="3026" spans="1:20" ht="43.5" x14ac:dyDescent="0.35">
      <c r="A3026">
        <v>3024</v>
      </c>
      <c r="B3026" s="3" t="s">
        <v>1493</v>
      </c>
      <c r="C3026" s="3" t="s">
        <v>4071</v>
      </c>
      <c r="D3026">
        <v>5000</v>
      </c>
      <c r="E3026">
        <v>12321</v>
      </c>
      <c r="F3026" t="s">
        <v>5156</v>
      </c>
      <c r="G3026" t="s">
        <v>5161</v>
      </c>
      <c r="H3026" t="s">
        <v>5183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5222</v>
      </c>
      <c r="P3026">
        <f t="shared" si="165"/>
        <v>68</v>
      </c>
      <c r="Q3026" t="s">
        <v>5234</v>
      </c>
      <c r="R3026" t="s">
        <v>5274</v>
      </c>
      <c r="S3026" s="10">
        <f t="shared" si="166"/>
        <v>41158.785590277774</v>
      </c>
      <c r="T3026" s="10">
        <f t="shared" si="167"/>
        <v>41188.785590277774</v>
      </c>
    </row>
    <row r="3027" spans="1:20" ht="43.5" x14ac:dyDescent="0.35">
      <c r="A3027">
        <v>3025</v>
      </c>
      <c r="B3027" s="3" t="s">
        <v>1494</v>
      </c>
      <c r="C3027" s="3" t="s">
        <v>4072</v>
      </c>
      <c r="D3027">
        <v>2500</v>
      </c>
      <c r="E3027">
        <v>7555</v>
      </c>
      <c r="F3027" t="s">
        <v>5156</v>
      </c>
      <c r="G3027" t="s">
        <v>5162</v>
      </c>
      <c r="H3027" t="s">
        <v>5184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5222</v>
      </c>
      <c r="P3027">
        <f t="shared" si="165"/>
        <v>52</v>
      </c>
      <c r="Q3027" t="s">
        <v>5234</v>
      </c>
      <c r="R3027" t="s">
        <v>5274</v>
      </c>
      <c r="S3027" s="10">
        <f t="shared" si="166"/>
        <v>41761.301076388889</v>
      </c>
      <c r="T3027" s="10">
        <f t="shared" si="167"/>
        <v>41789.458333333328</v>
      </c>
    </row>
    <row r="3028" spans="1:20" ht="58" x14ac:dyDescent="0.35">
      <c r="A3028">
        <v>3026</v>
      </c>
      <c r="B3028" s="3" t="s">
        <v>1495</v>
      </c>
      <c r="C3028" s="3" t="s">
        <v>4073</v>
      </c>
      <c r="D3028">
        <v>900</v>
      </c>
      <c r="E3028">
        <v>1290</v>
      </c>
      <c r="F3028" t="s">
        <v>5156</v>
      </c>
      <c r="G3028" t="s">
        <v>5162</v>
      </c>
      <c r="H3028" t="s">
        <v>5184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5222</v>
      </c>
      <c r="P3028">
        <f t="shared" si="165"/>
        <v>52</v>
      </c>
      <c r="Q3028" t="s">
        <v>5234</v>
      </c>
      <c r="R3028" t="s">
        <v>5274</v>
      </c>
      <c r="S3028" s="10">
        <f t="shared" si="166"/>
        <v>42783.251064814809</v>
      </c>
      <c r="T3028" s="10">
        <f t="shared" si="167"/>
        <v>42797.251064814809</v>
      </c>
    </row>
    <row r="3029" spans="1:20" ht="43.5" x14ac:dyDescent="0.35">
      <c r="A3029">
        <v>3027</v>
      </c>
      <c r="B3029" s="3" t="s">
        <v>1496</v>
      </c>
      <c r="C3029" s="3" t="s">
        <v>4074</v>
      </c>
      <c r="D3029">
        <v>40000</v>
      </c>
      <c r="E3029">
        <v>52576</v>
      </c>
      <c r="F3029" t="s">
        <v>5156</v>
      </c>
      <c r="G3029" t="s">
        <v>5161</v>
      </c>
      <c r="H3029" t="s">
        <v>5183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5222</v>
      </c>
      <c r="P3029">
        <f t="shared" si="165"/>
        <v>164</v>
      </c>
      <c r="Q3029" t="s">
        <v>5234</v>
      </c>
      <c r="R3029" t="s">
        <v>5274</v>
      </c>
      <c r="S3029" s="10">
        <f t="shared" si="166"/>
        <v>42053.49596064815</v>
      </c>
      <c r="T3029" s="10">
        <f t="shared" si="167"/>
        <v>42083.454293981478</v>
      </c>
    </row>
    <row r="3030" spans="1:20" ht="29" x14ac:dyDescent="0.35">
      <c r="A3030">
        <v>3028</v>
      </c>
      <c r="B3030" s="3" t="s">
        <v>1497</v>
      </c>
      <c r="C3030" s="3" t="s">
        <v>4075</v>
      </c>
      <c r="D3030">
        <v>5000</v>
      </c>
      <c r="E3030">
        <v>8401</v>
      </c>
      <c r="F3030" t="s">
        <v>5156</v>
      </c>
      <c r="G3030" t="s">
        <v>5161</v>
      </c>
      <c r="H3030" t="s">
        <v>5183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5222</v>
      </c>
      <c r="P3030">
        <f t="shared" si="165"/>
        <v>85</v>
      </c>
      <c r="Q3030" t="s">
        <v>5234</v>
      </c>
      <c r="R3030" t="s">
        <v>5274</v>
      </c>
      <c r="S3030" s="10">
        <f t="shared" si="166"/>
        <v>42567.055844907409</v>
      </c>
      <c r="T3030" s="10">
        <f t="shared" si="167"/>
        <v>42597.055844907409</v>
      </c>
    </row>
    <row r="3031" spans="1:20" ht="43.5" x14ac:dyDescent="0.35">
      <c r="A3031">
        <v>3029</v>
      </c>
      <c r="B3031" s="3" t="s">
        <v>1498</v>
      </c>
      <c r="C3031" s="3" t="s">
        <v>4076</v>
      </c>
      <c r="D3031">
        <v>30000</v>
      </c>
      <c r="E3031">
        <v>32903</v>
      </c>
      <c r="F3031" t="s">
        <v>5156</v>
      </c>
      <c r="G3031" t="s">
        <v>5161</v>
      </c>
      <c r="H3031" t="s">
        <v>5183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5222</v>
      </c>
      <c r="P3031">
        <f t="shared" si="165"/>
        <v>95</v>
      </c>
      <c r="Q3031" t="s">
        <v>5234</v>
      </c>
      <c r="R3031" t="s">
        <v>5274</v>
      </c>
      <c r="S3031" s="10">
        <f t="shared" si="166"/>
        <v>41932.500543981478</v>
      </c>
      <c r="T3031" s="10">
        <f t="shared" si="167"/>
        <v>41960.982638888883</v>
      </c>
    </row>
    <row r="3032" spans="1:20" ht="43.5" x14ac:dyDescent="0.35">
      <c r="A3032">
        <v>3030</v>
      </c>
      <c r="B3032" s="3" t="s">
        <v>1499</v>
      </c>
      <c r="C3032" s="3" t="s">
        <v>4077</v>
      </c>
      <c r="D3032">
        <v>1750</v>
      </c>
      <c r="E3032">
        <v>1867</v>
      </c>
      <c r="F3032" t="s">
        <v>5156</v>
      </c>
      <c r="G3032" t="s">
        <v>5161</v>
      </c>
      <c r="H3032" t="s">
        <v>5183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5222</v>
      </c>
      <c r="P3032">
        <f t="shared" si="165"/>
        <v>46</v>
      </c>
      <c r="Q3032" t="s">
        <v>5234</v>
      </c>
      <c r="R3032" t="s">
        <v>5274</v>
      </c>
      <c r="S3032" s="10">
        <f t="shared" si="166"/>
        <v>42233.5390162037</v>
      </c>
      <c r="T3032" s="10">
        <f t="shared" si="167"/>
        <v>42263.5390162037</v>
      </c>
    </row>
    <row r="3033" spans="1:20" ht="72.5" x14ac:dyDescent="0.35">
      <c r="A3033">
        <v>3031</v>
      </c>
      <c r="B3033" s="3" t="s">
        <v>1500</v>
      </c>
      <c r="C3033" s="3" t="s">
        <v>4078</v>
      </c>
      <c r="D3033">
        <v>1500</v>
      </c>
      <c r="E3033">
        <v>1500</v>
      </c>
      <c r="F3033" t="s">
        <v>5156</v>
      </c>
      <c r="G3033" t="s">
        <v>5161</v>
      </c>
      <c r="H3033" t="s">
        <v>5183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5222</v>
      </c>
      <c r="P3033">
        <f t="shared" si="165"/>
        <v>52</v>
      </c>
      <c r="Q3033" t="s">
        <v>5234</v>
      </c>
      <c r="R3033" t="s">
        <v>5274</v>
      </c>
      <c r="S3033" s="10">
        <f t="shared" si="166"/>
        <v>42597.674155092587</v>
      </c>
      <c r="T3033" s="10">
        <f t="shared" si="167"/>
        <v>42657.674155092587</v>
      </c>
    </row>
    <row r="3034" spans="1:20" ht="43.5" x14ac:dyDescent="0.35">
      <c r="A3034">
        <v>3032</v>
      </c>
      <c r="B3034" s="3" t="s">
        <v>1501</v>
      </c>
      <c r="C3034" s="3" t="s">
        <v>4079</v>
      </c>
      <c r="D3034">
        <v>1000</v>
      </c>
      <c r="E3034">
        <v>1272</v>
      </c>
      <c r="F3034" t="s">
        <v>5156</v>
      </c>
      <c r="G3034" t="s">
        <v>5161</v>
      </c>
      <c r="H3034" t="s">
        <v>5183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5222</v>
      </c>
      <c r="P3034">
        <f t="shared" si="165"/>
        <v>51</v>
      </c>
      <c r="Q3034" t="s">
        <v>5234</v>
      </c>
      <c r="R3034" t="s">
        <v>5274</v>
      </c>
      <c r="S3034" s="10">
        <f t="shared" si="166"/>
        <v>42227.836331018516</v>
      </c>
      <c r="T3034" s="10">
        <f t="shared" si="167"/>
        <v>42257.836331018516</v>
      </c>
    </row>
    <row r="3035" spans="1:20" ht="43.5" x14ac:dyDescent="0.35">
      <c r="A3035">
        <v>3033</v>
      </c>
      <c r="B3035" s="3" t="s">
        <v>1502</v>
      </c>
      <c r="C3035" s="3" t="s">
        <v>4080</v>
      </c>
      <c r="D3035">
        <v>3000</v>
      </c>
      <c r="E3035">
        <v>4396</v>
      </c>
      <c r="F3035" t="s">
        <v>5156</v>
      </c>
      <c r="G3035" t="s">
        <v>5161</v>
      </c>
      <c r="H3035" t="s">
        <v>5183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5222</v>
      </c>
      <c r="P3035">
        <f t="shared" si="165"/>
        <v>191</v>
      </c>
      <c r="Q3035" t="s">
        <v>5234</v>
      </c>
      <c r="R3035" t="s">
        <v>5274</v>
      </c>
      <c r="S3035" s="10">
        <f t="shared" si="166"/>
        <v>42569.901909722219</v>
      </c>
      <c r="T3035" s="10">
        <f t="shared" si="167"/>
        <v>42599.901909722219</v>
      </c>
    </row>
    <row r="3036" spans="1:20" ht="72.5" x14ac:dyDescent="0.35">
      <c r="A3036">
        <v>3034</v>
      </c>
      <c r="B3036" s="3" t="s">
        <v>1503</v>
      </c>
      <c r="C3036" s="3" t="s">
        <v>4081</v>
      </c>
      <c r="D3036">
        <v>100000</v>
      </c>
      <c r="E3036">
        <v>112536</v>
      </c>
      <c r="F3036" t="s">
        <v>5156</v>
      </c>
      <c r="G3036" t="s">
        <v>5161</v>
      </c>
      <c r="H3036" t="s">
        <v>5183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5222</v>
      </c>
      <c r="P3036">
        <f t="shared" si="165"/>
        <v>89</v>
      </c>
      <c r="Q3036" t="s">
        <v>5234</v>
      </c>
      <c r="R3036" t="s">
        <v>5274</v>
      </c>
      <c r="S3036" s="10">
        <f t="shared" si="166"/>
        <v>42644.327025462961</v>
      </c>
      <c r="T3036" s="10">
        <f t="shared" si="167"/>
        <v>42674.957638888889</v>
      </c>
    </row>
    <row r="3037" spans="1:20" ht="29" x14ac:dyDescent="0.35">
      <c r="A3037">
        <v>3035</v>
      </c>
      <c r="B3037" s="3" t="s">
        <v>1504</v>
      </c>
      <c r="C3037" s="3" t="s">
        <v>4082</v>
      </c>
      <c r="D3037">
        <v>25000</v>
      </c>
      <c r="E3037">
        <v>27196.71</v>
      </c>
      <c r="F3037" t="s">
        <v>5156</v>
      </c>
      <c r="G3037" t="s">
        <v>5161</v>
      </c>
      <c r="H3037" t="s">
        <v>5183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5222</v>
      </c>
      <c r="P3037">
        <f t="shared" si="165"/>
        <v>89</v>
      </c>
      <c r="Q3037" t="s">
        <v>5234</v>
      </c>
      <c r="R3037" t="s">
        <v>5274</v>
      </c>
      <c r="S3037" s="10">
        <f t="shared" si="166"/>
        <v>41368.351956018516</v>
      </c>
      <c r="T3037" s="10">
        <f t="shared" si="167"/>
        <v>41398.351956018516</v>
      </c>
    </row>
    <row r="3038" spans="1:20" ht="43.5" x14ac:dyDescent="0.35">
      <c r="A3038">
        <v>3036</v>
      </c>
      <c r="B3038" s="3" t="s">
        <v>1505</v>
      </c>
      <c r="C3038" s="3" t="s">
        <v>4083</v>
      </c>
      <c r="D3038">
        <v>25000</v>
      </c>
      <c r="E3038">
        <v>31683</v>
      </c>
      <c r="F3038" t="s">
        <v>5156</v>
      </c>
      <c r="G3038" t="s">
        <v>5161</v>
      </c>
      <c r="H3038" t="s">
        <v>5183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5222</v>
      </c>
      <c r="P3038">
        <f t="shared" si="165"/>
        <v>96</v>
      </c>
      <c r="Q3038" t="s">
        <v>5234</v>
      </c>
      <c r="R3038" t="s">
        <v>5274</v>
      </c>
      <c r="S3038" s="10">
        <f t="shared" si="166"/>
        <v>41466.576898148145</v>
      </c>
      <c r="T3038" s="10">
        <f t="shared" si="167"/>
        <v>41502.290972222218</v>
      </c>
    </row>
    <row r="3039" spans="1:20" ht="58" x14ac:dyDescent="0.35">
      <c r="A3039">
        <v>3037</v>
      </c>
      <c r="B3039" s="3" t="s">
        <v>1506</v>
      </c>
      <c r="C3039" s="3" t="s">
        <v>4084</v>
      </c>
      <c r="D3039">
        <v>500</v>
      </c>
      <c r="E3039">
        <v>1066</v>
      </c>
      <c r="F3039" t="s">
        <v>5156</v>
      </c>
      <c r="G3039" t="s">
        <v>5161</v>
      </c>
      <c r="H3039" t="s">
        <v>5183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5222</v>
      </c>
      <c r="P3039">
        <f t="shared" si="165"/>
        <v>33</v>
      </c>
      <c r="Q3039" t="s">
        <v>5234</v>
      </c>
      <c r="R3039" t="s">
        <v>5274</v>
      </c>
      <c r="S3039" s="10">
        <f t="shared" si="166"/>
        <v>40378.684872685182</v>
      </c>
      <c r="T3039" s="10">
        <f t="shared" si="167"/>
        <v>40452.999305555553</v>
      </c>
    </row>
    <row r="3040" spans="1:20" ht="43.5" x14ac:dyDescent="0.35">
      <c r="A3040">
        <v>3038</v>
      </c>
      <c r="B3040" s="3" t="s">
        <v>1507</v>
      </c>
      <c r="C3040" s="3" t="s">
        <v>4085</v>
      </c>
      <c r="D3040">
        <v>1000</v>
      </c>
      <c r="E3040">
        <v>1005</v>
      </c>
      <c r="F3040" t="s">
        <v>5156</v>
      </c>
      <c r="G3040" t="s">
        <v>5161</v>
      </c>
      <c r="H3040" t="s">
        <v>5183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5222</v>
      </c>
      <c r="P3040">
        <f t="shared" si="165"/>
        <v>37</v>
      </c>
      <c r="Q3040" t="s">
        <v>5234</v>
      </c>
      <c r="R3040" t="s">
        <v>5274</v>
      </c>
      <c r="S3040" s="10">
        <f t="shared" si="166"/>
        <v>42373.043946759259</v>
      </c>
      <c r="T3040" s="10">
        <f t="shared" si="167"/>
        <v>42433.043946759259</v>
      </c>
    </row>
    <row r="3041" spans="1:20" ht="43.5" x14ac:dyDescent="0.35">
      <c r="A3041">
        <v>3039</v>
      </c>
      <c r="B3041" s="3" t="s">
        <v>1508</v>
      </c>
      <c r="C3041" s="3" t="s">
        <v>4086</v>
      </c>
      <c r="D3041">
        <v>20000</v>
      </c>
      <c r="E3041">
        <v>21742.78</v>
      </c>
      <c r="F3041" t="s">
        <v>5156</v>
      </c>
      <c r="G3041" t="s">
        <v>5161</v>
      </c>
      <c r="H3041" t="s">
        <v>5183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5222</v>
      </c>
      <c r="P3041">
        <f t="shared" si="165"/>
        <v>92</v>
      </c>
      <c r="Q3041" t="s">
        <v>5234</v>
      </c>
      <c r="R3041" t="s">
        <v>5274</v>
      </c>
      <c r="S3041" s="10">
        <f t="shared" si="166"/>
        <v>41610.586087962962</v>
      </c>
      <c r="T3041" s="10">
        <f t="shared" si="167"/>
        <v>41637.124305555553</v>
      </c>
    </row>
    <row r="3042" spans="1:20" ht="43.5" x14ac:dyDescent="0.35">
      <c r="A3042">
        <v>3040</v>
      </c>
      <c r="B3042" s="3" t="s">
        <v>1509</v>
      </c>
      <c r="C3042" s="3" t="s">
        <v>4087</v>
      </c>
      <c r="D3042">
        <v>3000</v>
      </c>
      <c r="E3042">
        <v>3225</v>
      </c>
      <c r="F3042" t="s">
        <v>5156</v>
      </c>
      <c r="G3042" t="s">
        <v>5161</v>
      </c>
      <c r="H3042" t="s">
        <v>5183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5222</v>
      </c>
      <c r="P3042">
        <f t="shared" si="165"/>
        <v>77</v>
      </c>
      <c r="Q3042" t="s">
        <v>5234</v>
      </c>
      <c r="R3042" t="s">
        <v>5274</v>
      </c>
      <c r="S3042" s="10">
        <f t="shared" si="166"/>
        <v>42177.583576388883</v>
      </c>
      <c r="T3042" s="10">
        <f t="shared" si="167"/>
        <v>42181.749999999993</v>
      </c>
    </row>
    <row r="3043" spans="1:20" ht="29" x14ac:dyDescent="0.35">
      <c r="A3043">
        <v>3041</v>
      </c>
      <c r="B3043" s="3" t="s">
        <v>1510</v>
      </c>
      <c r="C3043" s="3" t="s">
        <v>4088</v>
      </c>
      <c r="D3043">
        <v>8300</v>
      </c>
      <c r="E3043">
        <v>9170</v>
      </c>
      <c r="F3043" t="s">
        <v>5156</v>
      </c>
      <c r="G3043" t="s">
        <v>5161</v>
      </c>
      <c r="H3043" t="s">
        <v>5183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5222</v>
      </c>
      <c r="P3043">
        <f t="shared" si="165"/>
        <v>97</v>
      </c>
      <c r="Q3043" t="s">
        <v>5234</v>
      </c>
      <c r="R3043" t="s">
        <v>5274</v>
      </c>
      <c r="S3043" s="10">
        <f t="shared" si="166"/>
        <v>42359.660277777781</v>
      </c>
      <c r="T3043" s="10">
        <f t="shared" si="167"/>
        <v>42389.660277777781</v>
      </c>
    </row>
    <row r="3044" spans="1:20" ht="58" x14ac:dyDescent="0.35">
      <c r="A3044">
        <v>3042</v>
      </c>
      <c r="B3044" s="3" t="s">
        <v>1511</v>
      </c>
      <c r="C3044" s="3" t="s">
        <v>4089</v>
      </c>
      <c r="D3044">
        <v>1500</v>
      </c>
      <c r="E3044">
        <v>1920</v>
      </c>
      <c r="F3044" t="s">
        <v>5156</v>
      </c>
      <c r="G3044" t="s">
        <v>5162</v>
      </c>
      <c r="H3044" t="s">
        <v>5184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5222</v>
      </c>
      <c r="P3044">
        <f t="shared" si="165"/>
        <v>52</v>
      </c>
      <c r="Q3044" t="s">
        <v>5234</v>
      </c>
      <c r="R3044" t="s">
        <v>5274</v>
      </c>
      <c r="S3044" s="10">
        <f t="shared" si="166"/>
        <v>42253.479710648149</v>
      </c>
      <c r="T3044" s="10">
        <f t="shared" si="167"/>
        <v>42283.479710648149</v>
      </c>
    </row>
    <row r="3045" spans="1:20" ht="43.5" x14ac:dyDescent="0.35">
      <c r="A3045">
        <v>3043</v>
      </c>
      <c r="B3045" s="3" t="s">
        <v>1512</v>
      </c>
      <c r="C3045" s="3" t="s">
        <v>4090</v>
      </c>
      <c r="D3045">
        <v>15000</v>
      </c>
      <c r="E3045">
        <v>16501</v>
      </c>
      <c r="F3045" t="s">
        <v>5156</v>
      </c>
      <c r="G3045" t="s">
        <v>5166</v>
      </c>
      <c r="H3045" t="s">
        <v>5188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5222</v>
      </c>
      <c r="P3045">
        <f t="shared" si="165"/>
        <v>129</v>
      </c>
      <c r="Q3045" t="s">
        <v>5234</v>
      </c>
      <c r="R3045" t="s">
        <v>5274</v>
      </c>
      <c r="S3045" s="10">
        <f t="shared" si="166"/>
        <v>42082.862256944441</v>
      </c>
      <c r="T3045" s="10">
        <f t="shared" si="167"/>
        <v>42109.909722222219</v>
      </c>
    </row>
    <row r="3046" spans="1:20" ht="43.5" x14ac:dyDescent="0.35">
      <c r="A3046">
        <v>3044</v>
      </c>
      <c r="B3046" s="3" t="s">
        <v>1513</v>
      </c>
      <c r="C3046" s="3" t="s">
        <v>4091</v>
      </c>
      <c r="D3046">
        <v>12000</v>
      </c>
      <c r="E3046">
        <v>13121</v>
      </c>
      <c r="F3046" t="s">
        <v>5156</v>
      </c>
      <c r="G3046" t="s">
        <v>5161</v>
      </c>
      <c r="H3046" t="s">
        <v>5183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5222</v>
      </c>
      <c r="P3046">
        <f t="shared" si="165"/>
        <v>84</v>
      </c>
      <c r="Q3046" t="s">
        <v>5234</v>
      </c>
      <c r="R3046" t="s">
        <v>5274</v>
      </c>
      <c r="S3046" s="10">
        <f t="shared" si="166"/>
        <v>42387.518495370365</v>
      </c>
      <c r="T3046" s="10">
        <f t="shared" si="167"/>
        <v>42402.518495370365</v>
      </c>
    </row>
    <row r="3047" spans="1:20" ht="58" x14ac:dyDescent="0.35">
      <c r="A3047">
        <v>3045</v>
      </c>
      <c r="B3047" s="3" t="s">
        <v>1514</v>
      </c>
      <c r="C3047" s="3" t="s">
        <v>4092</v>
      </c>
      <c r="D3047">
        <v>4000</v>
      </c>
      <c r="E3047">
        <v>5308.26</v>
      </c>
      <c r="F3047" t="s">
        <v>5156</v>
      </c>
      <c r="G3047" t="s">
        <v>5161</v>
      </c>
      <c r="H3047" t="s">
        <v>5183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5222</v>
      </c>
      <c r="P3047">
        <f t="shared" si="165"/>
        <v>83</v>
      </c>
      <c r="Q3047" t="s">
        <v>5234</v>
      </c>
      <c r="R3047" t="s">
        <v>5274</v>
      </c>
      <c r="S3047" s="10">
        <f t="shared" si="166"/>
        <v>41842.947395833333</v>
      </c>
      <c r="T3047" s="10">
        <f t="shared" si="167"/>
        <v>41872.947395833333</v>
      </c>
    </row>
    <row r="3048" spans="1:20" ht="58" x14ac:dyDescent="0.35">
      <c r="A3048">
        <v>3046</v>
      </c>
      <c r="B3048" s="3" t="s">
        <v>1515</v>
      </c>
      <c r="C3048" s="3" t="s">
        <v>4093</v>
      </c>
      <c r="D3048">
        <v>7900</v>
      </c>
      <c r="E3048">
        <v>15077</v>
      </c>
      <c r="F3048" t="s">
        <v>5156</v>
      </c>
      <c r="G3048" t="s">
        <v>5161</v>
      </c>
      <c r="H3048" t="s">
        <v>5183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5222</v>
      </c>
      <c r="P3048">
        <f t="shared" si="165"/>
        <v>260</v>
      </c>
      <c r="Q3048" t="s">
        <v>5234</v>
      </c>
      <c r="R3048" t="s">
        <v>5274</v>
      </c>
      <c r="S3048" s="10">
        <f t="shared" si="166"/>
        <v>41862.59474537037</v>
      </c>
      <c r="T3048" s="10">
        <f t="shared" si="167"/>
        <v>41891.994444444441</v>
      </c>
    </row>
    <row r="3049" spans="1:20" ht="43.5" x14ac:dyDescent="0.35">
      <c r="A3049">
        <v>3047</v>
      </c>
      <c r="B3049" s="3" t="s">
        <v>1516</v>
      </c>
      <c r="C3049" s="3" t="s">
        <v>4094</v>
      </c>
      <c r="D3049">
        <v>500</v>
      </c>
      <c r="E3049">
        <v>745</v>
      </c>
      <c r="F3049" t="s">
        <v>5156</v>
      </c>
      <c r="G3049" t="s">
        <v>5161</v>
      </c>
      <c r="H3049" t="s">
        <v>5183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5222</v>
      </c>
      <c r="P3049">
        <f t="shared" si="165"/>
        <v>37</v>
      </c>
      <c r="Q3049" t="s">
        <v>5234</v>
      </c>
      <c r="R3049" t="s">
        <v>5274</v>
      </c>
      <c r="S3049" s="10">
        <f t="shared" si="166"/>
        <v>42443.780717592592</v>
      </c>
      <c r="T3049" s="10">
        <f t="shared" si="167"/>
        <v>42487.344444444439</v>
      </c>
    </row>
    <row r="3050" spans="1:20" ht="58" x14ac:dyDescent="0.35">
      <c r="A3050">
        <v>3048</v>
      </c>
      <c r="B3050" s="3" t="s">
        <v>1517</v>
      </c>
      <c r="C3050" s="3" t="s">
        <v>4095</v>
      </c>
      <c r="D3050">
        <v>5000</v>
      </c>
      <c r="E3050">
        <v>8320</v>
      </c>
      <c r="F3050" t="s">
        <v>5156</v>
      </c>
      <c r="G3050" t="s">
        <v>5161</v>
      </c>
      <c r="H3050" t="s">
        <v>5183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5222</v>
      </c>
      <c r="P3050">
        <f t="shared" si="165"/>
        <v>177</v>
      </c>
      <c r="Q3050" t="s">
        <v>5234</v>
      </c>
      <c r="R3050" t="s">
        <v>5274</v>
      </c>
      <c r="S3050" s="10">
        <f t="shared" si="166"/>
        <v>41975.692847222221</v>
      </c>
      <c r="T3050" s="10">
        <f t="shared" si="167"/>
        <v>42004.681944444441</v>
      </c>
    </row>
    <row r="3051" spans="1:20" ht="58" x14ac:dyDescent="0.35">
      <c r="A3051">
        <v>3049</v>
      </c>
      <c r="B3051" s="3" t="s">
        <v>1518</v>
      </c>
      <c r="C3051" s="3" t="s">
        <v>4096</v>
      </c>
      <c r="D3051">
        <v>3750</v>
      </c>
      <c r="E3051">
        <v>4000</v>
      </c>
      <c r="F3051" t="s">
        <v>5156</v>
      </c>
      <c r="G3051" t="s">
        <v>5161</v>
      </c>
      <c r="H3051" t="s">
        <v>5183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5222</v>
      </c>
      <c r="P3051">
        <f t="shared" si="165"/>
        <v>74</v>
      </c>
      <c r="Q3051" t="s">
        <v>5234</v>
      </c>
      <c r="R3051" t="s">
        <v>5274</v>
      </c>
      <c r="S3051" s="10">
        <f t="shared" si="166"/>
        <v>42138.806192129625</v>
      </c>
      <c r="T3051" s="10">
        <f t="shared" si="167"/>
        <v>42168.806192129625</v>
      </c>
    </row>
    <row r="3052" spans="1:20" ht="29" x14ac:dyDescent="0.35">
      <c r="A3052">
        <v>3050</v>
      </c>
      <c r="B3052" s="3" t="s">
        <v>1519</v>
      </c>
      <c r="C3052" s="3" t="s">
        <v>4097</v>
      </c>
      <c r="D3052">
        <v>600</v>
      </c>
      <c r="E3052">
        <v>636</v>
      </c>
      <c r="F3052" t="s">
        <v>5156</v>
      </c>
      <c r="G3052" t="s">
        <v>5161</v>
      </c>
      <c r="H3052" t="s">
        <v>5183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5222</v>
      </c>
      <c r="P3052">
        <f t="shared" si="165"/>
        <v>71</v>
      </c>
      <c r="Q3052" t="s">
        <v>5234</v>
      </c>
      <c r="R3052" t="s">
        <v>5274</v>
      </c>
      <c r="S3052" s="10">
        <f t="shared" si="166"/>
        <v>42464.960185185184</v>
      </c>
      <c r="T3052" s="10">
        <f t="shared" si="167"/>
        <v>42494.960185185184</v>
      </c>
    </row>
    <row r="3053" spans="1:20" ht="58" x14ac:dyDescent="0.35">
      <c r="A3053">
        <v>3051</v>
      </c>
      <c r="B3053" s="3" t="s">
        <v>1520</v>
      </c>
      <c r="C3053" s="3" t="s">
        <v>4098</v>
      </c>
      <c r="D3053">
        <v>3500</v>
      </c>
      <c r="E3053">
        <v>827</v>
      </c>
      <c r="F3053" t="s">
        <v>5158</v>
      </c>
      <c r="G3053" t="s">
        <v>5162</v>
      </c>
      <c r="H3053" t="s">
        <v>5184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5222</v>
      </c>
      <c r="P3053">
        <f t="shared" si="165"/>
        <v>24</v>
      </c>
      <c r="Q3053" t="s">
        <v>5234</v>
      </c>
      <c r="R3053" t="s">
        <v>5274</v>
      </c>
      <c r="S3053" s="10">
        <f t="shared" si="166"/>
        <v>42744.207696759258</v>
      </c>
      <c r="T3053" s="10">
        <f t="shared" si="167"/>
        <v>42774.207696759258</v>
      </c>
    </row>
    <row r="3054" spans="1:20" ht="43.5" x14ac:dyDescent="0.35">
      <c r="A3054">
        <v>3052</v>
      </c>
      <c r="B3054" s="3" t="s">
        <v>1521</v>
      </c>
      <c r="C3054" s="3" t="s">
        <v>4099</v>
      </c>
      <c r="D3054">
        <v>50000</v>
      </c>
      <c r="E3054">
        <v>75</v>
      </c>
      <c r="F3054" t="s">
        <v>5158</v>
      </c>
      <c r="G3054" t="s">
        <v>5161</v>
      </c>
      <c r="H3054" t="s">
        <v>5183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5222</v>
      </c>
      <c r="P3054">
        <f t="shared" si="165"/>
        <v>38</v>
      </c>
      <c r="Q3054" t="s">
        <v>5234</v>
      </c>
      <c r="R3054" t="s">
        <v>5274</v>
      </c>
      <c r="S3054" s="10">
        <f t="shared" si="166"/>
        <v>42122.461736111109</v>
      </c>
      <c r="T3054" s="10">
        <f t="shared" si="167"/>
        <v>42152.457638888889</v>
      </c>
    </row>
    <row r="3055" spans="1:20" ht="58" x14ac:dyDescent="0.35">
      <c r="A3055">
        <v>3053</v>
      </c>
      <c r="B3055" s="3" t="s">
        <v>1522</v>
      </c>
      <c r="C3055" s="3" t="s">
        <v>4100</v>
      </c>
      <c r="D3055">
        <v>10000</v>
      </c>
      <c r="E3055">
        <v>40</v>
      </c>
      <c r="F3055" t="s">
        <v>5158</v>
      </c>
      <c r="G3055" t="s">
        <v>5161</v>
      </c>
      <c r="H3055" t="s">
        <v>5183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5222</v>
      </c>
      <c r="P3055">
        <f t="shared" si="165"/>
        <v>13</v>
      </c>
      <c r="Q3055" t="s">
        <v>5234</v>
      </c>
      <c r="R3055" t="s">
        <v>5274</v>
      </c>
      <c r="S3055" s="10">
        <f t="shared" si="166"/>
        <v>41862.553391203699</v>
      </c>
      <c r="T3055" s="10">
        <f t="shared" si="167"/>
        <v>41913.957638888889</v>
      </c>
    </row>
    <row r="3056" spans="1:20" ht="58" x14ac:dyDescent="0.35">
      <c r="A3056">
        <v>3054</v>
      </c>
      <c r="B3056" s="3" t="s">
        <v>1523</v>
      </c>
      <c r="C3056" s="3" t="s">
        <v>4101</v>
      </c>
      <c r="D3056">
        <v>300</v>
      </c>
      <c r="E3056">
        <v>0</v>
      </c>
      <c r="F3056" t="s">
        <v>5158</v>
      </c>
      <c r="G3056" t="s">
        <v>5161</v>
      </c>
      <c r="H3056" t="s">
        <v>5183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5222</v>
      </c>
      <c r="P3056" t="e">
        <f t="shared" si="165"/>
        <v>#DIV/0!</v>
      </c>
      <c r="Q3056" t="s">
        <v>5234</v>
      </c>
      <c r="R3056" t="s">
        <v>5274</v>
      </c>
      <c r="S3056" s="10">
        <f t="shared" si="166"/>
        <v>42027.624467592592</v>
      </c>
      <c r="T3056" s="10">
        <f t="shared" si="167"/>
        <v>42064.836111111108</v>
      </c>
    </row>
    <row r="3057" spans="1:20" ht="43.5" x14ac:dyDescent="0.35">
      <c r="A3057">
        <v>3055</v>
      </c>
      <c r="B3057" s="3" t="s">
        <v>1524</v>
      </c>
      <c r="C3057" s="3" t="s">
        <v>4102</v>
      </c>
      <c r="D3057">
        <v>20000</v>
      </c>
      <c r="E3057">
        <v>1</v>
      </c>
      <c r="F3057" t="s">
        <v>5158</v>
      </c>
      <c r="G3057" t="s">
        <v>5161</v>
      </c>
      <c r="H3057" t="s">
        <v>5183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5222</v>
      </c>
      <c r="P3057">
        <f t="shared" si="165"/>
        <v>1</v>
      </c>
      <c r="Q3057" t="s">
        <v>5234</v>
      </c>
      <c r="R3057" t="s">
        <v>5274</v>
      </c>
      <c r="S3057" s="10">
        <f t="shared" si="166"/>
        <v>41953.749884259254</v>
      </c>
      <c r="T3057" s="10">
        <f t="shared" si="167"/>
        <v>42013.749884259254</v>
      </c>
    </row>
    <row r="3058" spans="1:20" ht="58" x14ac:dyDescent="0.35">
      <c r="A3058">
        <v>3056</v>
      </c>
      <c r="B3058" s="3" t="s">
        <v>1525</v>
      </c>
      <c r="C3058" s="3" t="s">
        <v>4103</v>
      </c>
      <c r="D3058">
        <v>25000</v>
      </c>
      <c r="E3058">
        <v>0</v>
      </c>
      <c r="F3058" t="s">
        <v>5158</v>
      </c>
      <c r="G3058" t="s">
        <v>5161</v>
      </c>
      <c r="H3058" t="s">
        <v>5183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5222</v>
      </c>
      <c r="P3058" t="e">
        <f t="shared" si="165"/>
        <v>#DIV/0!</v>
      </c>
      <c r="Q3058" t="s">
        <v>5234</v>
      </c>
      <c r="R3058" t="s">
        <v>5274</v>
      </c>
      <c r="S3058" s="10">
        <f t="shared" si="166"/>
        <v>41851.428055555552</v>
      </c>
      <c r="T3058" s="10">
        <f t="shared" si="167"/>
        <v>41911.428055555552</v>
      </c>
    </row>
    <row r="3059" spans="1:20" ht="43.5" x14ac:dyDescent="0.35">
      <c r="A3059">
        <v>3057</v>
      </c>
      <c r="B3059" s="3" t="s">
        <v>1526</v>
      </c>
      <c r="C3059" s="3" t="s">
        <v>4104</v>
      </c>
      <c r="D3059">
        <v>50000</v>
      </c>
      <c r="E3059">
        <v>0</v>
      </c>
      <c r="F3059" t="s">
        <v>5158</v>
      </c>
      <c r="G3059" t="s">
        <v>5162</v>
      </c>
      <c r="H3059" t="s">
        <v>5184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5222</v>
      </c>
      <c r="P3059" t="e">
        <f t="shared" si="165"/>
        <v>#DIV/0!</v>
      </c>
      <c r="Q3059" t="s">
        <v>5234</v>
      </c>
      <c r="R3059" t="s">
        <v>5274</v>
      </c>
      <c r="S3059" s="10">
        <f t="shared" si="166"/>
        <v>42433.442256944443</v>
      </c>
      <c r="T3059" s="10">
        <f t="shared" si="167"/>
        <v>42463.400590277779</v>
      </c>
    </row>
    <row r="3060" spans="1:20" ht="58" x14ac:dyDescent="0.35">
      <c r="A3060">
        <v>3058</v>
      </c>
      <c r="B3060" s="3" t="s">
        <v>1527</v>
      </c>
      <c r="C3060" s="3" t="s">
        <v>4105</v>
      </c>
      <c r="D3060">
        <v>18000</v>
      </c>
      <c r="E3060">
        <v>3</v>
      </c>
      <c r="F3060" t="s">
        <v>5158</v>
      </c>
      <c r="G3060" t="s">
        <v>5174</v>
      </c>
      <c r="H3060" t="s">
        <v>5186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5222</v>
      </c>
      <c r="P3060">
        <f t="shared" si="165"/>
        <v>1</v>
      </c>
      <c r="Q3060" t="s">
        <v>5234</v>
      </c>
      <c r="R3060" t="s">
        <v>5274</v>
      </c>
      <c r="S3060" s="10">
        <f t="shared" si="166"/>
        <v>42460.165972222218</v>
      </c>
      <c r="T3060" s="10">
        <f t="shared" si="167"/>
        <v>42510.165972222218</v>
      </c>
    </row>
    <row r="3061" spans="1:20" ht="43.5" x14ac:dyDescent="0.35">
      <c r="A3061">
        <v>3059</v>
      </c>
      <c r="B3061" s="3" t="s">
        <v>1528</v>
      </c>
      <c r="C3061" s="3" t="s">
        <v>4106</v>
      </c>
      <c r="D3061">
        <v>15000</v>
      </c>
      <c r="E3061">
        <v>451</v>
      </c>
      <c r="F3061" t="s">
        <v>5158</v>
      </c>
      <c r="G3061" t="s">
        <v>5161</v>
      </c>
      <c r="H3061" t="s">
        <v>5183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5222</v>
      </c>
      <c r="P3061">
        <f t="shared" si="165"/>
        <v>41</v>
      </c>
      <c r="Q3061" t="s">
        <v>5234</v>
      </c>
      <c r="R3061" t="s">
        <v>5274</v>
      </c>
      <c r="S3061" s="10">
        <f t="shared" si="166"/>
        <v>41829.727384259255</v>
      </c>
      <c r="T3061" s="10">
        <f t="shared" si="167"/>
        <v>41859.727384259255</v>
      </c>
    </row>
    <row r="3062" spans="1:20" ht="29" x14ac:dyDescent="0.35">
      <c r="A3062">
        <v>3060</v>
      </c>
      <c r="B3062" s="3" t="s">
        <v>1529</v>
      </c>
      <c r="C3062" s="3" t="s">
        <v>4107</v>
      </c>
      <c r="D3062">
        <v>220000</v>
      </c>
      <c r="E3062">
        <v>335</v>
      </c>
      <c r="F3062" t="s">
        <v>5158</v>
      </c>
      <c r="G3062" t="s">
        <v>5161</v>
      </c>
      <c r="H3062" t="s">
        <v>5183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5222</v>
      </c>
      <c r="P3062">
        <f t="shared" si="165"/>
        <v>56</v>
      </c>
      <c r="Q3062" t="s">
        <v>5234</v>
      </c>
      <c r="R3062" t="s">
        <v>5274</v>
      </c>
      <c r="S3062" s="10">
        <f t="shared" si="166"/>
        <v>42245.066365740735</v>
      </c>
      <c r="T3062" s="10">
        <f t="shared" si="167"/>
        <v>42275.066365740735</v>
      </c>
    </row>
    <row r="3063" spans="1:20" x14ac:dyDescent="0.35">
      <c r="A3063">
        <v>3061</v>
      </c>
      <c r="B3063" s="3" t="s">
        <v>1530</v>
      </c>
      <c r="C3063" s="3" t="s">
        <v>4108</v>
      </c>
      <c r="D3063">
        <v>1000000</v>
      </c>
      <c r="E3063">
        <v>0</v>
      </c>
      <c r="F3063" t="s">
        <v>5158</v>
      </c>
      <c r="G3063" t="s">
        <v>5161</v>
      </c>
      <c r="H3063" t="s">
        <v>5183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5222</v>
      </c>
      <c r="P3063" t="e">
        <f t="shared" si="165"/>
        <v>#DIV/0!</v>
      </c>
      <c r="Q3063" t="s">
        <v>5234</v>
      </c>
      <c r="R3063" t="s">
        <v>5274</v>
      </c>
      <c r="S3063" s="10">
        <f t="shared" si="166"/>
        <v>41834.575787037036</v>
      </c>
      <c r="T3063" s="10">
        <f t="shared" si="167"/>
        <v>41864.575787037036</v>
      </c>
    </row>
    <row r="3064" spans="1:20" ht="43.5" x14ac:dyDescent="0.35">
      <c r="A3064">
        <v>3062</v>
      </c>
      <c r="B3064" s="3" t="s">
        <v>1531</v>
      </c>
      <c r="C3064" s="3" t="s">
        <v>4109</v>
      </c>
      <c r="D3064">
        <v>10000</v>
      </c>
      <c r="E3064">
        <v>6684</v>
      </c>
      <c r="F3064" t="s">
        <v>5158</v>
      </c>
      <c r="G3064" t="s">
        <v>5161</v>
      </c>
      <c r="H3064" t="s">
        <v>5183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5222</v>
      </c>
      <c r="P3064">
        <f t="shared" si="165"/>
        <v>100</v>
      </c>
      <c r="Q3064" t="s">
        <v>5234</v>
      </c>
      <c r="R3064" t="s">
        <v>5274</v>
      </c>
      <c r="S3064" s="10">
        <f t="shared" si="166"/>
        <v>42248.3274537037</v>
      </c>
      <c r="T3064" s="10">
        <f t="shared" si="167"/>
        <v>42277.541666666664</v>
      </c>
    </row>
    <row r="3065" spans="1:20" ht="43.5" x14ac:dyDescent="0.35">
      <c r="A3065">
        <v>3063</v>
      </c>
      <c r="B3065" s="3" t="s">
        <v>1532</v>
      </c>
      <c r="C3065" s="3" t="s">
        <v>4110</v>
      </c>
      <c r="D3065">
        <v>3000</v>
      </c>
      <c r="E3065">
        <v>587</v>
      </c>
      <c r="F3065" t="s">
        <v>5158</v>
      </c>
      <c r="G3065" t="s">
        <v>5161</v>
      </c>
      <c r="H3065" t="s">
        <v>5183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5222</v>
      </c>
      <c r="P3065">
        <f t="shared" si="165"/>
        <v>26</v>
      </c>
      <c r="Q3065" t="s">
        <v>5234</v>
      </c>
      <c r="R3065" t="s">
        <v>5274</v>
      </c>
      <c r="S3065" s="10">
        <f t="shared" si="166"/>
        <v>42630.714560185188</v>
      </c>
      <c r="T3065" s="10">
        <f t="shared" si="167"/>
        <v>42665.714560185188</v>
      </c>
    </row>
    <row r="3066" spans="1:20" ht="29" x14ac:dyDescent="0.35">
      <c r="A3066">
        <v>3064</v>
      </c>
      <c r="B3066" s="3" t="s">
        <v>1533</v>
      </c>
      <c r="C3066" s="3" t="s">
        <v>4111</v>
      </c>
      <c r="D3066">
        <v>75000</v>
      </c>
      <c r="E3066">
        <v>8471</v>
      </c>
      <c r="F3066" t="s">
        <v>5158</v>
      </c>
      <c r="G3066" t="s">
        <v>5161</v>
      </c>
      <c r="H3066" t="s">
        <v>5183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5222</v>
      </c>
      <c r="P3066">
        <f t="shared" si="165"/>
        <v>118</v>
      </c>
      <c r="Q3066" t="s">
        <v>5234</v>
      </c>
      <c r="R3066" t="s">
        <v>5274</v>
      </c>
      <c r="S3066" s="10">
        <f t="shared" si="166"/>
        <v>42298.9218287037</v>
      </c>
      <c r="T3066" s="10">
        <f t="shared" si="167"/>
        <v>42330.082638888889</v>
      </c>
    </row>
    <row r="3067" spans="1:20" ht="43.5" x14ac:dyDescent="0.35">
      <c r="A3067">
        <v>3065</v>
      </c>
      <c r="B3067" s="3" t="s">
        <v>1534</v>
      </c>
      <c r="C3067" s="3" t="s">
        <v>4112</v>
      </c>
      <c r="D3067">
        <v>25000</v>
      </c>
      <c r="E3067">
        <v>10</v>
      </c>
      <c r="F3067" t="s">
        <v>5158</v>
      </c>
      <c r="G3067" t="s">
        <v>5161</v>
      </c>
      <c r="H3067" t="s">
        <v>5183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5222</v>
      </c>
      <c r="P3067">
        <f t="shared" si="165"/>
        <v>5</v>
      </c>
      <c r="Q3067" t="s">
        <v>5234</v>
      </c>
      <c r="R3067" t="s">
        <v>5274</v>
      </c>
      <c r="S3067" s="10">
        <f t="shared" si="166"/>
        <v>41824.846898148149</v>
      </c>
      <c r="T3067" s="10">
        <f t="shared" si="167"/>
        <v>41849.846898148149</v>
      </c>
    </row>
    <row r="3068" spans="1:20" ht="43.5" x14ac:dyDescent="0.35">
      <c r="A3068">
        <v>3066</v>
      </c>
      <c r="B3068" s="3" t="s">
        <v>1535</v>
      </c>
      <c r="C3068" s="3" t="s">
        <v>4113</v>
      </c>
      <c r="D3068">
        <v>350000</v>
      </c>
      <c r="E3068">
        <v>41950</v>
      </c>
      <c r="F3068" t="s">
        <v>5158</v>
      </c>
      <c r="G3068" t="s">
        <v>5163</v>
      </c>
      <c r="H3068" t="s">
        <v>5185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5222</v>
      </c>
      <c r="P3068">
        <f t="shared" si="165"/>
        <v>2797</v>
      </c>
      <c r="Q3068" t="s">
        <v>5234</v>
      </c>
      <c r="R3068" t="s">
        <v>5274</v>
      </c>
      <c r="S3068" s="10">
        <f t="shared" si="166"/>
        <v>42531.020104166666</v>
      </c>
      <c r="T3068" s="10">
        <f t="shared" si="167"/>
        <v>42561.020104166666</v>
      </c>
    </row>
    <row r="3069" spans="1:20" ht="43.5" x14ac:dyDescent="0.35">
      <c r="A3069">
        <v>3067</v>
      </c>
      <c r="B3069" s="3" t="s">
        <v>1536</v>
      </c>
      <c r="C3069" s="3" t="s">
        <v>4114</v>
      </c>
      <c r="D3069">
        <v>8000</v>
      </c>
      <c r="E3069">
        <v>200</v>
      </c>
      <c r="F3069" t="s">
        <v>5158</v>
      </c>
      <c r="G3069" t="s">
        <v>5165</v>
      </c>
      <c r="H3069" t="s">
        <v>5187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5222</v>
      </c>
      <c r="P3069">
        <f t="shared" si="165"/>
        <v>200</v>
      </c>
      <c r="Q3069" t="s">
        <v>5234</v>
      </c>
      <c r="R3069" t="s">
        <v>5274</v>
      </c>
      <c r="S3069" s="10">
        <f t="shared" si="166"/>
        <v>42226.730081018519</v>
      </c>
      <c r="T3069" s="10">
        <f t="shared" si="167"/>
        <v>42256.730081018519</v>
      </c>
    </row>
    <row r="3070" spans="1:20" ht="58" x14ac:dyDescent="0.35">
      <c r="A3070">
        <v>3068</v>
      </c>
      <c r="B3070" s="3" t="s">
        <v>1537</v>
      </c>
      <c r="C3070" s="3" t="s">
        <v>4115</v>
      </c>
      <c r="D3070">
        <v>250000</v>
      </c>
      <c r="E3070">
        <v>175</v>
      </c>
      <c r="F3070" t="s">
        <v>5158</v>
      </c>
      <c r="G3070" t="s">
        <v>5161</v>
      </c>
      <c r="H3070" t="s">
        <v>5183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5222</v>
      </c>
      <c r="P3070">
        <f t="shared" si="165"/>
        <v>88</v>
      </c>
      <c r="Q3070" t="s">
        <v>5234</v>
      </c>
      <c r="R3070" t="s">
        <v>5274</v>
      </c>
      <c r="S3070" s="10">
        <f t="shared" si="166"/>
        <v>42263.483240740738</v>
      </c>
      <c r="T3070" s="10">
        <f t="shared" si="167"/>
        <v>42293.483240740738</v>
      </c>
    </row>
    <row r="3071" spans="1:20" ht="43.5" x14ac:dyDescent="0.35">
      <c r="A3071">
        <v>3069</v>
      </c>
      <c r="B3071" s="3" t="s">
        <v>1538</v>
      </c>
      <c r="C3071" s="3" t="s">
        <v>4116</v>
      </c>
      <c r="D3071">
        <v>1000</v>
      </c>
      <c r="E3071">
        <v>141</v>
      </c>
      <c r="F3071" t="s">
        <v>5158</v>
      </c>
      <c r="G3071" t="s">
        <v>5161</v>
      </c>
      <c r="H3071" t="s">
        <v>5183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5222</v>
      </c>
      <c r="P3071">
        <f t="shared" si="165"/>
        <v>20</v>
      </c>
      <c r="Q3071" t="s">
        <v>5234</v>
      </c>
      <c r="R3071" t="s">
        <v>5274</v>
      </c>
      <c r="S3071" s="10">
        <f t="shared" si="166"/>
        <v>41957.625393518516</v>
      </c>
      <c r="T3071" s="10">
        <f t="shared" si="167"/>
        <v>41987.625393518516</v>
      </c>
    </row>
    <row r="3072" spans="1:20" ht="43.5" x14ac:dyDescent="0.35">
      <c r="A3072">
        <v>3070</v>
      </c>
      <c r="B3072" s="3" t="s">
        <v>1539</v>
      </c>
      <c r="C3072" s="3" t="s">
        <v>4117</v>
      </c>
      <c r="D3072">
        <v>10000</v>
      </c>
      <c r="E3072">
        <v>334</v>
      </c>
      <c r="F3072" t="s">
        <v>5158</v>
      </c>
      <c r="G3072" t="s">
        <v>5162</v>
      </c>
      <c r="H3072" t="s">
        <v>5184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5222</v>
      </c>
      <c r="P3072">
        <f t="shared" si="165"/>
        <v>21</v>
      </c>
      <c r="Q3072" t="s">
        <v>5234</v>
      </c>
      <c r="R3072" t="s">
        <v>5274</v>
      </c>
      <c r="S3072" s="10">
        <f t="shared" si="166"/>
        <v>42690.525104166663</v>
      </c>
      <c r="T3072" s="10">
        <f t="shared" si="167"/>
        <v>42711.525104166663</v>
      </c>
    </row>
    <row r="3073" spans="1:20" ht="43.5" x14ac:dyDescent="0.35">
      <c r="A3073">
        <v>3071</v>
      </c>
      <c r="B3073" s="3" t="s">
        <v>1540</v>
      </c>
      <c r="C3073" s="3" t="s">
        <v>4118</v>
      </c>
      <c r="D3073">
        <v>12000</v>
      </c>
      <c r="E3073">
        <v>7173</v>
      </c>
      <c r="F3073" t="s">
        <v>5158</v>
      </c>
      <c r="G3073" t="s">
        <v>5161</v>
      </c>
      <c r="H3073" t="s">
        <v>5183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5222</v>
      </c>
      <c r="P3073">
        <f t="shared" si="165"/>
        <v>61</v>
      </c>
      <c r="Q3073" t="s">
        <v>5234</v>
      </c>
      <c r="R3073" t="s">
        <v>5274</v>
      </c>
      <c r="S3073" s="10">
        <f t="shared" si="166"/>
        <v>42097.524085648147</v>
      </c>
      <c r="T3073" s="10">
        <f t="shared" si="167"/>
        <v>42115.040972222218</v>
      </c>
    </row>
    <row r="3074" spans="1:20" ht="58" x14ac:dyDescent="0.35">
      <c r="A3074">
        <v>3072</v>
      </c>
      <c r="B3074" s="3" t="s">
        <v>1541</v>
      </c>
      <c r="C3074" s="3" t="s">
        <v>4119</v>
      </c>
      <c r="D3074">
        <v>12000</v>
      </c>
      <c r="E3074">
        <v>2</v>
      </c>
      <c r="F3074" t="s">
        <v>5158</v>
      </c>
      <c r="G3074" t="s">
        <v>5161</v>
      </c>
      <c r="H3074" t="s">
        <v>5183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5222</v>
      </c>
      <c r="P3074">
        <f t="shared" si="165"/>
        <v>1</v>
      </c>
      <c r="Q3074" t="s">
        <v>5234</v>
      </c>
      <c r="R3074" t="s">
        <v>5274</v>
      </c>
      <c r="S3074" s="10">
        <f t="shared" si="166"/>
        <v>42658.482199074067</v>
      </c>
      <c r="T3074" s="10">
        <f t="shared" si="167"/>
        <v>42672.865277777775</v>
      </c>
    </row>
    <row r="3075" spans="1:20" ht="43.5" x14ac:dyDescent="0.35">
      <c r="A3075">
        <v>3073</v>
      </c>
      <c r="B3075" s="3" t="s">
        <v>1542</v>
      </c>
      <c r="C3075" s="3" t="s">
        <v>4120</v>
      </c>
      <c r="D3075">
        <v>2800000</v>
      </c>
      <c r="E3075">
        <v>645</v>
      </c>
      <c r="F3075" t="s">
        <v>5158</v>
      </c>
      <c r="G3075" t="s">
        <v>5161</v>
      </c>
      <c r="H3075" t="s">
        <v>5183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5222</v>
      </c>
      <c r="P3075">
        <f t="shared" ref="P3075:P3138" si="168">ROUND(E3075/L3075,0)</f>
        <v>92</v>
      </c>
      <c r="Q3075" t="s">
        <v>5234</v>
      </c>
      <c r="R3075" t="s">
        <v>5274</v>
      </c>
      <c r="S3075" s="10">
        <f t="shared" ref="S3075:S3138" si="169">(J3075/86400)+25569+(-5/24)</f>
        <v>42111.475694444445</v>
      </c>
      <c r="T3075" s="10">
        <f t="shared" ref="T3075:T3138" si="170">(I3075/86400)+25569+(-5/24)</f>
        <v>42169.59652777778</v>
      </c>
    </row>
    <row r="3076" spans="1:20" ht="58" x14ac:dyDescent="0.35">
      <c r="A3076">
        <v>3074</v>
      </c>
      <c r="B3076" s="3" t="s">
        <v>1543</v>
      </c>
      <c r="C3076" s="3" t="s">
        <v>4121</v>
      </c>
      <c r="D3076">
        <v>25000</v>
      </c>
      <c r="E3076">
        <v>22</v>
      </c>
      <c r="F3076" t="s">
        <v>5158</v>
      </c>
      <c r="G3076" t="s">
        <v>5167</v>
      </c>
      <c r="H3076" t="s">
        <v>5186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5222</v>
      </c>
      <c r="P3076">
        <f t="shared" si="168"/>
        <v>7</v>
      </c>
      <c r="Q3076" t="s">
        <v>5234</v>
      </c>
      <c r="R3076" t="s">
        <v>5274</v>
      </c>
      <c r="S3076" s="10">
        <f t="shared" si="169"/>
        <v>42409.362951388888</v>
      </c>
      <c r="T3076" s="10">
        <f t="shared" si="170"/>
        <v>42439.362951388888</v>
      </c>
    </row>
    <row r="3077" spans="1:20" ht="43.5" x14ac:dyDescent="0.35">
      <c r="A3077">
        <v>3075</v>
      </c>
      <c r="B3077" s="3" t="s">
        <v>1544</v>
      </c>
      <c r="C3077" s="3" t="s">
        <v>4122</v>
      </c>
      <c r="D3077">
        <v>15000</v>
      </c>
      <c r="E3077">
        <v>1296</v>
      </c>
      <c r="F3077" t="s">
        <v>5158</v>
      </c>
      <c r="G3077" t="s">
        <v>5161</v>
      </c>
      <c r="H3077" t="s">
        <v>5183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5222</v>
      </c>
      <c r="P3077">
        <f t="shared" si="168"/>
        <v>65</v>
      </c>
      <c r="Q3077" t="s">
        <v>5234</v>
      </c>
      <c r="R3077" t="s">
        <v>5274</v>
      </c>
      <c r="S3077" s="10">
        <f t="shared" si="169"/>
        <v>42550.89398148148</v>
      </c>
      <c r="T3077" s="10">
        <f t="shared" si="170"/>
        <v>42600.89398148148</v>
      </c>
    </row>
    <row r="3078" spans="1:20" ht="29" x14ac:dyDescent="0.35">
      <c r="A3078">
        <v>3076</v>
      </c>
      <c r="B3078" s="3" t="s">
        <v>1545</v>
      </c>
      <c r="C3078" s="3" t="s">
        <v>4123</v>
      </c>
      <c r="D3078">
        <v>10000</v>
      </c>
      <c r="E3078">
        <v>1506</v>
      </c>
      <c r="F3078" t="s">
        <v>5158</v>
      </c>
      <c r="G3078" t="s">
        <v>5161</v>
      </c>
      <c r="H3078" t="s">
        <v>5183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5222</v>
      </c>
      <c r="P3078">
        <f t="shared" si="168"/>
        <v>30</v>
      </c>
      <c r="Q3078" t="s">
        <v>5234</v>
      </c>
      <c r="R3078" t="s">
        <v>5274</v>
      </c>
      <c r="S3078" s="10">
        <f t="shared" si="169"/>
        <v>42226.443553240737</v>
      </c>
      <c r="T3078" s="10">
        <f t="shared" si="170"/>
        <v>42286.443553240737</v>
      </c>
    </row>
    <row r="3079" spans="1:20" ht="43.5" x14ac:dyDescent="0.35">
      <c r="A3079">
        <v>3077</v>
      </c>
      <c r="B3079" s="3" t="s">
        <v>1546</v>
      </c>
      <c r="C3079" s="3" t="s">
        <v>4124</v>
      </c>
      <c r="D3079">
        <v>22000</v>
      </c>
      <c r="E3079">
        <v>105</v>
      </c>
      <c r="F3079" t="s">
        <v>5158</v>
      </c>
      <c r="G3079" t="s">
        <v>5166</v>
      </c>
      <c r="H3079" t="s">
        <v>5188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5222</v>
      </c>
      <c r="P3079">
        <f t="shared" si="168"/>
        <v>53</v>
      </c>
      <c r="Q3079" t="s">
        <v>5234</v>
      </c>
      <c r="R3079" t="s">
        <v>5274</v>
      </c>
      <c r="S3079" s="10">
        <f t="shared" si="169"/>
        <v>42766.74858796296</v>
      </c>
      <c r="T3079" s="10">
        <f t="shared" si="170"/>
        <v>42796.74858796296</v>
      </c>
    </row>
    <row r="3080" spans="1:20" ht="43.5" x14ac:dyDescent="0.35">
      <c r="A3080">
        <v>3078</v>
      </c>
      <c r="B3080" s="3" t="s">
        <v>1547</v>
      </c>
      <c r="C3080" s="3" t="s">
        <v>4125</v>
      </c>
      <c r="D3080">
        <v>60000</v>
      </c>
      <c r="E3080">
        <v>71</v>
      </c>
      <c r="F3080" t="s">
        <v>5158</v>
      </c>
      <c r="G3080" t="s">
        <v>5161</v>
      </c>
      <c r="H3080" t="s">
        <v>5183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5222</v>
      </c>
      <c r="P3080">
        <f t="shared" si="168"/>
        <v>24</v>
      </c>
      <c r="Q3080" t="s">
        <v>5234</v>
      </c>
      <c r="R3080" t="s">
        <v>5274</v>
      </c>
      <c r="S3080" s="10">
        <f t="shared" si="169"/>
        <v>42030.930497685178</v>
      </c>
      <c r="T3080" s="10">
        <f t="shared" si="170"/>
        <v>42060.930497685178</v>
      </c>
    </row>
    <row r="3081" spans="1:20" ht="43.5" x14ac:dyDescent="0.35">
      <c r="A3081">
        <v>3079</v>
      </c>
      <c r="B3081" s="3" t="s">
        <v>1548</v>
      </c>
      <c r="C3081" s="3" t="s">
        <v>4126</v>
      </c>
      <c r="D3081">
        <v>1333666</v>
      </c>
      <c r="E3081">
        <v>11226</v>
      </c>
      <c r="F3081" t="s">
        <v>5158</v>
      </c>
      <c r="G3081" t="s">
        <v>5161</v>
      </c>
      <c r="H3081" t="s">
        <v>5183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5222</v>
      </c>
      <c r="P3081">
        <f t="shared" si="168"/>
        <v>416</v>
      </c>
      <c r="Q3081" t="s">
        <v>5234</v>
      </c>
      <c r="R3081" t="s">
        <v>5274</v>
      </c>
      <c r="S3081" s="10">
        <f t="shared" si="169"/>
        <v>42055.50503472222</v>
      </c>
      <c r="T3081" s="10">
        <f t="shared" si="170"/>
        <v>42085.463368055549</v>
      </c>
    </row>
    <row r="3082" spans="1:20" ht="43.5" x14ac:dyDescent="0.35">
      <c r="A3082">
        <v>3080</v>
      </c>
      <c r="B3082" s="3" t="s">
        <v>1549</v>
      </c>
      <c r="C3082" s="3" t="s">
        <v>4127</v>
      </c>
      <c r="D3082">
        <v>2000000</v>
      </c>
      <c r="E3082">
        <v>376</v>
      </c>
      <c r="F3082" t="s">
        <v>5158</v>
      </c>
      <c r="G3082" t="s">
        <v>5161</v>
      </c>
      <c r="H3082" t="s">
        <v>5183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5222</v>
      </c>
      <c r="P3082">
        <f t="shared" si="168"/>
        <v>54</v>
      </c>
      <c r="Q3082" t="s">
        <v>5234</v>
      </c>
      <c r="R3082" t="s">
        <v>5274</v>
      </c>
      <c r="S3082" s="10">
        <f t="shared" si="169"/>
        <v>41939.8199537037</v>
      </c>
      <c r="T3082" s="10">
        <f t="shared" si="170"/>
        <v>41999.861620370364</v>
      </c>
    </row>
    <row r="3083" spans="1:20" ht="43.5" x14ac:dyDescent="0.35">
      <c r="A3083">
        <v>3081</v>
      </c>
      <c r="B3083" s="3" t="s">
        <v>1550</v>
      </c>
      <c r="C3083" s="3" t="s">
        <v>4128</v>
      </c>
      <c r="D3083">
        <v>1000000</v>
      </c>
      <c r="E3083">
        <v>2103</v>
      </c>
      <c r="F3083" t="s">
        <v>5158</v>
      </c>
      <c r="G3083" t="s">
        <v>5161</v>
      </c>
      <c r="H3083" t="s">
        <v>5183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5222</v>
      </c>
      <c r="P3083">
        <f t="shared" si="168"/>
        <v>421</v>
      </c>
      <c r="Q3083" t="s">
        <v>5234</v>
      </c>
      <c r="R3083" t="s">
        <v>5274</v>
      </c>
      <c r="S3083" s="10">
        <f t="shared" si="169"/>
        <v>42236.973275462959</v>
      </c>
      <c r="T3083" s="10">
        <f t="shared" si="170"/>
        <v>42266.973275462959</v>
      </c>
    </row>
    <row r="3084" spans="1:20" ht="43.5" x14ac:dyDescent="0.35">
      <c r="A3084">
        <v>3082</v>
      </c>
      <c r="B3084" s="3" t="s">
        <v>1551</v>
      </c>
      <c r="C3084" s="3" t="s">
        <v>4129</v>
      </c>
      <c r="D3084">
        <v>9000</v>
      </c>
      <c r="E3084">
        <v>0</v>
      </c>
      <c r="F3084" t="s">
        <v>5158</v>
      </c>
      <c r="G3084" t="s">
        <v>5161</v>
      </c>
      <c r="H3084" t="s">
        <v>5183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5222</v>
      </c>
      <c r="P3084" t="e">
        <f t="shared" si="168"/>
        <v>#DIV/0!</v>
      </c>
      <c r="Q3084" t="s">
        <v>5234</v>
      </c>
      <c r="R3084" t="s">
        <v>5274</v>
      </c>
      <c r="S3084" s="10">
        <f t="shared" si="169"/>
        <v>42293.714652777773</v>
      </c>
      <c r="T3084" s="10">
        <f t="shared" si="170"/>
        <v>42323.756319444445</v>
      </c>
    </row>
    <row r="3085" spans="1:20" ht="58" x14ac:dyDescent="0.35">
      <c r="A3085">
        <v>3083</v>
      </c>
      <c r="B3085" s="3" t="s">
        <v>1552</v>
      </c>
      <c r="C3085" s="3" t="s">
        <v>4130</v>
      </c>
      <c r="D3085">
        <v>20000</v>
      </c>
      <c r="E3085">
        <v>56</v>
      </c>
      <c r="F3085" t="s">
        <v>5158</v>
      </c>
      <c r="G3085" t="s">
        <v>5161</v>
      </c>
      <c r="H3085" t="s">
        <v>5183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5222</v>
      </c>
      <c r="P3085">
        <f t="shared" si="168"/>
        <v>19</v>
      </c>
      <c r="Q3085" t="s">
        <v>5234</v>
      </c>
      <c r="R3085" t="s">
        <v>5274</v>
      </c>
      <c r="S3085" s="10">
        <f t="shared" si="169"/>
        <v>41853.355069444442</v>
      </c>
      <c r="T3085" s="10">
        <f t="shared" si="170"/>
        <v>41883</v>
      </c>
    </row>
    <row r="3086" spans="1:20" ht="58" x14ac:dyDescent="0.35">
      <c r="A3086">
        <v>3084</v>
      </c>
      <c r="B3086" s="3" t="s">
        <v>1553</v>
      </c>
      <c r="C3086" s="3" t="s">
        <v>4131</v>
      </c>
      <c r="D3086">
        <v>4059</v>
      </c>
      <c r="E3086">
        <v>470</v>
      </c>
      <c r="F3086" t="s">
        <v>5158</v>
      </c>
      <c r="G3086" t="s">
        <v>5161</v>
      </c>
      <c r="H3086" t="s">
        <v>5183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5222</v>
      </c>
      <c r="P3086">
        <f t="shared" si="168"/>
        <v>78</v>
      </c>
      <c r="Q3086" t="s">
        <v>5234</v>
      </c>
      <c r="R3086" t="s">
        <v>5274</v>
      </c>
      <c r="S3086" s="10">
        <f t="shared" si="169"/>
        <v>42100.515405092585</v>
      </c>
      <c r="T3086" s="10">
        <f t="shared" si="170"/>
        <v>42129.574999999997</v>
      </c>
    </row>
    <row r="3087" spans="1:20" ht="43.5" x14ac:dyDescent="0.35">
      <c r="A3087">
        <v>3085</v>
      </c>
      <c r="B3087" s="3" t="s">
        <v>1554</v>
      </c>
      <c r="C3087" s="3" t="s">
        <v>4132</v>
      </c>
      <c r="D3087">
        <v>25000</v>
      </c>
      <c r="E3087">
        <v>610</v>
      </c>
      <c r="F3087" t="s">
        <v>5158</v>
      </c>
      <c r="G3087" t="s">
        <v>5161</v>
      </c>
      <c r="H3087" t="s">
        <v>5183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5222</v>
      </c>
      <c r="P3087">
        <f t="shared" si="168"/>
        <v>68</v>
      </c>
      <c r="Q3087" t="s">
        <v>5234</v>
      </c>
      <c r="R3087" t="s">
        <v>5274</v>
      </c>
      <c r="S3087" s="10">
        <f t="shared" si="169"/>
        <v>42246.675451388888</v>
      </c>
      <c r="T3087" s="10">
        <f t="shared" si="170"/>
        <v>42276.675451388888</v>
      </c>
    </row>
    <row r="3088" spans="1:20" ht="58" x14ac:dyDescent="0.35">
      <c r="A3088">
        <v>3086</v>
      </c>
      <c r="B3088" s="3" t="s">
        <v>1555</v>
      </c>
      <c r="C3088" s="3" t="s">
        <v>4133</v>
      </c>
      <c r="D3088">
        <v>20000</v>
      </c>
      <c r="E3088">
        <v>50</v>
      </c>
      <c r="F3088" t="s">
        <v>5158</v>
      </c>
      <c r="G3088" t="s">
        <v>5174</v>
      </c>
      <c r="H3088" t="s">
        <v>5186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5222</v>
      </c>
      <c r="P3088">
        <f t="shared" si="168"/>
        <v>17</v>
      </c>
      <c r="Q3088" t="s">
        <v>5234</v>
      </c>
      <c r="R3088" t="s">
        <v>5274</v>
      </c>
      <c r="S3088" s="10">
        <f t="shared" si="169"/>
        <v>42173.462488425925</v>
      </c>
      <c r="T3088" s="10">
        <f t="shared" si="170"/>
        <v>42233.462488425925</v>
      </c>
    </row>
    <row r="3089" spans="1:20" ht="43.5" x14ac:dyDescent="0.35">
      <c r="A3089">
        <v>3087</v>
      </c>
      <c r="B3089" s="3" t="s">
        <v>1556</v>
      </c>
      <c r="C3089" s="3" t="s">
        <v>4134</v>
      </c>
      <c r="D3089">
        <v>20000</v>
      </c>
      <c r="E3089">
        <v>125</v>
      </c>
      <c r="F3089" t="s">
        <v>5158</v>
      </c>
      <c r="G3089" t="s">
        <v>5161</v>
      </c>
      <c r="H3089" t="s">
        <v>5183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5222</v>
      </c>
      <c r="P3089">
        <f t="shared" si="168"/>
        <v>63</v>
      </c>
      <c r="Q3089" t="s">
        <v>5234</v>
      </c>
      <c r="R3089" t="s">
        <v>5274</v>
      </c>
      <c r="S3089" s="10">
        <f t="shared" si="169"/>
        <v>42664.942013888889</v>
      </c>
      <c r="T3089" s="10">
        <f t="shared" si="170"/>
        <v>42724.983680555553</v>
      </c>
    </row>
    <row r="3090" spans="1:20" ht="43.5" x14ac:dyDescent="0.35">
      <c r="A3090">
        <v>3088</v>
      </c>
      <c r="B3090" s="3" t="s">
        <v>1557</v>
      </c>
      <c r="C3090" s="3" t="s">
        <v>4135</v>
      </c>
      <c r="D3090">
        <v>65000</v>
      </c>
      <c r="E3090">
        <v>126</v>
      </c>
      <c r="F3090" t="s">
        <v>5158</v>
      </c>
      <c r="G3090" t="s">
        <v>5161</v>
      </c>
      <c r="H3090" t="s">
        <v>5183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5222</v>
      </c>
      <c r="P3090">
        <f t="shared" si="168"/>
        <v>42</v>
      </c>
      <c r="Q3090" t="s">
        <v>5234</v>
      </c>
      <c r="R3090" t="s">
        <v>5274</v>
      </c>
      <c r="S3090" s="10">
        <f t="shared" si="169"/>
        <v>41981.363969907405</v>
      </c>
      <c r="T3090" s="10">
        <f t="shared" si="170"/>
        <v>42012.361805555549</v>
      </c>
    </row>
    <row r="3091" spans="1:20" ht="43.5" x14ac:dyDescent="0.35">
      <c r="A3091">
        <v>3089</v>
      </c>
      <c r="B3091" s="3" t="s">
        <v>1558</v>
      </c>
      <c r="C3091" s="3" t="s">
        <v>4136</v>
      </c>
      <c r="D3091">
        <v>25000</v>
      </c>
      <c r="E3091">
        <v>5854</v>
      </c>
      <c r="F3091" t="s">
        <v>5158</v>
      </c>
      <c r="G3091" t="s">
        <v>5161</v>
      </c>
      <c r="H3091" t="s">
        <v>5183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5222</v>
      </c>
      <c r="P3091">
        <f t="shared" si="168"/>
        <v>130</v>
      </c>
      <c r="Q3091" t="s">
        <v>5234</v>
      </c>
      <c r="R3091" t="s">
        <v>5274</v>
      </c>
      <c r="S3091" s="10">
        <f t="shared" si="169"/>
        <v>42528.334293981483</v>
      </c>
      <c r="T3091" s="10">
        <f t="shared" si="170"/>
        <v>42559.874305555553</v>
      </c>
    </row>
    <row r="3092" spans="1:20" ht="43.5" x14ac:dyDescent="0.35">
      <c r="A3092">
        <v>3090</v>
      </c>
      <c r="B3092" s="3" t="s">
        <v>1559</v>
      </c>
      <c r="C3092" s="3" t="s">
        <v>4137</v>
      </c>
      <c r="D3092">
        <v>225000</v>
      </c>
      <c r="E3092">
        <v>11432</v>
      </c>
      <c r="F3092" t="s">
        <v>5158</v>
      </c>
      <c r="G3092" t="s">
        <v>5161</v>
      </c>
      <c r="H3092" t="s">
        <v>5183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5222</v>
      </c>
      <c r="P3092">
        <f t="shared" si="168"/>
        <v>1270</v>
      </c>
      <c r="Q3092" t="s">
        <v>5234</v>
      </c>
      <c r="R3092" t="s">
        <v>5274</v>
      </c>
      <c r="S3092" s="10">
        <f t="shared" si="169"/>
        <v>42065.610474537032</v>
      </c>
      <c r="T3092" s="10">
        <f t="shared" si="170"/>
        <v>42125.568807870368</v>
      </c>
    </row>
    <row r="3093" spans="1:20" ht="58" x14ac:dyDescent="0.35">
      <c r="A3093">
        <v>3091</v>
      </c>
      <c r="B3093" s="3" t="s">
        <v>1560</v>
      </c>
      <c r="C3093" s="3" t="s">
        <v>4138</v>
      </c>
      <c r="D3093">
        <v>5000</v>
      </c>
      <c r="E3093">
        <v>796</v>
      </c>
      <c r="F3093" t="s">
        <v>5158</v>
      </c>
      <c r="G3093" t="s">
        <v>5161</v>
      </c>
      <c r="H3093" t="s">
        <v>5183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5222</v>
      </c>
      <c r="P3093">
        <f t="shared" si="168"/>
        <v>88</v>
      </c>
      <c r="Q3093" t="s">
        <v>5234</v>
      </c>
      <c r="R3093" t="s">
        <v>5274</v>
      </c>
      <c r="S3093" s="10">
        <f t="shared" si="169"/>
        <v>42566.740081018514</v>
      </c>
      <c r="T3093" s="10">
        <f t="shared" si="170"/>
        <v>42596.740081018514</v>
      </c>
    </row>
    <row r="3094" spans="1:20" ht="43.5" x14ac:dyDescent="0.35">
      <c r="A3094">
        <v>3092</v>
      </c>
      <c r="B3094" s="3" t="s">
        <v>1561</v>
      </c>
      <c r="C3094" s="3" t="s">
        <v>4139</v>
      </c>
      <c r="D3094">
        <v>100000</v>
      </c>
      <c r="E3094">
        <v>1183.19</v>
      </c>
      <c r="F3094" t="s">
        <v>5158</v>
      </c>
      <c r="G3094" t="s">
        <v>5161</v>
      </c>
      <c r="H3094" t="s">
        <v>5183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5222</v>
      </c>
      <c r="P3094">
        <f t="shared" si="168"/>
        <v>56</v>
      </c>
      <c r="Q3094" t="s">
        <v>5234</v>
      </c>
      <c r="R3094" t="s">
        <v>5274</v>
      </c>
      <c r="S3094" s="10">
        <f t="shared" si="169"/>
        <v>42255.41101851852</v>
      </c>
      <c r="T3094" s="10">
        <f t="shared" si="170"/>
        <v>42292.708333333336</v>
      </c>
    </row>
    <row r="3095" spans="1:20" ht="58" x14ac:dyDescent="0.35">
      <c r="A3095">
        <v>3093</v>
      </c>
      <c r="B3095" s="3" t="s">
        <v>1562</v>
      </c>
      <c r="C3095" s="3" t="s">
        <v>4140</v>
      </c>
      <c r="D3095">
        <v>4000</v>
      </c>
      <c r="E3095">
        <v>910</v>
      </c>
      <c r="F3095" t="s">
        <v>5158</v>
      </c>
      <c r="G3095" t="s">
        <v>5166</v>
      </c>
      <c r="H3095" t="s">
        <v>5188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5222</v>
      </c>
      <c r="P3095">
        <f t="shared" si="168"/>
        <v>54</v>
      </c>
      <c r="Q3095" t="s">
        <v>5234</v>
      </c>
      <c r="R3095" t="s">
        <v>5274</v>
      </c>
      <c r="S3095" s="10">
        <f t="shared" si="169"/>
        <v>41760.700706018521</v>
      </c>
      <c r="T3095" s="10">
        <f t="shared" si="170"/>
        <v>41790.957638888889</v>
      </c>
    </row>
    <row r="3096" spans="1:20" ht="43.5" x14ac:dyDescent="0.35">
      <c r="A3096">
        <v>3094</v>
      </c>
      <c r="B3096" s="3" t="s">
        <v>1563</v>
      </c>
      <c r="C3096" s="3" t="s">
        <v>4141</v>
      </c>
      <c r="D3096">
        <v>100000</v>
      </c>
      <c r="E3096">
        <v>25</v>
      </c>
      <c r="F3096" t="s">
        <v>5158</v>
      </c>
      <c r="G3096" t="s">
        <v>5161</v>
      </c>
      <c r="H3096" t="s">
        <v>5183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5222</v>
      </c>
      <c r="P3096">
        <f t="shared" si="168"/>
        <v>25</v>
      </c>
      <c r="Q3096" t="s">
        <v>5234</v>
      </c>
      <c r="R3096" t="s">
        <v>5274</v>
      </c>
      <c r="S3096" s="10">
        <f t="shared" si="169"/>
        <v>42207.587453703702</v>
      </c>
      <c r="T3096" s="10">
        <f t="shared" si="170"/>
        <v>42267.587453703702</v>
      </c>
    </row>
    <row r="3097" spans="1:20" ht="43.5" x14ac:dyDescent="0.35">
      <c r="A3097">
        <v>3095</v>
      </c>
      <c r="B3097" s="3" t="s">
        <v>1564</v>
      </c>
      <c r="C3097" s="3" t="s">
        <v>4142</v>
      </c>
      <c r="D3097">
        <v>14920</v>
      </c>
      <c r="E3097">
        <v>50</v>
      </c>
      <c r="F3097" t="s">
        <v>5158</v>
      </c>
      <c r="G3097" t="s">
        <v>5161</v>
      </c>
      <c r="H3097" t="s">
        <v>5183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5222</v>
      </c>
      <c r="P3097">
        <f t="shared" si="168"/>
        <v>50</v>
      </c>
      <c r="Q3097" t="s">
        <v>5234</v>
      </c>
      <c r="R3097" t="s">
        <v>5274</v>
      </c>
      <c r="S3097" s="10">
        <f t="shared" si="169"/>
        <v>42522.81689814815</v>
      </c>
      <c r="T3097" s="10">
        <f t="shared" si="170"/>
        <v>42582.81689814815</v>
      </c>
    </row>
    <row r="3098" spans="1:20" ht="43.5" x14ac:dyDescent="0.35">
      <c r="A3098">
        <v>3096</v>
      </c>
      <c r="B3098" s="3" t="s">
        <v>1565</v>
      </c>
      <c r="C3098" s="3" t="s">
        <v>4143</v>
      </c>
      <c r="D3098">
        <v>20000</v>
      </c>
      <c r="E3098">
        <v>795</v>
      </c>
      <c r="F3098" t="s">
        <v>5158</v>
      </c>
      <c r="G3098" t="s">
        <v>5161</v>
      </c>
      <c r="H3098" t="s">
        <v>5183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5222</v>
      </c>
      <c r="P3098">
        <f t="shared" si="168"/>
        <v>57</v>
      </c>
      <c r="Q3098" t="s">
        <v>5234</v>
      </c>
      <c r="R3098" t="s">
        <v>5274</v>
      </c>
      <c r="S3098" s="10">
        <f t="shared" si="169"/>
        <v>42114.617199074077</v>
      </c>
      <c r="T3098" s="10">
        <f t="shared" si="170"/>
        <v>42144.617199074077</v>
      </c>
    </row>
    <row r="3099" spans="1:20" ht="43.5" x14ac:dyDescent="0.35">
      <c r="A3099">
        <v>3097</v>
      </c>
      <c r="B3099" s="3" t="s">
        <v>1566</v>
      </c>
      <c r="C3099" s="3" t="s">
        <v>4144</v>
      </c>
      <c r="D3099">
        <v>10000</v>
      </c>
      <c r="E3099">
        <v>1715</v>
      </c>
      <c r="F3099" t="s">
        <v>5158</v>
      </c>
      <c r="G3099" t="s">
        <v>5162</v>
      </c>
      <c r="H3099" t="s">
        <v>5184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5222</v>
      </c>
      <c r="P3099">
        <f t="shared" si="168"/>
        <v>41</v>
      </c>
      <c r="Q3099" t="s">
        <v>5234</v>
      </c>
      <c r="R3099" t="s">
        <v>5274</v>
      </c>
      <c r="S3099" s="10">
        <f t="shared" si="169"/>
        <v>42629.29515046296</v>
      </c>
      <c r="T3099" s="10">
        <f t="shared" si="170"/>
        <v>42650.374999999993</v>
      </c>
    </row>
    <row r="3100" spans="1:20" ht="58" x14ac:dyDescent="0.35">
      <c r="A3100">
        <v>3098</v>
      </c>
      <c r="B3100" s="3" t="s">
        <v>1567</v>
      </c>
      <c r="C3100" s="3" t="s">
        <v>4145</v>
      </c>
      <c r="D3100">
        <v>48725</v>
      </c>
      <c r="E3100">
        <v>1758</v>
      </c>
      <c r="F3100" t="s">
        <v>5158</v>
      </c>
      <c r="G3100" t="s">
        <v>5161</v>
      </c>
      <c r="H3100" t="s">
        <v>5183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5222</v>
      </c>
      <c r="P3100">
        <f t="shared" si="168"/>
        <v>65</v>
      </c>
      <c r="Q3100" t="s">
        <v>5234</v>
      </c>
      <c r="R3100" t="s">
        <v>5274</v>
      </c>
      <c r="S3100" s="10">
        <f t="shared" si="169"/>
        <v>42359.58390046296</v>
      </c>
      <c r="T3100" s="10">
        <f t="shared" si="170"/>
        <v>42407.803472222215</v>
      </c>
    </row>
    <row r="3101" spans="1:20" ht="43.5" x14ac:dyDescent="0.35">
      <c r="A3101">
        <v>3099</v>
      </c>
      <c r="B3101" s="3" t="s">
        <v>1568</v>
      </c>
      <c r="C3101" s="3" t="s">
        <v>4146</v>
      </c>
      <c r="D3101">
        <v>2000</v>
      </c>
      <c r="E3101">
        <v>278</v>
      </c>
      <c r="F3101" t="s">
        <v>5158</v>
      </c>
      <c r="G3101" t="s">
        <v>5161</v>
      </c>
      <c r="H3101" t="s">
        <v>5183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5222</v>
      </c>
      <c r="P3101">
        <f t="shared" si="168"/>
        <v>56</v>
      </c>
      <c r="Q3101" t="s">
        <v>5234</v>
      </c>
      <c r="R3101" t="s">
        <v>5274</v>
      </c>
      <c r="S3101" s="10">
        <f t="shared" si="169"/>
        <v>42381.981377314813</v>
      </c>
      <c r="T3101" s="10">
        <f t="shared" si="170"/>
        <v>42411.981377314813</v>
      </c>
    </row>
    <row r="3102" spans="1:20" ht="43.5" x14ac:dyDescent="0.35">
      <c r="A3102">
        <v>3100</v>
      </c>
      <c r="B3102" s="3" t="s">
        <v>1569</v>
      </c>
      <c r="C3102" s="3" t="s">
        <v>4147</v>
      </c>
      <c r="D3102">
        <v>12000</v>
      </c>
      <c r="E3102">
        <v>1827</v>
      </c>
      <c r="F3102" t="s">
        <v>5158</v>
      </c>
      <c r="G3102" t="s">
        <v>5161</v>
      </c>
      <c r="H3102" t="s">
        <v>5183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5222</v>
      </c>
      <c r="P3102">
        <f t="shared" si="168"/>
        <v>141</v>
      </c>
      <c r="Q3102" t="s">
        <v>5234</v>
      </c>
      <c r="R3102" t="s">
        <v>5274</v>
      </c>
      <c r="S3102" s="10">
        <f t="shared" si="169"/>
        <v>41902.4140625</v>
      </c>
      <c r="T3102" s="10">
        <f t="shared" si="170"/>
        <v>41932.4140625</v>
      </c>
    </row>
    <row r="3103" spans="1:20" ht="58" x14ac:dyDescent="0.35">
      <c r="A3103">
        <v>3101</v>
      </c>
      <c r="B3103" s="3" t="s">
        <v>1570</v>
      </c>
      <c r="C3103" s="3" t="s">
        <v>4148</v>
      </c>
      <c r="D3103">
        <v>2500</v>
      </c>
      <c r="E3103">
        <v>300</v>
      </c>
      <c r="F3103" t="s">
        <v>5158</v>
      </c>
      <c r="G3103" t="s">
        <v>5167</v>
      </c>
      <c r="H3103" t="s">
        <v>5186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5222</v>
      </c>
      <c r="P3103">
        <f t="shared" si="168"/>
        <v>25</v>
      </c>
      <c r="Q3103" t="s">
        <v>5234</v>
      </c>
      <c r="R3103" t="s">
        <v>5274</v>
      </c>
      <c r="S3103" s="10">
        <f t="shared" si="169"/>
        <v>42171.175196759257</v>
      </c>
      <c r="T3103" s="10">
        <f t="shared" si="170"/>
        <v>42201.12222222222</v>
      </c>
    </row>
    <row r="3104" spans="1:20" ht="58" x14ac:dyDescent="0.35">
      <c r="A3104">
        <v>3102</v>
      </c>
      <c r="B3104" s="3" t="s">
        <v>1571</v>
      </c>
      <c r="C3104" s="3" t="s">
        <v>4149</v>
      </c>
      <c r="D3104">
        <v>16000</v>
      </c>
      <c r="E3104">
        <v>6258</v>
      </c>
      <c r="F3104" t="s">
        <v>5158</v>
      </c>
      <c r="G3104" t="s">
        <v>5162</v>
      </c>
      <c r="H3104" t="s">
        <v>5184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5222</v>
      </c>
      <c r="P3104">
        <f t="shared" si="168"/>
        <v>70</v>
      </c>
      <c r="Q3104" t="s">
        <v>5234</v>
      </c>
      <c r="R3104" t="s">
        <v>5274</v>
      </c>
      <c r="S3104" s="10">
        <f t="shared" si="169"/>
        <v>42555.132152777776</v>
      </c>
      <c r="T3104" s="10">
        <f t="shared" si="170"/>
        <v>42605.132152777776</v>
      </c>
    </row>
    <row r="3105" spans="1:20" ht="29" x14ac:dyDescent="0.35">
      <c r="A3105">
        <v>3103</v>
      </c>
      <c r="B3105" s="3" t="s">
        <v>1572</v>
      </c>
      <c r="C3105" s="3" t="s">
        <v>4150</v>
      </c>
      <c r="D3105">
        <v>4100</v>
      </c>
      <c r="E3105">
        <v>11</v>
      </c>
      <c r="F3105" t="s">
        <v>5158</v>
      </c>
      <c r="G3105" t="s">
        <v>5161</v>
      </c>
      <c r="H3105" t="s">
        <v>5183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5222</v>
      </c>
      <c r="P3105">
        <f t="shared" si="168"/>
        <v>6</v>
      </c>
      <c r="Q3105" t="s">
        <v>5234</v>
      </c>
      <c r="R3105" t="s">
        <v>5274</v>
      </c>
      <c r="S3105" s="10">
        <f t="shared" si="169"/>
        <v>42106.94798611111</v>
      </c>
      <c r="T3105" s="10">
        <f t="shared" si="170"/>
        <v>42166.94798611111</v>
      </c>
    </row>
    <row r="3106" spans="1:20" ht="43.5" x14ac:dyDescent="0.35">
      <c r="A3106">
        <v>3104</v>
      </c>
      <c r="B3106" s="3" t="s">
        <v>1573</v>
      </c>
      <c r="C3106" s="3" t="s">
        <v>4151</v>
      </c>
      <c r="D3106">
        <v>4000</v>
      </c>
      <c r="E3106">
        <v>1185</v>
      </c>
      <c r="F3106" t="s">
        <v>5158</v>
      </c>
      <c r="G3106" t="s">
        <v>5163</v>
      </c>
      <c r="H3106" t="s">
        <v>5185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5222</v>
      </c>
      <c r="P3106">
        <f t="shared" si="168"/>
        <v>237</v>
      </c>
      <c r="Q3106" t="s">
        <v>5234</v>
      </c>
      <c r="R3106" t="s">
        <v>5274</v>
      </c>
      <c r="S3106" s="10">
        <f t="shared" si="169"/>
        <v>42006.70035879629</v>
      </c>
      <c r="T3106" s="10">
        <f t="shared" si="170"/>
        <v>42037.874999999993</v>
      </c>
    </row>
    <row r="3107" spans="1:20" ht="43.5" x14ac:dyDescent="0.35">
      <c r="A3107">
        <v>3105</v>
      </c>
      <c r="B3107" s="3" t="s">
        <v>1574</v>
      </c>
      <c r="C3107" s="3" t="s">
        <v>4152</v>
      </c>
      <c r="D3107">
        <v>5845</v>
      </c>
      <c r="E3107">
        <v>2476</v>
      </c>
      <c r="F3107" t="s">
        <v>5158</v>
      </c>
      <c r="G3107" t="s">
        <v>5161</v>
      </c>
      <c r="H3107" t="s">
        <v>5183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5222</v>
      </c>
      <c r="P3107">
        <f t="shared" si="168"/>
        <v>80</v>
      </c>
      <c r="Q3107" t="s">
        <v>5234</v>
      </c>
      <c r="R3107" t="s">
        <v>5274</v>
      </c>
      <c r="S3107" s="10">
        <f t="shared" si="169"/>
        <v>41876.510601851849</v>
      </c>
      <c r="T3107" s="10">
        <f t="shared" si="170"/>
        <v>41931</v>
      </c>
    </row>
    <row r="3108" spans="1:20" ht="58" x14ac:dyDescent="0.35">
      <c r="A3108">
        <v>3106</v>
      </c>
      <c r="B3108" s="3" t="s">
        <v>1575</v>
      </c>
      <c r="C3108" s="3" t="s">
        <v>4153</v>
      </c>
      <c r="D3108">
        <v>1000</v>
      </c>
      <c r="E3108">
        <v>41</v>
      </c>
      <c r="F3108" t="s">
        <v>5158</v>
      </c>
      <c r="G3108" t="s">
        <v>5162</v>
      </c>
      <c r="H3108" t="s">
        <v>5184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5222</v>
      </c>
      <c r="P3108">
        <f t="shared" si="168"/>
        <v>10</v>
      </c>
      <c r="Q3108" t="s">
        <v>5234</v>
      </c>
      <c r="R3108" t="s">
        <v>5274</v>
      </c>
      <c r="S3108" s="10">
        <f t="shared" si="169"/>
        <v>42241.220787037033</v>
      </c>
      <c r="T3108" s="10">
        <f t="shared" si="170"/>
        <v>42263.708333333336</v>
      </c>
    </row>
    <row r="3109" spans="1:20" ht="43.5" x14ac:dyDescent="0.35">
      <c r="A3109">
        <v>3107</v>
      </c>
      <c r="B3109" s="3" t="s">
        <v>1576</v>
      </c>
      <c r="C3109" s="3" t="s">
        <v>4154</v>
      </c>
      <c r="D3109">
        <v>40000</v>
      </c>
      <c r="E3109">
        <v>7905</v>
      </c>
      <c r="F3109" t="s">
        <v>5158</v>
      </c>
      <c r="G3109" t="s">
        <v>5161</v>
      </c>
      <c r="H3109" t="s">
        <v>5183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5222</v>
      </c>
      <c r="P3109">
        <f t="shared" si="168"/>
        <v>273</v>
      </c>
      <c r="Q3109" t="s">
        <v>5234</v>
      </c>
      <c r="R3109" t="s">
        <v>5274</v>
      </c>
      <c r="S3109" s="10">
        <f t="shared" si="169"/>
        <v>42128.605914351851</v>
      </c>
      <c r="T3109" s="10">
        <f t="shared" si="170"/>
        <v>42135.605914351851</v>
      </c>
    </row>
    <row r="3110" spans="1:20" x14ac:dyDescent="0.35">
      <c r="A3110">
        <v>3108</v>
      </c>
      <c r="B3110" s="3" t="s">
        <v>1577</v>
      </c>
      <c r="C3110" s="3" t="s">
        <v>4155</v>
      </c>
      <c r="D3110">
        <v>50000</v>
      </c>
      <c r="E3110">
        <v>26</v>
      </c>
      <c r="F3110" t="s">
        <v>5158</v>
      </c>
      <c r="G3110" t="s">
        <v>5161</v>
      </c>
      <c r="H3110" t="s">
        <v>5183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5222</v>
      </c>
      <c r="P3110">
        <f t="shared" si="168"/>
        <v>13</v>
      </c>
      <c r="Q3110" t="s">
        <v>5234</v>
      </c>
      <c r="R3110" t="s">
        <v>5274</v>
      </c>
      <c r="S3110" s="10">
        <f t="shared" si="169"/>
        <v>42062.47215277778</v>
      </c>
      <c r="T3110" s="10">
        <f t="shared" si="170"/>
        <v>42122.430486111109</v>
      </c>
    </row>
    <row r="3111" spans="1:20" ht="43.5" x14ac:dyDescent="0.35">
      <c r="A3111">
        <v>3109</v>
      </c>
      <c r="B3111" s="3" t="s">
        <v>1578</v>
      </c>
      <c r="C3111" s="3" t="s">
        <v>4156</v>
      </c>
      <c r="D3111">
        <v>26500</v>
      </c>
      <c r="E3111">
        <v>6633</v>
      </c>
      <c r="F3111" t="s">
        <v>5158</v>
      </c>
      <c r="G3111" t="s">
        <v>5161</v>
      </c>
      <c r="H3111" t="s">
        <v>5183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5222</v>
      </c>
      <c r="P3111">
        <f t="shared" si="168"/>
        <v>58</v>
      </c>
      <c r="Q3111" t="s">
        <v>5234</v>
      </c>
      <c r="R3111" t="s">
        <v>5274</v>
      </c>
      <c r="S3111" s="10">
        <f t="shared" si="169"/>
        <v>41843.916782407403</v>
      </c>
      <c r="T3111" s="10">
        <f t="shared" si="170"/>
        <v>41878.916782407403</v>
      </c>
    </row>
    <row r="3112" spans="1:20" ht="43.5" x14ac:dyDescent="0.35">
      <c r="A3112">
        <v>3110</v>
      </c>
      <c r="B3112" s="3" t="s">
        <v>1579</v>
      </c>
      <c r="C3112" s="3" t="s">
        <v>4157</v>
      </c>
      <c r="D3112">
        <v>25000</v>
      </c>
      <c r="E3112">
        <v>10</v>
      </c>
      <c r="F3112" t="s">
        <v>5158</v>
      </c>
      <c r="G3112" t="s">
        <v>5161</v>
      </c>
      <c r="H3112" t="s">
        <v>5183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5222</v>
      </c>
      <c r="P3112">
        <f t="shared" si="168"/>
        <v>10</v>
      </c>
      <c r="Q3112" t="s">
        <v>5234</v>
      </c>
      <c r="R3112" t="s">
        <v>5274</v>
      </c>
      <c r="S3112" s="10">
        <f t="shared" si="169"/>
        <v>42744.823136574072</v>
      </c>
      <c r="T3112" s="10">
        <f t="shared" si="170"/>
        <v>42784.823136574072</v>
      </c>
    </row>
    <row r="3113" spans="1:20" ht="43.5" x14ac:dyDescent="0.35">
      <c r="A3113">
        <v>3111</v>
      </c>
      <c r="B3113" s="3" t="s">
        <v>1580</v>
      </c>
      <c r="C3113" s="3" t="s">
        <v>4158</v>
      </c>
      <c r="D3113">
        <v>20000</v>
      </c>
      <c r="E3113">
        <v>5328</v>
      </c>
      <c r="F3113" t="s">
        <v>5158</v>
      </c>
      <c r="G3113" t="s">
        <v>5161</v>
      </c>
      <c r="H3113" t="s">
        <v>5183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5222</v>
      </c>
      <c r="P3113">
        <f t="shared" si="168"/>
        <v>70</v>
      </c>
      <c r="Q3113" t="s">
        <v>5234</v>
      </c>
      <c r="R3113" t="s">
        <v>5274</v>
      </c>
      <c r="S3113" s="10">
        <f t="shared" si="169"/>
        <v>41885.386805555558</v>
      </c>
      <c r="T3113" s="10">
        <f t="shared" si="170"/>
        <v>41916.386805555558</v>
      </c>
    </row>
    <row r="3114" spans="1:20" ht="43.5" x14ac:dyDescent="0.35">
      <c r="A3114">
        <v>3112</v>
      </c>
      <c r="B3114" s="3" t="s">
        <v>1581</v>
      </c>
      <c r="C3114" s="3" t="s">
        <v>4159</v>
      </c>
      <c r="D3114">
        <v>11000</v>
      </c>
      <c r="E3114">
        <v>521</v>
      </c>
      <c r="F3114" t="s">
        <v>5158</v>
      </c>
      <c r="G3114" t="s">
        <v>5161</v>
      </c>
      <c r="H3114" t="s">
        <v>5183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5222</v>
      </c>
      <c r="P3114">
        <f t="shared" si="168"/>
        <v>58</v>
      </c>
      <c r="Q3114" t="s">
        <v>5234</v>
      </c>
      <c r="R3114" t="s">
        <v>5274</v>
      </c>
      <c r="S3114" s="10">
        <f t="shared" si="169"/>
        <v>42614.913587962961</v>
      </c>
      <c r="T3114" s="10">
        <f t="shared" si="170"/>
        <v>42674.913587962961</v>
      </c>
    </row>
    <row r="3115" spans="1:20" ht="43.5" x14ac:dyDescent="0.35">
      <c r="A3115">
        <v>3113</v>
      </c>
      <c r="B3115" s="3" t="s">
        <v>1582</v>
      </c>
      <c r="C3115" s="3" t="s">
        <v>4160</v>
      </c>
      <c r="D3115">
        <v>109225</v>
      </c>
      <c r="E3115">
        <v>4635</v>
      </c>
      <c r="F3115" t="s">
        <v>5158</v>
      </c>
      <c r="G3115" t="s">
        <v>5161</v>
      </c>
      <c r="H3115" t="s">
        <v>5183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5222</v>
      </c>
      <c r="P3115">
        <f t="shared" si="168"/>
        <v>125</v>
      </c>
      <c r="Q3115" t="s">
        <v>5234</v>
      </c>
      <c r="R3115" t="s">
        <v>5274</v>
      </c>
      <c r="S3115" s="10">
        <f t="shared" si="169"/>
        <v>42081.522939814815</v>
      </c>
      <c r="T3115" s="10">
        <f t="shared" si="170"/>
        <v>42111.522939814815</v>
      </c>
    </row>
    <row r="3116" spans="1:20" ht="43.5" x14ac:dyDescent="0.35">
      <c r="A3116">
        <v>3114</v>
      </c>
      <c r="B3116" s="3" t="s">
        <v>1583</v>
      </c>
      <c r="C3116" s="3" t="s">
        <v>4161</v>
      </c>
      <c r="D3116">
        <v>75000</v>
      </c>
      <c r="E3116">
        <v>0</v>
      </c>
      <c r="F3116" t="s">
        <v>5158</v>
      </c>
      <c r="G3116" t="s">
        <v>5161</v>
      </c>
      <c r="H3116" t="s">
        <v>5183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5222</v>
      </c>
      <c r="P3116" t="e">
        <f t="shared" si="168"/>
        <v>#DIV/0!</v>
      </c>
      <c r="Q3116" t="s">
        <v>5234</v>
      </c>
      <c r="R3116" t="s">
        <v>5274</v>
      </c>
      <c r="S3116" s="10">
        <f t="shared" si="169"/>
        <v>41843.42418981481</v>
      </c>
      <c r="T3116" s="10">
        <f t="shared" si="170"/>
        <v>41903.42418981481</v>
      </c>
    </row>
    <row r="3117" spans="1:20" ht="43.5" x14ac:dyDescent="0.35">
      <c r="A3117">
        <v>3115</v>
      </c>
      <c r="B3117" s="3" t="s">
        <v>1584</v>
      </c>
      <c r="C3117" s="3" t="s">
        <v>4162</v>
      </c>
      <c r="D3117">
        <v>10000</v>
      </c>
      <c r="E3117">
        <v>300</v>
      </c>
      <c r="F3117" t="s">
        <v>5158</v>
      </c>
      <c r="G3117" t="s">
        <v>5172</v>
      </c>
      <c r="H3117" t="s">
        <v>5192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5222</v>
      </c>
      <c r="P3117">
        <f t="shared" si="168"/>
        <v>300</v>
      </c>
      <c r="Q3117" t="s">
        <v>5234</v>
      </c>
      <c r="R3117" t="s">
        <v>5274</v>
      </c>
      <c r="S3117" s="10">
        <f t="shared" si="169"/>
        <v>42496.238738425927</v>
      </c>
      <c r="T3117" s="10">
        <f t="shared" si="170"/>
        <v>42526.238738425927</v>
      </c>
    </row>
    <row r="3118" spans="1:20" ht="43.5" x14ac:dyDescent="0.35">
      <c r="A3118">
        <v>3116</v>
      </c>
      <c r="B3118" s="3" t="s">
        <v>1585</v>
      </c>
      <c r="C3118" s="3" t="s">
        <v>4163</v>
      </c>
      <c r="D3118">
        <v>750</v>
      </c>
      <c r="E3118">
        <v>430</v>
      </c>
      <c r="F3118" t="s">
        <v>5158</v>
      </c>
      <c r="G3118" t="s">
        <v>5161</v>
      </c>
      <c r="H3118" t="s">
        <v>5183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5222</v>
      </c>
      <c r="P3118">
        <f t="shared" si="168"/>
        <v>43</v>
      </c>
      <c r="Q3118" t="s">
        <v>5234</v>
      </c>
      <c r="R3118" t="s">
        <v>5274</v>
      </c>
      <c r="S3118" s="10">
        <f t="shared" si="169"/>
        <v>42081.30700231481</v>
      </c>
      <c r="T3118" s="10">
        <f t="shared" si="170"/>
        <v>42095.30700231481</v>
      </c>
    </row>
    <row r="3119" spans="1:20" ht="43.5" x14ac:dyDescent="0.35">
      <c r="A3119">
        <v>3117</v>
      </c>
      <c r="B3119" s="3" t="s">
        <v>1586</v>
      </c>
      <c r="C3119" s="3" t="s">
        <v>4164</v>
      </c>
      <c r="D3119">
        <v>1000</v>
      </c>
      <c r="E3119">
        <v>1</v>
      </c>
      <c r="F3119" t="s">
        <v>5158</v>
      </c>
      <c r="G3119" t="s">
        <v>5162</v>
      </c>
      <c r="H3119" t="s">
        <v>5184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5222</v>
      </c>
      <c r="P3119">
        <f t="shared" si="168"/>
        <v>1</v>
      </c>
      <c r="Q3119" t="s">
        <v>5234</v>
      </c>
      <c r="R3119" t="s">
        <v>5274</v>
      </c>
      <c r="S3119" s="10">
        <f t="shared" si="169"/>
        <v>42509.166203703702</v>
      </c>
      <c r="T3119" s="10">
        <f t="shared" si="170"/>
        <v>42517.341666666667</v>
      </c>
    </row>
    <row r="3120" spans="1:20" ht="29" x14ac:dyDescent="0.35">
      <c r="A3120">
        <v>3118</v>
      </c>
      <c r="B3120" s="3" t="s">
        <v>1587</v>
      </c>
      <c r="C3120" s="3" t="s">
        <v>4165</v>
      </c>
      <c r="D3120">
        <v>500000</v>
      </c>
      <c r="E3120">
        <v>1550</v>
      </c>
      <c r="F3120" t="s">
        <v>5158</v>
      </c>
      <c r="G3120" t="s">
        <v>5172</v>
      </c>
      <c r="H3120" t="s">
        <v>5192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5222</v>
      </c>
      <c r="P3120">
        <f t="shared" si="168"/>
        <v>775</v>
      </c>
      <c r="Q3120" t="s">
        <v>5234</v>
      </c>
      <c r="R3120" t="s">
        <v>5274</v>
      </c>
      <c r="S3120" s="10">
        <f t="shared" si="169"/>
        <v>42534.441238425927</v>
      </c>
      <c r="T3120" s="10">
        <f t="shared" si="170"/>
        <v>42553.441238425927</v>
      </c>
    </row>
    <row r="3121" spans="1:20" ht="58" x14ac:dyDescent="0.35">
      <c r="A3121">
        <v>3119</v>
      </c>
      <c r="B3121" s="3" t="s">
        <v>1588</v>
      </c>
      <c r="C3121" s="3" t="s">
        <v>4166</v>
      </c>
      <c r="D3121">
        <v>10000</v>
      </c>
      <c r="E3121">
        <v>5</v>
      </c>
      <c r="F3121" t="s">
        <v>5158</v>
      </c>
      <c r="G3121" t="s">
        <v>5161</v>
      </c>
      <c r="H3121" t="s">
        <v>5183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5222</v>
      </c>
      <c r="P3121">
        <f t="shared" si="168"/>
        <v>5</v>
      </c>
      <c r="Q3121" t="s">
        <v>5234</v>
      </c>
      <c r="R3121" t="s">
        <v>5274</v>
      </c>
      <c r="S3121" s="10">
        <f t="shared" si="169"/>
        <v>42059.837175925924</v>
      </c>
      <c r="T3121" s="10">
        <f t="shared" si="170"/>
        <v>42089.795509259253</v>
      </c>
    </row>
    <row r="3122" spans="1:20" ht="43.5" x14ac:dyDescent="0.35">
      <c r="A3122">
        <v>3120</v>
      </c>
      <c r="B3122" s="3" t="s">
        <v>1589</v>
      </c>
      <c r="C3122" s="3" t="s">
        <v>4167</v>
      </c>
      <c r="D3122">
        <v>1300000</v>
      </c>
      <c r="E3122">
        <v>128</v>
      </c>
      <c r="F3122" t="s">
        <v>5158</v>
      </c>
      <c r="G3122" t="s">
        <v>5170</v>
      </c>
      <c r="H3122" t="s">
        <v>5186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5222</v>
      </c>
      <c r="P3122">
        <f t="shared" si="168"/>
        <v>13</v>
      </c>
      <c r="Q3122" t="s">
        <v>5234</v>
      </c>
      <c r="R3122" t="s">
        <v>5274</v>
      </c>
      <c r="S3122" s="10">
        <f t="shared" si="169"/>
        <v>42435.733749999992</v>
      </c>
      <c r="T3122" s="10">
        <f t="shared" si="170"/>
        <v>42495.692083333335</v>
      </c>
    </row>
    <row r="3123" spans="1:20" ht="43.5" x14ac:dyDescent="0.35">
      <c r="A3123">
        <v>3121</v>
      </c>
      <c r="B3123" s="3" t="s">
        <v>1590</v>
      </c>
      <c r="C3123" s="3" t="s">
        <v>4168</v>
      </c>
      <c r="D3123">
        <v>1500</v>
      </c>
      <c r="E3123">
        <v>10</v>
      </c>
      <c r="F3123" t="s">
        <v>5157</v>
      </c>
      <c r="G3123" t="s">
        <v>5166</v>
      </c>
      <c r="H3123" t="s">
        <v>5188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5222</v>
      </c>
      <c r="P3123">
        <f t="shared" si="168"/>
        <v>10</v>
      </c>
      <c r="Q3123" t="s">
        <v>5234</v>
      </c>
      <c r="R3123" t="s">
        <v>5274</v>
      </c>
      <c r="S3123" s="10">
        <f t="shared" si="169"/>
        <v>41848.471469907403</v>
      </c>
      <c r="T3123" s="10">
        <f t="shared" si="170"/>
        <v>41908.471469907403</v>
      </c>
    </row>
    <row r="3124" spans="1:20" x14ac:dyDescent="0.35">
      <c r="A3124">
        <v>3122</v>
      </c>
      <c r="B3124" s="3" t="s">
        <v>1591</v>
      </c>
      <c r="C3124" s="3" t="s">
        <v>4169</v>
      </c>
      <c r="D3124">
        <v>199</v>
      </c>
      <c r="E3124">
        <v>116</v>
      </c>
      <c r="F3124" t="s">
        <v>5157</v>
      </c>
      <c r="G3124" t="s">
        <v>5161</v>
      </c>
      <c r="H3124" t="s">
        <v>5183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5222</v>
      </c>
      <c r="P3124">
        <f t="shared" si="168"/>
        <v>58</v>
      </c>
      <c r="Q3124" t="s">
        <v>5234</v>
      </c>
      <c r="R3124" t="s">
        <v>5274</v>
      </c>
      <c r="S3124" s="10">
        <f t="shared" si="169"/>
        <v>42678.723749999997</v>
      </c>
      <c r="T3124" s="10">
        <f t="shared" si="170"/>
        <v>42683.765416666669</v>
      </c>
    </row>
    <row r="3125" spans="1:20" ht="43.5" x14ac:dyDescent="0.35">
      <c r="A3125">
        <v>3123</v>
      </c>
      <c r="B3125" s="3" t="s">
        <v>1592</v>
      </c>
      <c r="C3125" s="3" t="s">
        <v>4170</v>
      </c>
      <c r="D3125">
        <v>125000</v>
      </c>
      <c r="E3125">
        <v>85192</v>
      </c>
      <c r="F3125" t="s">
        <v>5157</v>
      </c>
      <c r="G3125" t="s">
        <v>5161</v>
      </c>
      <c r="H3125" t="s">
        <v>5183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5222</v>
      </c>
      <c r="P3125">
        <f t="shared" si="168"/>
        <v>245</v>
      </c>
      <c r="Q3125" t="s">
        <v>5234</v>
      </c>
      <c r="R3125" t="s">
        <v>5274</v>
      </c>
      <c r="S3125" s="10">
        <f t="shared" si="169"/>
        <v>42530.784699074073</v>
      </c>
      <c r="T3125" s="10">
        <f t="shared" si="170"/>
        <v>42560.784699074073</v>
      </c>
    </row>
    <row r="3126" spans="1:20" ht="43.5" x14ac:dyDescent="0.35">
      <c r="A3126">
        <v>3124</v>
      </c>
      <c r="B3126" s="3" t="s">
        <v>1593</v>
      </c>
      <c r="C3126" s="3" t="s">
        <v>4171</v>
      </c>
      <c r="D3126">
        <v>800000</v>
      </c>
      <c r="E3126">
        <v>26</v>
      </c>
      <c r="F3126" t="s">
        <v>5157</v>
      </c>
      <c r="G3126" t="s">
        <v>5161</v>
      </c>
      <c r="H3126" t="s">
        <v>5183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5222</v>
      </c>
      <c r="P3126">
        <f t="shared" si="168"/>
        <v>7</v>
      </c>
      <c r="Q3126" t="s">
        <v>5234</v>
      </c>
      <c r="R3126" t="s">
        <v>5274</v>
      </c>
      <c r="S3126" s="10">
        <f t="shared" si="169"/>
        <v>41977.571770833332</v>
      </c>
      <c r="T3126" s="10">
        <f t="shared" si="170"/>
        <v>42037.571770833332</v>
      </c>
    </row>
    <row r="3127" spans="1:20" x14ac:dyDescent="0.35">
      <c r="A3127">
        <v>3125</v>
      </c>
      <c r="B3127" s="3" t="s">
        <v>1594</v>
      </c>
      <c r="C3127" s="3" t="s">
        <v>4172</v>
      </c>
      <c r="D3127">
        <v>1500000</v>
      </c>
      <c r="E3127">
        <v>0</v>
      </c>
      <c r="F3127" t="s">
        <v>5157</v>
      </c>
      <c r="G3127" t="s">
        <v>5161</v>
      </c>
      <c r="H3127" t="s">
        <v>5183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5222</v>
      </c>
      <c r="P3127" t="e">
        <f t="shared" si="168"/>
        <v>#DIV/0!</v>
      </c>
      <c r="Q3127" t="s">
        <v>5234</v>
      </c>
      <c r="R3127" t="s">
        <v>5274</v>
      </c>
      <c r="S3127" s="10">
        <f t="shared" si="169"/>
        <v>42345.998518518514</v>
      </c>
      <c r="T3127" s="10">
        <f t="shared" si="170"/>
        <v>42375.998518518514</v>
      </c>
    </row>
    <row r="3128" spans="1:20" ht="72.5" x14ac:dyDescent="0.35">
      <c r="A3128">
        <v>3126</v>
      </c>
      <c r="B3128" s="3" t="s">
        <v>1595</v>
      </c>
      <c r="C3128" s="3" t="s">
        <v>4173</v>
      </c>
      <c r="D3128">
        <v>25000</v>
      </c>
      <c r="E3128">
        <v>1040</v>
      </c>
      <c r="F3128" t="s">
        <v>5157</v>
      </c>
      <c r="G3128" t="s">
        <v>5161</v>
      </c>
      <c r="H3128" t="s">
        <v>5183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5222</v>
      </c>
      <c r="P3128">
        <f t="shared" si="168"/>
        <v>61</v>
      </c>
      <c r="Q3128" t="s">
        <v>5234</v>
      </c>
      <c r="R3128" t="s">
        <v>5274</v>
      </c>
      <c r="S3128" s="10">
        <f t="shared" si="169"/>
        <v>42426.809745370367</v>
      </c>
      <c r="T3128" s="10">
        <f t="shared" si="170"/>
        <v>42456.768078703702</v>
      </c>
    </row>
    <row r="3129" spans="1:20" ht="43.5" x14ac:dyDescent="0.35">
      <c r="A3129">
        <v>3127</v>
      </c>
      <c r="B3129" s="3" t="s">
        <v>1596</v>
      </c>
      <c r="C3129" s="3" t="s">
        <v>4174</v>
      </c>
      <c r="D3129">
        <v>100000</v>
      </c>
      <c r="E3129">
        <v>0</v>
      </c>
      <c r="F3129" t="s">
        <v>5157</v>
      </c>
      <c r="G3129" t="s">
        <v>5161</v>
      </c>
      <c r="H3129" t="s">
        <v>5183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5222</v>
      </c>
      <c r="P3129" t="e">
        <f t="shared" si="168"/>
        <v>#DIV/0!</v>
      </c>
      <c r="Q3129" t="s">
        <v>5234</v>
      </c>
      <c r="R3129" t="s">
        <v>5274</v>
      </c>
      <c r="S3129" s="10">
        <f t="shared" si="169"/>
        <v>42034.648483796293</v>
      </c>
      <c r="T3129" s="10">
        <f t="shared" si="170"/>
        <v>42064.648483796293</v>
      </c>
    </row>
    <row r="3130" spans="1:20" ht="43.5" x14ac:dyDescent="0.35">
      <c r="A3130">
        <v>3128</v>
      </c>
      <c r="B3130" s="3" t="s">
        <v>1597</v>
      </c>
      <c r="C3130" s="3" t="s">
        <v>4175</v>
      </c>
      <c r="D3130">
        <v>15000</v>
      </c>
      <c r="E3130">
        <v>16291</v>
      </c>
      <c r="F3130" t="s">
        <v>5159</v>
      </c>
      <c r="G3130" t="s">
        <v>5161</v>
      </c>
      <c r="H3130" t="s">
        <v>5183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5208</v>
      </c>
      <c r="P3130">
        <f t="shared" si="168"/>
        <v>139</v>
      </c>
      <c r="Q3130" t="s">
        <v>5234</v>
      </c>
      <c r="R3130" t="s">
        <v>5235</v>
      </c>
      <c r="S3130" s="10">
        <f t="shared" si="169"/>
        <v>42780.617372685178</v>
      </c>
      <c r="T3130" s="10">
        <f t="shared" si="170"/>
        <v>42810.575706018521</v>
      </c>
    </row>
    <row r="3131" spans="1:20" ht="58" x14ac:dyDescent="0.35">
      <c r="A3131">
        <v>3129</v>
      </c>
      <c r="B3131" s="3" t="s">
        <v>1598</v>
      </c>
      <c r="C3131" s="3" t="s">
        <v>4176</v>
      </c>
      <c r="D3131">
        <v>1250</v>
      </c>
      <c r="E3131">
        <v>10</v>
      </c>
      <c r="F3131" t="s">
        <v>5159</v>
      </c>
      <c r="G3131" t="s">
        <v>5161</v>
      </c>
      <c r="H3131" t="s">
        <v>5183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5208</v>
      </c>
      <c r="P3131">
        <f t="shared" si="168"/>
        <v>10</v>
      </c>
      <c r="Q3131" t="s">
        <v>5234</v>
      </c>
      <c r="R3131" t="s">
        <v>5235</v>
      </c>
      <c r="S3131" s="10">
        <f t="shared" si="169"/>
        <v>42803.634479166663</v>
      </c>
      <c r="T3131" s="10">
        <f t="shared" si="170"/>
        <v>42843.592812499999</v>
      </c>
    </row>
    <row r="3132" spans="1:20" ht="43.5" x14ac:dyDescent="0.35">
      <c r="A3132">
        <v>3130</v>
      </c>
      <c r="B3132" s="3" t="s">
        <v>1599</v>
      </c>
      <c r="C3132" s="3" t="s">
        <v>4177</v>
      </c>
      <c r="D3132">
        <v>10000</v>
      </c>
      <c r="E3132">
        <v>375</v>
      </c>
      <c r="F3132" t="s">
        <v>5159</v>
      </c>
      <c r="G3132" t="s">
        <v>5161</v>
      </c>
      <c r="H3132" t="s">
        <v>5183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5208</v>
      </c>
      <c r="P3132">
        <f t="shared" si="168"/>
        <v>94</v>
      </c>
      <c r="Q3132" t="s">
        <v>5234</v>
      </c>
      <c r="R3132" t="s">
        <v>5235</v>
      </c>
      <c r="S3132" s="10">
        <f t="shared" si="169"/>
        <v>42808.431898148141</v>
      </c>
      <c r="T3132" s="10">
        <f t="shared" si="170"/>
        <v>42838.999305555553</v>
      </c>
    </row>
    <row r="3133" spans="1:20" ht="29" x14ac:dyDescent="0.35">
      <c r="A3133">
        <v>3131</v>
      </c>
      <c r="B3133" s="3" t="s">
        <v>1600</v>
      </c>
      <c r="C3133" s="3" t="s">
        <v>4178</v>
      </c>
      <c r="D3133">
        <v>4100</v>
      </c>
      <c r="E3133">
        <v>645</v>
      </c>
      <c r="F3133" t="s">
        <v>5159</v>
      </c>
      <c r="G3133" t="s">
        <v>5161</v>
      </c>
      <c r="H3133" t="s">
        <v>5183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5208</v>
      </c>
      <c r="P3133">
        <f t="shared" si="168"/>
        <v>54</v>
      </c>
      <c r="Q3133" t="s">
        <v>5234</v>
      </c>
      <c r="R3133" t="s">
        <v>5235</v>
      </c>
      <c r="S3133" s="10">
        <f t="shared" si="169"/>
        <v>42803.370891203704</v>
      </c>
      <c r="T3133" s="10">
        <f t="shared" si="170"/>
        <v>42833.329224537032</v>
      </c>
    </row>
    <row r="3134" spans="1:20" ht="29" x14ac:dyDescent="0.35">
      <c r="A3134">
        <v>3132</v>
      </c>
      <c r="B3134" s="3" t="s">
        <v>1601</v>
      </c>
      <c r="C3134" s="3" t="s">
        <v>4179</v>
      </c>
      <c r="D3134">
        <v>30000</v>
      </c>
      <c r="E3134">
        <v>10</v>
      </c>
      <c r="F3134" t="s">
        <v>5159</v>
      </c>
      <c r="G3134" t="s">
        <v>5161</v>
      </c>
      <c r="H3134" t="s">
        <v>5183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5208</v>
      </c>
      <c r="P3134">
        <f t="shared" si="168"/>
        <v>10</v>
      </c>
      <c r="Q3134" t="s">
        <v>5234</v>
      </c>
      <c r="R3134" t="s">
        <v>5235</v>
      </c>
      <c r="S3134" s="10">
        <f t="shared" si="169"/>
        <v>42786.141898148147</v>
      </c>
      <c r="T3134" s="10">
        <f t="shared" si="170"/>
        <v>42846.100231481476</v>
      </c>
    </row>
    <row r="3135" spans="1:20" ht="43.5" x14ac:dyDescent="0.35">
      <c r="A3135">
        <v>3133</v>
      </c>
      <c r="B3135" s="3" t="s">
        <v>1602</v>
      </c>
      <c r="C3135" s="3" t="s">
        <v>4180</v>
      </c>
      <c r="D3135">
        <v>500</v>
      </c>
      <c r="E3135">
        <v>540</v>
      </c>
      <c r="F3135" t="s">
        <v>5159</v>
      </c>
      <c r="G3135" t="s">
        <v>5162</v>
      </c>
      <c r="H3135" t="s">
        <v>5184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5208</v>
      </c>
      <c r="P3135">
        <f t="shared" si="168"/>
        <v>34</v>
      </c>
      <c r="Q3135" t="s">
        <v>5234</v>
      </c>
      <c r="R3135" t="s">
        <v>5235</v>
      </c>
      <c r="S3135" s="10">
        <f t="shared" si="169"/>
        <v>42788.356874999998</v>
      </c>
      <c r="T3135" s="10">
        <f t="shared" si="170"/>
        <v>42818.315208333333</v>
      </c>
    </row>
    <row r="3136" spans="1:20" ht="58" x14ac:dyDescent="0.35">
      <c r="A3136">
        <v>3134</v>
      </c>
      <c r="B3136" s="3" t="s">
        <v>1603</v>
      </c>
      <c r="C3136" s="3" t="s">
        <v>4181</v>
      </c>
      <c r="D3136">
        <v>1000</v>
      </c>
      <c r="E3136">
        <v>225</v>
      </c>
      <c r="F3136" t="s">
        <v>5159</v>
      </c>
      <c r="G3136" t="s">
        <v>5162</v>
      </c>
      <c r="H3136" t="s">
        <v>5184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5208</v>
      </c>
      <c r="P3136">
        <f t="shared" si="168"/>
        <v>19</v>
      </c>
      <c r="Q3136" t="s">
        <v>5234</v>
      </c>
      <c r="R3136" t="s">
        <v>5235</v>
      </c>
      <c r="S3136" s="10">
        <f t="shared" si="169"/>
        <v>42800.511793981474</v>
      </c>
      <c r="T3136" s="10">
        <f t="shared" si="170"/>
        <v>42821.470127314817</v>
      </c>
    </row>
    <row r="3137" spans="1:20" ht="43.5" x14ac:dyDescent="0.35">
      <c r="A3137">
        <v>3135</v>
      </c>
      <c r="B3137" s="3" t="s">
        <v>1604</v>
      </c>
      <c r="C3137" s="3" t="s">
        <v>4182</v>
      </c>
      <c r="D3137">
        <v>777</v>
      </c>
      <c r="E3137">
        <v>162</v>
      </c>
      <c r="F3137" t="s">
        <v>5159</v>
      </c>
      <c r="G3137" t="s">
        <v>5161</v>
      </c>
      <c r="H3137" t="s">
        <v>5183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5208</v>
      </c>
      <c r="P3137">
        <f t="shared" si="168"/>
        <v>23</v>
      </c>
      <c r="Q3137" t="s">
        <v>5234</v>
      </c>
      <c r="R3137" t="s">
        <v>5235</v>
      </c>
      <c r="S3137" s="10">
        <f t="shared" si="169"/>
        <v>42806.943530092591</v>
      </c>
      <c r="T3137" s="10">
        <f t="shared" si="170"/>
        <v>42828.943530092591</v>
      </c>
    </row>
    <row r="3138" spans="1:20" ht="43.5" x14ac:dyDescent="0.35">
      <c r="A3138">
        <v>3136</v>
      </c>
      <c r="B3138" s="3" t="s">
        <v>1605</v>
      </c>
      <c r="C3138" s="3" t="s">
        <v>4183</v>
      </c>
      <c r="D3138">
        <v>500</v>
      </c>
      <c r="E3138">
        <v>639</v>
      </c>
      <c r="F3138" t="s">
        <v>5159</v>
      </c>
      <c r="G3138" t="s">
        <v>5162</v>
      </c>
      <c r="H3138" t="s">
        <v>5184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5208</v>
      </c>
      <c r="P3138">
        <f t="shared" si="168"/>
        <v>29</v>
      </c>
      <c r="Q3138" t="s">
        <v>5234</v>
      </c>
      <c r="R3138" t="s">
        <v>5235</v>
      </c>
      <c r="S3138" s="10">
        <f t="shared" si="169"/>
        <v>42789.25409722222</v>
      </c>
      <c r="T3138" s="10">
        <f t="shared" si="170"/>
        <v>42825.749305555553</v>
      </c>
    </row>
    <row r="3139" spans="1:20" ht="29" x14ac:dyDescent="0.35">
      <c r="A3139">
        <v>3137</v>
      </c>
      <c r="B3139" s="3" t="s">
        <v>1606</v>
      </c>
      <c r="C3139" s="3" t="s">
        <v>4184</v>
      </c>
      <c r="D3139">
        <v>1500</v>
      </c>
      <c r="E3139">
        <v>50</v>
      </c>
      <c r="F3139" t="s">
        <v>5159</v>
      </c>
      <c r="G3139" t="s">
        <v>5161</v>
      </c>
      <c r="H3139" t="s">
        <v>5183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5208</v>
      </c>
      <c r="P3139">
        <f t="shared" ref="P3139:P3202" si="171">ROUND(E3139/L3139,0)</f>
        <v>50</v>
      </c>
      <c r="Q3139" t="s">
        <v>5234</v>
      </c>
      <c r="R3139" t="s">
        <v>5235</v>
      </c>
      <c r="S3139" s="10">
        <f t="shared" ref="S3139:S3202" si="172">(J3139/86400)+25569+(-5/24)</f>
        <v>42807.676724537036</v>
      </c>
      <c r="T3139" s="10">
        <f t="shared" ref="T3139:T3202" si="173">(I3139/86400)+25569+(-5/24)</f>
        <v>42858.591666666667</v>
      </c>
    </row>
    <row r="3140" spans="1:20" ht="58" x14ac:dyDescent="0.35">
      <c r="A3140">
        <v>3138</v>
      </c>
      <c r="B3140" s="3" t="s">
        <v>1607</v>
      </c>
      <c r="C3140" s="3" t="s">
        <v>4185</v>
      </c>
      <c r="D3140">
        <v>200</v>
      </c>
      <c r="E3140">
        <v>0</v>
      </c>
      <c r="F3140" t="s">
        <v>5159</v>
      </c>
      <c r="G3140" t="s">
        <v>5162</v>
      </c>
      <c r="H3140" t="s">
        <v>5184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5208</v>
      </c>
      <c r="P3140" t="e">
        <f t="shared" si="171"/>
        <v>#DIV/0!</v>
      </c>
      <c r="Q3140" t="s">
        <v>5234</v>
      </c>
      <c r="R3140" t="s">
        <v>5235</v>
      </c>
      <c r="S3140" s="10">
        <f t="shared" si="172"/>
        <v>42809.437581018516</v>
      </c>
      <c r="T3140" s="10">
        <f t="shared" si="173"/>
        <v>42828.437581018516</v>
      </c>
    </row>
    <row r="3141" spans="1:20" ht="43.5" x14ac:dyDescent="0.35">
      <c r="A3141">
        <v>3139</v>
      </c>
      <c r="B3141" s="3" t="s">
        <v>1608</v>
      </c>
      <c r="C3141" s="3" t="s">
        <v>4186</v>
      </c>
      <c r="D3141">
        <v>50000</v>
      </c>
      <c r="E3141">
        <v>2700</v>
      </c>
      <c r="F3141" t="s">
        <v>5159</v>
      </c>
      <c r="G3141" t="s">
        <v>5175</v>
      </c>
      <c r="H3141" t="s">
        <v>5193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5208</v>
      </c>
      <c r="P3141">
        <f t="shared" si="171"/>
        <v>450</v>
      </c>
      <c r="Q3141" t="s">
        <v>5234</v>
      </c>
      <c r="R3141" t="s">
        <v>5235</v>
      </c>
      <c r="S3141" s="10">
        <f t="shared" si="172"/>
        <v>42785.062037037038</v>
      </c>
      <c r="T3141" s="10">
        <f t="shared" si="173"/>
        <v>42818.981249999997</v>
      </c>
    </row>
    <row r="3142" spans="1:20" ht="58" x14ac:dyDescent="0.35">
      <c r="A3142">
        <v>3140</v>
      </c>
      <c r="B3142" s="3" t="s">
        <v>1609</v>
      </c>
      <c r="C3142" s="3" t="s">
        <v>4187</v>
      </c>
      <c r="D3142">
        <v>10000</v>
      </c>
      <c r="E3142">
        <v>96</v>
      </c>
      <c r="F3142" t="s">
        <v>5159</v>
      </c>
      <c r="G3142" t="s">
        <v>5167</v>
      </c>
      <c r="H3142" t="s">
        <v>5186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5208</v>
      </c>
      <c r="P3142">
        <f t="shared" si="171"/>
        <v>24</v>
      </c>
      <c r="Q3142" t="s">
        <v>5234</v>
      </c>
      <c r="R3142" t="s">
        <v>5235</v>
      </c>
      <c r="S3142" s="10">
        <f t="shared" si="172"/>
        <v>42802.510451388887</v>
      </c>
      <c r="T3142" s="10">
        <f t="shared" si="173"/>
        <v>42832.468784722216</v>
      </c>
    </row>
    <row r="3143" spans="1:20" ht="58" x14ac:dyDescent="0.35">
      <c r="A3143">
        <v>3141</v>
      </c>
      <c r="B3143" s="3" t="s">
        <v>1610</v>
      </c>
      <c r="C3143" s="3" t="s">
        <v>4188</v>
      </c>
      <c r="D3143">
        <v>500</v>
      </c>
      <c r="E3143">
        <v>258</v>
      </c>
      <c r="F3143" t="s">
        <v>5159</v>
      </c>
      <c r="G3143" t="s">
        <v>5170</v>
      </c>
      <c r="H3143" t="s">
        <v>5186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5208</v>
      </c>
      <c r="P3143">
        <f t="shared" si="171"/>
        <v>32</v>
      </c>
      <c r="Q3143" t="s">
        <v>5234</v>
      </c>
      <c r="R3143" t="s">
        <v>5235</v>
      </c>
      <c r="S3143" s="10">
        <f t="shared" si="172"/>
        <v>42800.544999999998</v>
      </c>
      <c r="T3143" s="10">
        <f t="shared" si="173"/>
        <v>42841.624999999993</v>
      </c>
    </row>
    <row r="3144" spans="1:20" ht="43.5" x14ac:dyDescent="0.35">
      <c r="A3144">
        <v>3142</v>
      </c>
      <c r="B3144" s="3" t="s">
        <v>1611</v>
      </c>
      <c r="C3144" s="3" t="s">
        <v>4189</v>
      </c>
      <c r="D3144">
        <v>2750</v>
      </c>
      <c r="E3144">
        <v>45</v>
      </c>
      <c r="F3144" t="s">
        <v>5159</v>
      </c>
      <c r="G3144" t="s">
        <v>5162</v>
      </c>
      <c r="H3144" t="s">
        <v>5184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5208</v>
      </c>
      <c r="P3144">
        <f t="shared" si="171"/>
        <v>15</v>
      </c>
      <c r="Q3144" t="s">
        <v>5234</v>
      </c>
      <c r="R3144" t="s">
        <v>5235</v>
      </c>
      <c r="S3144" s="10">
        <f t="shared" si="172"/>
        <v>42783.304849537039</v>
      </c>
      <c r="T3144" s="10">
        <f t="shared" si="173"/>
        <v>42813.263182870367</v>
      </c>
    </row>
    <row r="3145" spans="1:20" ht="58" x14ac:dyDescent="0.35">
      <c r="A3145">
        <v>3143</v>
      </c>
      <c r="B3145" s="3" t="s">
        <v>1612</v>
      </c>
      <c r="C3145" s="3" t="s">
        <v>4190</v>
      </c>
      <c r="D3145">
        <v>700</v>
      </c>
      <c r="E3145">
        <v>0</v>
      </c>
      <c r="F3145" t="s">
        <v>5159</v>
      </c>
      <c r="G3145" t="s">
        <v>5162</v>
      </c>
      <c r="H3145" t="s">
        <v>5184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5208</v>
      </c>
      <c r="P3145" t="e">
        <f t="shared" si="171"/>
        <v>#DIV/0!</v>
      </c>
      <c r="Q3145" t="s">
        <v>5234</v>
      </c>
      <c r="R3145" t="s">
        <v>5235</v>
      </c>
      <c r="S3145" s="10">
        <f t="shared" si="172"/>
        <v>42808.149953703702</v>
      </c>
      <c r="T3145" s="10">
        <f t="shared" si="173"/>
        <v>42834.149953703702</v>
      </c>
    </row>
    <row r="3146" spans="1:20" ht="58" x14ac:dyDescent="0.35">
      <c r="A3146">
        <v>3144</v>
      </c>
      <c r="B3146" s="3" t="s">
        <v>1613</v>
      </c>
      <c r="C3146" s="3" t="s">
        <v>4191</v>
      </c>
      <c r="D3146">
        <v>10000</v>
      </c>
      <c r="E3146">
        <v>7540</v>
      </c>
      <c r="F3146" t="s">
        <v>5159</v>
      </c>
      <c r="G3146" t="s">
        <v>5161</v>
      </c>
      <c r="H3146" t="s">
        <v>5183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5208</v>
      </c>
      <c r="P3146">
        <f t="shared" si="171"/>
        <v>251</v>
      </c>
      <c r="Q3146" t="s">
        <v>5234</v>
      </c>
      <c r="R3146" t="s">
        <v>5235</v>
      </c>
      <c r="S3146" s="10">
        <f t="shared" si="172"/>
        <v>42796.329942129632</v>
      </c>
      <c r="T3146" s="10">
        <f t="shared" si="173"/>
        <v>42813.041666666664</v>
      </c>
    </row>
    <row r="3147" spans="1:20" ht="43.5" x14ac:dyDescent="0.35">
      <c r="A3147">
        <v>3145</v>
      </c>
      <c r="B3147" s="3" t="s">
        <v>1614</v>
      </c>
      <c r="C3147" s="3" t="s">
        <v>4192</v>
      </c>
      <c r="D3147">
        <v>25000</v>
      </c>
      <c r="E3147">
        <v>0</v>
      </c>
      <c r="F3147" t="s">
        <v>5159</v>
      </c>
      <c r="G3147" t="s">
        <v>5161</v>
      </c>
      <c r="H3147" t="s">
        <v>5183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5208</v>
      </c>
      <c r="P3147" t="e">
        <f t="shared" si="171"/>
        <v>#DIV/0!</v>
      </c>
      <c r="Q3147" t="s">
        <v>5234</v>
      </c>
      <c r="R3147" t="s">
        <v>5235</v>
      </c>
      <c r="S3147" s="10">
        <f t="shared" si="172"/>
        <v>42761.832569444443</v>
      </c>
      <c r="T3147" s="10">
        <f t="shared" si="173"/>
        <v>42821.790902777771</v>
      </c>
    </row>
    <row r="3148" spans="1:20" ht="43.5" x14ac:dyDescent="0.35">
      <c r="A3148">
        <v>3146</v>
      </c>
      <c r="B3148" s="3" t="s">
        <v>1615</v>
      </c>
      <c r="C3148" s="3" t="s">
        <v>4193</v>
      </c>
      <c r="D3148">
        <v>50000</v>
      </c>
      <c r="E3148">
        <v>5250</v>
      </c>
      <c r="F3148" t="s">
        <v>5159</v>
      </c>
      <c r="G3148" t="s">
        <v>5175</v>
      </c>
      <c r="H3148" t="s">
        <v>5193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5208</v>
      </c>
      <c r="P3148">
        <f t="shared" si="171"/>
        <v>438</v>
      </c>
      <c r="Q3148" t="s">
        <v>5234</v>
      </c>
      <c r="R3148" t="s">
        <v>5235</v>
      </c>
      <c r="S3148" s="10">
        <f t="shared" si="172"/>
        <v>42796.474143518521</v>
      </c>
      <c r="T3148" s="10">
        <f t="shared" si="173"/>
        <v>42841.432476851849</v>
      </c>
    </row>
    <row r="3149" spans="1:20" ht="43.5" x14ac:dyDescent="0.35">
      <c r="A3149">
        <v>3147</v>
      </c>
      <c r="B3149" s="3" t="s">
        <v>1616</v>
      </c>
      <c r="C3149" s="3" t="s">
        <v>4194</v>
      </c>
      <c r="D3149">
        <v>20000</v>
      </c>
      <c r="E3149">
        <v>23505</v>
      </c>
      <c r="F3149" t="s">
        <v>5156</v>
      </c>
      <c r="G3149" t="s">
        <v>5161</v>
      </c>
      <c r="H3149" t="s">
        <v>5183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5208</v>
      </c>
      <c r="P3149">
        <f t="shared" si="171"/>
        <v>110</v>
      </c>
      <c r="Q3149" t="s">
        <v>5234</v>
      </c>
      <c r="R3149" t="s">
        <v>5235</v>
      </c>
      <c r="S3149" s="10">
        <f t="shared" si="172"/>
        <v>41909.761053240734</v>
      </c>
      <c r="T3149" s="10">
        <f t="shared" si="173"/>
        <v>41949.802719907406</v>
      </c>
    </row>
    <row r="3150" spans="1:20" ht="29" x14ac:dyDescent="0.35">
      <c r="A3150">
        <v>3148</v>
      </c>
      <c r="B3150" s="3" t="s">
        <v>1617</v>
      </c>
      <c r="C3150" s="3" t="s">
        <v>4195</v>
      </c>
      <c r="D3150">
        <v>1800</v>
      </c>
      <c r="E3150">
        <v>2361</v>
      </c>
      <c r="F3150" t="s">
        <v>5156</v>
      </c>
      <c r="G3150" t="s">
        <v>5161</v>
      </c>
      <c r="H3150" t="s">
        <v>5183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5208</v>
      </c>
      <c r="P3150">
        <f t="shared" si="171"/>
        <v>41</v>
      </c>
      <c r="Q3150" t="s">
        <v>5234</v>
      </c>
      <c r="R3150" t="s">
        <v>5235</v>
      </c>
      <c r="S3150" s="10">
        <f t="shared" si="172"/>
        <v>41891.456990740735</v>
      </c>
      <c r="T3150" s="10">
        <f t="shared" si="173"/>
        <v>41912.958333333328</v>
      </c>
    </row>
    <row r="3151" spans="1:20" ht="43.5" x14ac:dyDescent="0.35">
      <c r="A3151">
        <v>3149</v>
      </c>
      <c r="B3151" s="3" t="s">
        <v>1618</v>
      </c>
      <c r="C3151" s="3" t="s">
        <v>4196</v>
      </c>
      <c r="D3151">
        <v>1250</v>
      </c>
      <c r="E3151">
        <v>1300</v>
      </c>
      <c r="F3151" t="s">
        <v>5156</v>
      </c>
      <c r="G3151" t="s">
        <v>5161</v>
      </c>
      <c r="H3151" t="s">
        <v>5183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5208</v>
      </c>
      <c r="P3151">
        <f t="shared" si="171"/>
        <v>52</v>
      </c>
      <c r="Q3151" t="s">
        <v>5234</v>
      </c>
      <c r="R3151" t="s">
        <v>5235</v>
      </c>
      <c r="S3151" s="10">
        <f t="shared" si="172"/>
        <v>41225.809027777774</v>
      </c>
      <c r="T3151" s="10">
        <f t="shared" si="173"/>
        <v>41249.875</v>
      </c>
    </row>
    <row r="3152" spans="1:20" ht="58" x14ac:dyDescent="0.35">
      <c r="A3152">
        <v>3150</v>
      </c>
      <c r="B3152" s="3" t="s">
        <v>1619</v>
      </c>
      <c r="C3152" s="3" t="s">
        <v>4197</v>
      </c>
      <c r="D3152">
        <v>3500</v>
      </c>
      <c r="E3152">
        <v>3535</v>
      </c>
      <c r="F3152" t="s">
        <v>5156</v>
      </c>
      <c r="G3152" t="s">
        <v>5161</v>
      </c>
      <c r="H3152" t="s">
        <v>5183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5208</v>
      </c>
      <c r="P3152">
        <f t="shared" si="171"/>
        <v>34</v>
      </c>
      <c r="Q3152" t="s">
        <v>5234</v>
      </c>
      <c r="R3152" t="s">
        <v>5235</v>
      </c>
      <c r="S3152" s="10">
        <f t="shared" si="172"/>
        <v>40478.055590277778</v>
      </c>
      <c r="T3152" s="10">
        <f t="shared" si="173"/>
        <v>40567.958333333328</v>
      </c>
    </row>
    <row r="3153" spans="1:20" ht="43.5" x14ac:dyDescent="0.35">
      <c r="A3153">
        <v>3151</v>
      </c>
      <c r="B3153" s="3" t="s">
        <v>1620</v>
      </c>
      <c r="C3153" s="3" t="s">
        <v>4198</v>
      </c>
      <c r="D3153">
        <v>3500</v>
      </c>
      <c r="E3153">
        <v>3514</v>
      </c>
      <c r="F3153" t="s">
        <v>5156</v>
      </c>
      <c r="G3153" t="s">
        <v>5161</v>
      </c>
      <c r="H3153" t="s">
        <v>5183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5208</v>
      </c>
      <c r="P3153">
        <f t="shared" si="171"/>
        <v>103</v>
      </c>
      <c r="Q3153" t="s">
        <v>5234</v>
      </c>
      <c r="R3153" t="s">
        <v>5235</v>
      </c>
      <c r="S3153" s="10">
        <f t="shared" si="172"/>
        <v>41862.631643518514</v>
      </c>
      <c r="T3153" s="10">
        <f t="shared" si="173"/>
        <v>41892.631643518514</v>
      </c>
    </row>
    <row r="3154" spans="1:20" ht="43.5" x14ac:dyDescent="0.35">
      <c r="A3154">
        <v>3152</v>
      </c>
      <c r="B3154" s="3" t="s">
        <v>1621</v>
      </c>
      <c r="C3154" s="3" t="s">
        <v>4199</v>
      </c>
      <c r="D3154">
        <v>2200</v>
      </c>
      <c r="E3154">
        <v>2331</v>
      </c>
      <c r="F3154" t="s">
        <v>5156</v>
      </c>
      <c r="G3154" t="s">
        <v>5162</v>
      </c>
      <c r="H3154" t="s">
        <v>5184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5208</v>
      </c>
      <c r="P3154">
        <f t="shared" si="171"/>
        <v>35</v>
      </c>
      <c r="Q3154" t="s">
        <v>5234</v>
      </c>
      <c r="R3154" t="s">
        <v>5235</v>
      </c>
      <c r="S3154" s="10">
        <f t="shared" si="172"/>
        <v>41550.659340277773</v>
      </c>
      <c r="T3154" s="10">
        <f t="shared" si="173"/>
        <v>41580.659340277773</v>
      </c>
    </row>
    <row r="3155" spans="1:20" ht="43.5" x14ac:dyDescent="0.35">
      <c r="A3155">
        <v>3153</v>
      </c>
      <c r="B3155" s="3" t="s">
        <v>1622</v>
      </c>
      <c r="C3155" s="3" t="s">
        <v>4200</v>
      </c>
      <c r="D3155">
        <v>3000</v>
      </c>
      <c r="E3155">
        <v>10067.5</v>
      </c>
      <c r="F3155" t="s">
        <v>5156</v>
      </c>
      <c r="G3155" t="s">
        <v>5161</v>
      </c>
      <c r="H3155" t="s">
        <v>5183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5208</v>
      </c>
      <c r="P3155">
        <f t="shared" si="171"/>
        <v>42</v>
      </c>
      <c r="Q3155" t="s">
        <v>5234</v>
      </c>
      <c r="R3155" t="s">
        <v>5235</v>
      </c>
      <c r="S3155" s="10">
        <f t="shared" si="172"/>
        <v>40632.946030092593</v>
      </c>
      <c r="T3155" s="10">
        <f t="shared" si="173"/>
        <v>40663.999305555553</v>
      </c>
    </row>
    <row r="3156" spans="1:20" ht="43.5" x14ac:dyDescent="0.35">
      <c r="A3156">
        <v>3154</v>
      </c>
      <c r="B3156" s="3" t="s">
        <v>1623</v>
      </c>
      <c r="C3156" s="3" t="s">
        <v>4201</v>
      </c>
      <c r="D3156">
        <v>7000</v>
      </c>
      <c r="E3156">
        <v>7905</v>
      </c>
      <c r="F3156" t="s">
        <v>5156</v>
      </c>
      <c r="G3156" t="s">
        <v>5161</v>
      </c>
      <c r="H3156" t="s">
        <v>5183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5208</v>
      </c>
      <c r="P3156">
        <f t="shared" si="171"/>
        <v>64</v>
      </c>
      <c r="Q3156" t="s">
        <v>5234</v>
      </c>
      <c r="R3156" t="s">
        <v>5235</v>
      </c>
      <c r="S3156" s="10">
        <f t="shared" si="172"/>
        <v>40970.667337962957</v>
      </c>
      <c r="T3156" s="10">
        <f t="shared" si="173"/>
        <v>41000.625671296293</v>
      </c>
    </row>
    <row r="3157" spans="1:20" ht="43.5" x14ac:dyDescent="0.35">
      <c r="A3157">
        <v>3155</v>
      </c>
      <c r="B3157" s="3" t="s">
        <v>1624</v>
      </c>
      <c r="C3157" s="3" t="s">
        <v>4202</v>
      </c>
      <c r="D3157">
        <v>5000</v>
      </c>
      <c r="E3157">
        <v>9425.23</v>
      </c>
      <c r="F3157" t="s">
        <v>5156</v>
      </c>
      <c r="G3157" t="s">
        <v>5162</v>
      </c>
      <c r="H3157" t="s">
        <v>5184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5208</v>
      </c>
      <c r="P3157">
        <f t="shared" si="171"/>
        <v>31</v>
      </c>
      <c r="Q3157" t="s">
        <v>5234</v>
      </c>
      <c r="R3157" t="s">
        <v>5235</v>
      </c>
      <c r="S3157" s="10">
        <f t="shared" si="172"/>
        <v>41233.290798611109</v>
      </c>
      <c r="T3157" s="10">
        <f t="shared" si="173"/>
        <v>41263.290798611109</v>
      </c>
    </row>
    <row r="3158" spans="1:20" ht="43.5" x14ac:dyDescent="0.35">
      <c r="A3158">
        <v>3156</v>
      </c>
      <c r="B3158" s="3" t="s">
        <v>1625</v>
      </c>
      <c r="C3158" s="3" t="s">
        <v>4203</v>
      </c>
      <c r="D3158">
        <v>5500</v>
      </c>
      <c r="E3158">
        <v>5600</v>
      </c>
      <c r="F3158" t="s">
        <v>5156</v>
      </c>
      <c r="G3158" t="s">
        <v>5161</v>
      </c>
      <c r="H3158" t="s">
        <v>5183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5208</v>
      </c>
      <c r="P3158">
        <f t="shared" si="171"/>
        <v>63</v>
      </c>
      <c r="Q3158" t="s">
        <v>5234</v>
      </c>
      <c r="R3158" t="s">
        <v>5235</v>
      </c>
      <c r="S3158" s="10">
        <f t="shared" si="172"/>
        <v>41026.744722222218</v>
      </c>
      <c r="T3158" s="10">
        <f t="shared" si="173"/>
        <v>41061.744722222218</v>
      </c>
    </row>
    <row r="3159" spans="1:20" ht="29" x14ac:dyDescent="0.35">
      <c r="A3159">
        <v>3157</v>
      </c>
      <c r="B3159" s="3" t="s">
        <v>1626</v>
      </c>
      <c r="C3159" s="3" t="s">
        <v>4204</v>
      </c>
      <c r="D3159">
        <v>4000</v>
      </c>
      <c r="E3159">
        <v>4040</v>
      </c>
      <c r="F3159" t="s">
        <v>5156</v>
      </c>
      <c r="G3159" t="s">
        <v>5161</v>
      </c>
      <c r="H3159" t="s">
        <v>5183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5208</v>
      </c>
      <c r="P3159">
        <f t="shared" si="171"/>
        <v>99</v>
      </c>
      <c r="Q3159" t="s">
        <v>5234</v>
      </c>
      <c r="R3159" t="s">
        <v>5235</v>
      </c>
      <c r="S3159" s="10">
        <f t="shared" si="172"/>
        <v>41829.579918981479</v>
      </c>
      <c r="T3159" s="10">
        <f t="shared" si="173"/>
        <v>41839</v>
      </c>
    </row>
    <row r="3160" spans="1:20" ht="29" x14ac:dyDescent="0.35">
      <c r="A3160">
        <v>3158</v>
      </c>
      <c r="B3160" s="3" t="s">
        <v>1627</v>
      </c>
      <c r="C3160" s="3" t="s">
        <v>4205</v>
      </c>
      <c r="D3160">
        <v>5000</v>
      </c>
      <c r="E3160">
        <v>5700</v>
      </c>
      <c r="F3160" t="s">
        <v>5156</v>
      </c>
      <c r="G3160" t="s">
        <v>5161</v>
      </c>
      <c r="H3160" t="s">
        <v>5183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5208</v>
      </c>
      <c r="P3160">
        <f t="shared" si="171"/>
        <v>83</v>
      </c>
      <c r="Q3160" t="s">
        <v>5234</v>
      </c>
      <c r="R3160" t="s">
        <v>5235</v>
      </c>
      <c r="S3160" s="10">
        <f t="shared" si="172"/>
        <v>41447.631388888891</v>
      </c>
      <c r="T3160" s="10">
        <f t="shared" si="173"/>
        <v>41477.631388888891</v>
      </c>
    </row>
    <row r="3161" spans="1:20" ht="43.5" x14ac:dyDescent="0.35">
      <c r="A3161">
        <v>3159</v>
      </c>
      <c r="B3161" s="3" t="s">
        <v>1628</v>
      </c>
      <c r="C3161" s="3" t="s">
        <v>4206</v>
      </c>
      <c r="D3161">
        <v>1500</v>
      </c>
      <c r="E3161">
        <v>2002.22</v>
      </c>
      <c r="F3161" t="s">
        <v>5156</v>
      </c>
      <c r="G3161" t="s">
        <v>5161</v>
      </c>
      <c r="H3161" t="s">
        <v>5183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5208</v>
      </c>
      <c r="P3161">
        <f t="shared" si="171"/>
        <v>39</v>
      </c>
      <c r="Q3161" t="s">
        <v>5234</v>
      </c>
      <c r="R3161" t="s">
        <v>5235</v>
      </c>
      <c r="S3161" s="10">
        <f t="shared" si="172"/>
        <v>40883.858344907407</v>
      </c>
      <c r="T3161" s="10">
        <f t="shared" si="173"/>
        <v>40926.75</v>
      </c>
    </row>
    <row r="3162" spans="1:20" ht="43.5" x14ac:dyDescent="0.35">
      <c r="A3162">
        <v>3160</v>
      </c>
      <c r="B3162" s="3" t="s">
        <v>1629</v>
      </c>
      <c r="C3162" s="3" t="s">
        <v>4207</v>
      </c>
      <c r="D3162">
        <v>4500</v>
      </c>
      <c r="E3162">
        <v>4569</v>
      </c>
      <c r="F3162" t="s">
        <v>5156</v>
      </c>
      <c r="G3162" t="s">
        <v>5161</v>
      </c>
      <c r="H3162" t="s">
        <v>5183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5208</v>
      </c>
      <c r="P3162">
        <f t="shared" si="171"/>
        <v>80</v>
      </c>
      <c r="Q3162" t="s">
        <v>5234</v>
      </c>
      <c r="R3162" t="s">
        <v>5235</v>
      </c>
      <c r="S3162" s="10">
        <f t="shared" si="172"/>
        <v>41841.056562499994</v>
      </c>
      <c r="T3162" s="10">
        <f t="shared" si="173"/>
        <v>41863.999305555553</v>
      </c>
    </row>
    <row r="3163" spans="1:20" ht="58" x14ac:dyDescent="0.35">
      <c r="A3163">
        <v>3161</v>
      </c>
      <c r="B3163" s="3" t="s">
        <v>1630</v>
      </c>
      <c r="C3163" s="3" t="s">
        <v>4208</v>
      </c>
      <c r="D3163">
        <v>2000</v>
      </c>
      <c r="E3163">
        <v>2102</v>
      </c>
      <c r="F3163" t="s">
        <v>5156</v>
      </c>
      <c r="G3163" t="s">
        <v>5162</v>
      </c>
      <c r="H3163" t="s">
        <v>5184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5208</v>
      </c>
      <c r="P3163">
        <f t="shared" si="171"/>
        <v>28</v>
      </c>
      <c r="Q3163" t="s">
        <v>5234</v>
      </c>
      <c r="R3163" t="s">
        <v>5235</v>
      </c>
      <c r="S3163" s="10">
        <f t="shared" si="172"/>
        <v>41897.327800925923</v>
      </c>
      <c r="T3163" s="10">
        <f t="shared" si="173"/>
        <v>41927.327800925923</v>
      </c>
    </row>
    <row r="3164" spans="1:20" ht="58" x14ac:dyDescent="0.35">
      <c r="A3164">
        <v>3162</v>
      </c>
      <c r="B3164" s="3" t="s">
        <v>1631</v>
      </c>
      <c r="C3164" s="3" t="s">
        <v>4209</v>
      </c>
      <c r="D3164">
        <v>4000</v>
      </c>
      <c r="E3164">
        <v>5086</v>
      </c>
      <c r="F3164" t="s">
        <v>5156</v>
      </c>
      <c r="G3164" t="s">
        <v>5161</v>
      </c>
      <c r="H3164" t="s">
        <v>5183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5208</v>
      </c>
      <c r="P3164">
        <f t="shared" si="171"/>
        <v>81</v>
      </c>
      <c r="Q3164" t="s">
        <v>5234</v>
      </c>
      <c r="R3164" t="s">
        <v>5235</v>
      </c>
      <c r="S3164" s="10">
        <f t="shared" si="172"/>
        <v>41799.47756944444</v>
      </c>
      <c r="T3164" s="10">
        <f t="shared" si="173"/>
        <v>41826.875</v>
      </c>
    </row>
    <row r="3165" spans="1:20" ht="43.5" x14ac:dyDescent="0.35">
      <c r="A3165">
        <v>3163</v>
      </c>
      <c r="B3165" s="3" t="s">
        <v>1632</v>
      </c>
      <c r="C3165" s="3" t="s">
        <v>4210</v>
      </c>
      <c r="D3165">
        <v>13000</v>
      </c>
      <c r="E3165">
        <v>14450</v>
      </c>
      <c r="F3165" t="s">
        <v>5156</v>
      </c>
      <c r="G3165" t="s">
        <v>5161</v>
      </c>
      <c r="H3165" t="s">
        <v>5183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5208</v>
      </c>
      <c r="P3165">
        <f t="shared" si="171"/>
        <v>201</v>
      </c>
      <c r="Q3165" t="s">
        <v>5234</v>
      </c>
      <c r="R3165" t="s">
        <v>5235</v>
      </c>
      <c r="S3165" s="10">
        <f t="shared" si="172"/>
        <v>41775.545428240737</v>
      </c>
      <c r="T3165" s="10">
        <f t="shared" si="173"/>
        <v>41805.545428240737</v>
      </c>
    </row>
    <row r="3166" spans="1:20" ht="58" x14ac:dyDescent="0.35">
      <c r="A3166">
        <v>3164</v>
      </c>
      <c r="B3166" s="3" t="s">
        <v>1633</v>
      </c>
      <c r="C3166" s="3" t="s">
        <v>4211</v>
      </c>
      <c r="D3166">
        <v>2500</v>
      </c>
      <c r="E3166">
        <v>2669</v>
      </c>
      <c r="F3166" t="s">
        <v>5156</v>
      </c>
      <c r="G3166" t="s">
        <v>5161</v>
      </c>
      <c r="H3166" t="s">
        <v>5183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5208</v>
      </c>
      <c r="P3166">
        <f t="shared" si="171"/>
        <v>38</v>
      </c>
      <c r="Q3166" t="s">
        <v>5234</v>
      </c>
      <c r="R3166" t="s">
        <v>5235</v>
      </c>
      <c r="S3166" s="10">
        <f t="shared" si="172"/>
        <v>41766.597395833327</v>
      </c>
      <c r="T3166" s="10">
        <f t="shared" si="173"/>
        <v>41799.597395833327</v>
      </c>
    </row>
    <row r="3167" spans="1:20" ht="58" x14ac:dyDescent="0.35">
      <c r="A3167">
        <v>3165</v>
      </c>
      <c r="B3167" s="3" t="s">
        <v>1634</v>
      </c>
      <c r="C3167" s="3" t="s">
        <v>4212</v>
      </c>
      <c r="D3167">
        <v>750</v>
      </c>
      <c r="E3167">
        <v>1220</v>
      </c>
      <c r="F3167" t="s">
        <v>5156</v>
      </c>
      <c r="G3167" t="s">
        <v>5161</v>
      </c>
      <c r="H3167" t="s">
        <v>5183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5208</v>
      </c>
      <c r="P3167">
        <f t="shared" si="171"/>
        <v>58</v>
      </c>
      <c r="Q3167" t="s">
        <v>5234</v>
      </c>
      <c r="R3167" t="s">
        <v>5235</v>
      </c>
      <c r="S3167" s="10">
        <f t="shared" si="172"/>
        <v>40643.950925925921</v>
      </c>
      <c r="T3167" s="10">
        <f t="shared" si="173"/>
        <v>40665.957638888889</v>
      </c>
    </row>
    <row r="3168" spans="1:20" ht="43.5" x14ac:dyDescent="0.35">
      <c r="A3168">
        <v>3166</v>
      </c>
      <c r="B3168" s="3" t="s">
        <v>1635</v>
      </c>
      <c r="C3168" s="3" t="s">
        <v>4213</v>
      </c>
      <c r="D3168">
        <v>35000</v>
      </c>
      <c r="E3168">
        <v>56079.83</v>
      </c>
      <c r="F3168" t="s">
        <v>5156</v>
      </c>
      <c r="G3168" t="s">
        <v>5161</v>
      </c>
      <c r="H3168" t="s">
        <v>5183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5208</v>
      </c>
      <c r="P3168">
        <f t="shared" si="171"/>
        <v>60</v>
      </c>
      <c r="Q3168" t="s">
        <v>5234</v>
      </c>
      <c r="R3168" t="s">
        <v>5235</v>
      </c>
      <c r="S3168" s="10">
        <f t="shared" si="172"/>
        <v>41940.483252314814</v>
      </c>
      <c r="T3168" s="10">
        <f t="shared" si="173"/>
        <v>41969.124305555553</v>
      </c>
    </row>
    <row r="3169" spans="1:20" ht="29" x14ac:dyDescent="0.35">
      <c r="A3169">
        <v>3167</v>
      </c>
      <c r="B3169" s="3" t="s">
        <v>1636</v>
      </c>
      <c r="C3169" s="3" t="s">
        <v>4214</v>
      </c>
      <c r="D3169">
        <v>3000</v>
      </c>
      <c r="E3169">
        <v>3485</v>
      </c>
      <c r="F3169" t="s">
        <v>5156</v>
      </c>
      <c r="G3169" t="s">
        <v>5161</v>
      </c>
      <c r="H3169" t="s">
        <v>5183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5208</v>
      </c>
      <c r="P3169">
        <f t="shared" si="171"/>
        <v>63</v>
      </c>
      <c r="Q3169" t="s">
        <v>5234</v>
      </c>
      <c r="R3169" t="s">
        <v>5235</v>
      </c>
      <c r="S3169" s="10">
        <f t="shared" si="172"/>
        <v>41838.967372685183</v>
      </c>
      <c r="T3169" s="10">
        <f t="shared" si="173"/>
        <v>41852.967372685183</v>
      </c>
    </row>
    <row r="3170" spans="1:20" ht="43.5" x14ac:dyDescent="0.35">
      <c r="A3170">
        <v>3168</v>
      </c>
      <c r="B3170" s="3" t="s">
        <v>1637</v>
      </c>
      <c r="C3170" s="3" t="s">
        <v>4215</v>
      </c>
      <c r="D3170">
        <v>2500</v>
      </c>
      <c r="E3170">
        <v>3105</v>
      </c>
      <c r="F3170" t="s">
        <v>5156</v>
      </c>
      <c r="G3170" t="s">
        <v>5161</v>
      </c>
      <c r="H3170" t="s">
        <v>5183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5208</v>
      </c>
      <c r="P3170">
        <f t="shared" si="171"/>
        <v>51</v>
      </c>
      <c r="Q3170" t="s">
        <v>5234</v>
      </c>
      <c r="R3170" t="s">
        <v>5235</v>
      </c>
      <c r="S3170" s="10">
        <f t="shared" si="172"/>
        <v>41771.897604166668</v>
      </c>
      <c r="T3170" s="10">
        <f t="shared" si="173"/>
        <v>41803.708333333328</v>
      </c>
    </row>
    <row r="3171" spans="1:20" ht="29" x14ac:dyDescent="0.35">
      <c r="A3171">
        <v>3169</v>
      </c>
      <c r="B3171" s="3" t="s">
        <v>1638</v>
      </c>
      <c r="C3171" s="3" t="s">
        <v>4216</v>
      </c>
      <c r="D3171">
        <v>8000</v>
      </c>
      <c r="E3171">
        <v>8241</v>
      </c>
      <c r="F3171" t="s">
        <v>5156</v>
      </c>
      <c r="G3171" t="s">
        <v>5161</v>
      </c>
      <c r="H3171" t="s">
        <v>5183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5208</v>
      </c>
      <c r="P3171">
        <f t="shared" si="171"/>
        <v>101</v>
      </c>
      <c r="Q3171" t="s">
        <v>5234</v>
      </c>
      <c r="R3171" t="s">
        <v>5235</v>
      </c>
      <c r="S3171" s="10">
        <f t="shared" si="172"/>
        <v>41591.529641203699</v>
      </c>
      <c r="T3171" s="10">
        <f t="shared" si="173"/>
        <v>41620.999305555553</v>
      </c>
    </row>
    <row r="3172" spans="1:20" ht="43.5" x14ac:dyDescent="0.35">
      <c r="A3172">
        <v>3170</v>
      </c>
      <c r="B3172" s="3" t="s">
        <v>1639</v>
      </c>
      <c r="C3172" s="3" t="s">
        <v>4217</v>
      </c>
      <c r="D3172">
        <v>2000</v>
      </c>
      <c r="E3172">
        <v>2245</v>
      </c>
      <c r="F3172" t="s">
        <v>5156</v>
      </c>
      <c r="G3172" t="s">
        <v>5161</v>
      </c>
      <c r="H3172" t="s">
        <v>5183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5208</v>
      </c>
      <c r="P3172">
        <f t="shared" si="171"/>
        <v>32</v>
      </c>
      <c r="Q3172" t="s">
        <v>5234</v>
      </c>
      <c r="R3172" t="s">
        <v>5235</v>
      </c>
      <c r="S3172" s="10">
        <f t="shared" si="172"/>
        <v>41788.872037037036</v>
      </c>
      <c r="T3172" s="10">
        <f t="shared" si="173"/>
        <v>41821.958333333328</v>
      </c>
    </row>
    <row r="3173" spans="1:20" ht="58" x14ac:dyDescent="0.35">
      <c r="A3173">
        <v>3171</v>
      </c>
      <c r="B3173" s="3" t="s">
        <v>1640</v>
      </c>
      <c r="C3173" s="3" t="s">
        <v>4218</v>
      </c>
      <c r="D3173">
        <v>7000</v>
      </c>
      <c r="E3173">
        <v>7617</v>
      </c>
      <c r="F3173" t="s">
        <v>5156</v>
      </c>
      <c r="G3173" t="s">
        <v>5162</v>
      </c>
      <c r="H3173" t="s">
        <v>5184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5208</v>
      </c>
      <c r="P3173">
        <f t="shared" si="171"/>
        <v>65</v>
      </c>
      <c r="Q3173" t="s">
        <v>5234</v>
      </c>
      <c r="R3173" t="s">
        <v>5235</v>
      </c>
      <c r="S3173" s="10">
        <f t="shared" si="172"/>
        <v>42466.399976851848</v>
      </c>
      <c r="T3173" s="10">
        <f t="shared" si="173"/>
        <v>42496.399976851848</v>
      </c>
    </row>
    <row r="3174" spans="1:20" ht="43.5" x14ac:dyDescent="0.35">
      <c r="A3174">
        <v>3172</v>
      </c>
      <c r="B3174" s="3" t="s">
        <v>1641</v>
      </c>
      <c r="C3174" s="3" t="s">
        <v>4219</v>
      </c>
      <c r="D3174">
        <v>2000</v>
      </c>
      <c r="E3174">
        <v>2300</v>
      </c>
      <c r="F3174" t="s">
        <v>5156</v>
      </c>
      <c r="G3174" t="s">
        <v>5161</v>
      </c>
      <c r="H3174" t="s">
        <v>5183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5208</v>
      </c>
      <c r="P3174">
        <f t="shared" si="171"/>
        <v>79</v>
      </c>
      <c r="Q3174" t="s">
        <v>5234</v>
      </c>
      <c r="R3174" t="s">
        <v>5235</v>
      </c>
      <c r="S3174" s="10">
        <f t="shared" si="172"/>
        <v>40923.521620370368</v>
      </c>
      <c r="T3174" s="10">
        <f t="shared" si="173"/>
        <v>40953.521620370368</v>
      </c>
    </row>
    <row r="3175" spans="1:20" ht="43.5" x14ac:dyDescent="0.35">
      <c r="A3175">
        <v>3173</v>
      </c>
      <c r="B3175" s="3" t="s">
        <v>1642</v>
      </c>
      <c r="C3175" s="3" t="s">
        <v>4220</v>
      </c>
      <c r="D3175">
        <v>10000</v>
      </c>
      <c r="E3175">
        <v>10300</v>
      </c>
      <c r="F3175" t="s">
        <v>5156</v>
      </c>
      <c r="G3175" t="s">
        <v>5161</v>
      </c>
      <c r="H3175" t="s">
        <v>5183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5208</v>
      </c>
      <c r="P3175">
        <f t="shared" si="171"/>
        <v>139</v>
      </c>
      <c r="Q3175" t="s">
        <v>5234</v>
      </c>
      <c r="R3175" t="s">
        <v>5235</v>
      </c>
      <c r="S3175" s="10">
        <f t="shared" si="172"/>
        <v>41878.670046296298</v>
      </c>
      <c r="T3175" s="10">
        <f t="shared" si="173"/>
        <v>41908.670046296298</v>
      </c>
    </row>
    <row r="3176" spans="1:20" ht="58" x14ac:dyDescent="0.35">
      <c r="A3176">
        <v>3174</v>
      </c>
      <c r="B3176" s="3" t="s">
        <v>1643</v>
      </c>
      <c r="C3176" s="3" t="s">
        <v>4221</v>
      </c>
      <c r="D3176">
        <v>3000</v>
      </c>
      <c r="E3176">
        <v>3034</v>
      </c>
      <c r="F3176" t="s">
        <v>5156</v>
      </c>
      <c r="G3176" t="s">
        <v>5161</v>
      </c>
      <c r="H3176" t="s">
        <v>5183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5208</v>
      </c>
      <c r="P3176">
        <f t="shared" si="171"/>
        <v>132</v>
      </c>
      <c r="Q3176" t="s">
        <v>5234</v>
      </c>
      <c r="R3176" t="s">
        <v>5235</v>
      </c>
      <c r="S3176" s="10">
        <f t="shared" si="172"/>
        <v>41862.656342592592</v>
      </c>
      <c r="T3176" s="10">
        <f t="shared" si="173"/>
        <v>41876.656342592592</v>
      </c>
    </row>
    <row r="3177" spans="1:20" ht="58" x14ac:dyDescent="0.35">
      <c r="A3177">
        <v>3175</v>
      </c>
      <c r="B3177" s="3" t="s">
        <v>1644</v>
      </c>
      <c r="C3177" s="3" t="s">
        <v>4222</v>
      </c>
      <c r="D3177">
        <v>5000</v>
      </c>
      <c r="E3177">
        <v>5478</v>
      </c>
      <c r="F3177" t="s">
        <v>5156</v>
      </c>
      <c r="G3177" t="s">
        <v>5161</v>
      </c>
      <c r="H3177" t="s">
        <v>5183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5208</v>
      </c>
      <c r="P3177">
        <f t="shared" si="171"/>
        <v>91</v>
      </c>
      <c r="Q3177" t="s">
        <v>5234</v>
      </c>
      <c r="R3177" t="s">
        <v>5235</v>
      </c>
      <c r="S3177" s="10">
        <f t="shared" si="172"/>
        <v>40531.678553240738</v>
      </c>
      <c r="T3177" s="10">
        <f t="shared" si="173"/>
        <v>40591.678553240738</v>
      </c>
    </row>
    <row r="3178" spans="1:20" ht="58" x14ac:dyDescent="0.35">
      <c r="A3178">
        <v>3176</v>
      </c>
      <c r="B3178" s="3" t="s">
        <v>1645</v>
      </c>
      <c r="C3178" s="3" t="s">
        <v>4223</v>
      </c>
      <c r="D3178">
        <v>1900</v>
      </c>
      <c r="E3178">
        <v>2182</v>
      </c>
      <c r="F3178" t="s">
        <v>5156</v>
      </c>
      <c r="G3178" t="s">
        <v>5161</v>
      </c>
      <c r="H3178" t="s">
        <v>5183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5208</v>
      </c>
      <c r="P3178">
        <f t="shared" si="171"/>
        <v>40</v>
      </c>
      <c r="Q3178" t="s">
        <v>5234</v>
      </c>
      <c r="R3178" t="s">
        <v>5235</v>
      </c>
      <c r="S3178" s="10">
        <f t="shared" si="172"/>
        <v>41477.722581018512</v>
      </c>
      <c r="T3178" s="10">
        <f t="shared" si="173"/>
        <v>41504.416666666664</v>
      </c>
    </row>
    <row r="3179" spans="1:20" ht="43.5" x14ac:dyDescent="0.35">
      <c r="A3179">
        <v>3177</v>
      </c>
      <c r="B3179" s="3" t="s">
        <v>1646</v>
      </c>
      <c r="C3179" s="3" t="s">
        <v>4224</v>
      </c>
      <c r="D3179">
        <v>2500</v>
      </c>
      <c r="E3179">
        <v>2935</v>
      </c>
      <c r="F3179" t="s">
        <v>5156</v>
      </c>
      <c r="G3179" t="s">
        <v>5161</v>
      </c>
      <c r="H3179" t="s">
        <v>5183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5208</v>
      </c>
      <c r="P3179">
        <f t="shared" si="171"/>
        <v>58</v>
      </c>
      <c r="Q3179" t="s">
        <v>5234</v>
      </c>
      <c r="R3179" t="s">
        <v>5235</v>
      </c>
      <c r="S3179" s="10">
        <f t="shared" si="172"/>
        <v>41781.458437499998</v>
      </c>
      <c r="T3179" s="10">
        <f t="shared" si="173"/>
        <v>41811.458437499998</v>
      </c>
    </row>
    <row r="3180" spans="1:20" ht="58" x14ac:dyDescent="0.35">
      <c r="A3180">
        <v>3178</v>
      </c>
      <c r="B3180" s="3" t="s">
        <v>1647</v>
      </c>
      <c r="C3180" s="3" t="s">
        <v>4225</v>
      </c>
      <c r="D3180">
        <v>1500</v>
      </c>
      <c r="E3180">
        <v>2576</v>
      </c>
      <c r="F3180" t="s">
        <v>5156</v>
      </c>
      <c r="G3180" t="s">
        <v>5162</v>
      </c>
      <c r="H3180" t="s">
        <v>5184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5208</v>
      </c>
      <c r="P3180">
        <f t="shared" si="171"/>
        <v>33</v>
      </c>
      <c r="Q3180" t="s">
        <v>5234</v>
      </c>
      <c r="R3180" t="s">
        <v>5235</v>
      </c>
      <c r="S3180" s="10">
        <f t="shared" si="172"/>
        <v>41806.396701388883</v>
      </c>
      <c r="T3180" s="10">
        <f t="shared" si="173"/>
        <v>41836.396701388883</v>
      </c>
    </row>
    <row r="3181" spans="1:20" ht="43.5" x14ac:dyDescent="0.35">
      <c r="A3181">
        <v>3179</v>
      </c>
      <c r="B3181" s="3" t="s">
        <v>1648</v>
      </c>
      <c r="C3181" s="3" t="s">
        <v>4226</v>
      </c>
      <c r="D3181">
        <v>4200</v>
      </c>
      <c r="E3181">
        <v>4794.82</v>
      </c>
      <c r="F3181" t="s">
        <v>5156</v>
      </c>
      <c r="G3181" t="s">
        <v>5161</v>
      </c>
      <c r="H3181" t="s">
        <v>5183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5208</v>
      </c>
      <c r="P3181">
        <f t="shared" si="171"/>
        <v>77</v>
      </c>
      <c r="Q3181" t="s">
        <v>5234</v>
      </c>
      <c r="R3181" t="s">
        <v>5235</v>
      </c>
      <c r="S3181" s="10">
        <f t="shared" si="172"/>
        <v>41375.49387731481</v>
      </c>
      <c r="T3181" s="10">
        <f t="shared" si="173"/>
        <v>41400.49387731481</v>
      </c>
    </row>
    <row r="3182" spans="1:20" ht="43.5" x14ac:dyDescent="0.35">
      <c r="A3182">
        <v>3180</v>
      </c>
      <c r="B3182" s="3" t="s">
        <v>1649</v>
      </c>
      <c r="C3182" s="3" t="s">
        <v>4227</v>
      </c>
      <c r="D3182">
        <v>1200</v>
      </c>
      <c r="E3182">
        <v>1437</v>
      </c>
      <c r="F3182" t="s">
        <v>5156</v>
      </c>
      <c r="G3182" t="s">
        <v>5162</v>
      </c>
      <c r="H3182" t="s">
        <v>5184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5208</v>
      </c>
      <c r="P3182">
        <f t="shared" si="171"/>
        <v>32</v>
      </c>
      <c r="Q3182" t="s">
        <v>5234</v>
      </c>
      <c r="R3182" t="s">
        <v>5235</v>
      </c>
      <c r="S3182" s="10">
        <f t="shared" si="172"/>
        <v>41780.204270833332</v>
      </c>
      <c r="T3182" s="10">
        <f t="shared" si="173"/>
        <v>41810.204270833332</v>
      </c>
    </row>
    <row r="3183" spans="1:20" ht="43.5" x14ac:dyDescent="0.35">
      <c r="A3183">
        <v>3181</v>
      </c>
      <c r="B3183" s="3" t="s">
        <v>1650</v>
      </c>
      <c r="C3183" s="3" t="s">
        <v>4228</v>
      </c>
      <c r="D3183">
        <v>500</v>
      </c>
      <c r="E3183">
        <v>545</v>
      </c>
      <c r="F3183" t="s">
        <v>5156</v>
      </c>
      <c r="G3183" t="s">
        <v>5162</v>
      </c>
      <c r="H3183" t="s">
        <v>5184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5208</v>
      </c>
      <c r="P3183">
        <f t="shared" si="171"/>
        <v>36</v>
      </c>
      <c r="Q3183" t="s">
        <v>5234</v>
      </c>
      <c r="R3183" t="s">
        <v>5235</v>
      </c>
      <c r="S3183" s="10">
        <f t="shared" si="172"/>
        <v>41779.101701388885</v>
      </c>
      <c r="T3183" s="10">
        <f t="shared" si="173"/>
        <v>41805.458333333328</v>
      </c>
    </row>
    <row r="3184" spans="1:20" ht="58" x14ac:dyDescent="0.35">
      <c r="A3184">
        <v>3182</v>
      </c>
      <c r="B3184" s="3" t="s">
        <v>1651</v>
      </c>
      <c r="C3184" s="3" t="s">
        <v>4229</v>
      </c>
      <c r="D3184">
        <v>7000</v>
      </c>
      <c r="E3184">
        <v>7062</v>
      </c>
      <c r="F3184" t="s">
        <v>5156</v>
      </c>
      <c r="G3184" t="s">
        <v>5161</v>
      </c>
      <c r="H3184" t="s">
        <v>5183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5208</v>
      </c>
      <c r="P3184">
        <f t="shared" si="171"/>
        <v>47</v>
      </c>
      <c r="Q3184" t="s">
        <v>5234</v>
      </c>
      <c r="R3184" t="s">
        <v>5235</v>
      </c>
      <c r="S3184" s="10">
        <f t="shared" si="172"/>
        <v>40883.740983796291</v>
      </c>
      <c r="T3184" s="10">
        <f t="shared" si="173"/>
        <v>40939.5</v>
      </c>
    </row>
    <row r="3185" spans="1:20" ht="43.5" x14ac:dyDescent="0.35">
      <c r="A3185">
        <v>3183</v>
      </c>
      <c r="B3185" s="3" t="s">
        <v>1652</v>
      </c>
      <c r="C3185" s="3" t="s">
        <v>4230</v>
      </c>
      <c r="D3185">
        <v>2500</v>
      </c>
      <c r="E3185">
        <v>2725</v>
      </c>
      <c r="F3185" t="s">
        <v>5156</v>
      </c>
      <c r="G3185" t="s">
        <v>5161</v>
      </c>
      <c r="H3185" t="s">
        <v>5183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5208</v>
      </c>
      <c r="P3185">
        <f t="shared" si="171"/>
        <v>40</v>
      </c>
      <c r="Q3185" t="s">
        <v>5234</v>
      </c>
      <c r="R3185" t="s">
        <v>5235</v>
      </c>
      <c r="S3185" s="10">
        <f t="shared" si="172"/>
        <v>41491.586446759255</v>
      </c>
      <c r="T3185" s="10">
        <f t="shared" si="173"/>
        <v>41509.586446759255</v>
      </c>
    </row>
    <row r="3186" spans="1:20" ht="43.5" x14ac:dyDescent="0.35">
      <c r="A3186">
        <v>3184</v>
      </c>
      <c r="B3186" s="3" t="s">
        <v>1653</v>
      </c>
      <c r="C3186" s="3" t="s">
        <v>4231</v>
      </c>
      <c r="D3186">
        <v>4300</v>
      </c>
      <c r="E3186">
        <v>4610</v>
      </c>
      <c r="F3186" t="s">
        <v>5156</v>
      </c>
      <c r="G3186" t="s">
        <v>5161</v>
      </c>
      <c r="H3186" t="s">
        <v>5183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5208</v>
      </c>
      <c r="P3186">
        <f t="shared" si="171"/>
        <v>100</v>
      </c>
      <c r="Q3186" t="s">
        <v>5234</v>
      </c>
      <c r="R3186" t="s">
        <v>5235</v>
      </c>
      <c r="S3186" s="10">
        <f t="shared" si="172"/>
        <v>41791.785081018512</v>
      </c>
      <c r="T3186" s="10">
        <f t="shared" si="173"/>
        <v>41821.785081018512</v>
      </c>
    </row>
    <row r="3187" spans="1:20" ht="43.5" x14ac:dyDescent="0.35">
      <c r="A3187">
        <v>3185</v>
      </c>
      <c r="B3187" s="3" t="s">
        <v>1654</v>
      </c>
      <c r="C3187" s="3" t="s">
        <v>4232</v>
      </c>
      <c r="D3187">
        <v>1000</v>
      </c>
      <c r="E3187">
        <v>1000</v>
      </c>
      <c r="F3187" t="s">
        <v>5156</v>
      </c>
      <c r="G3187" t="s">
        <v>5162</v>
      </c>
      <c r="H3187" t="s">
        <v>5184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5208</v>
      </c>
      <c r="P3187">
        <f t="shared" si="171"/>
        <v>42</v>
      </c>
      <c r="Q3187" t="s">
        <v>5234</v>
      </c>
      <c r="R3187" t="s">
        <v>5235</v>
      </c>
      <c r="S3187" s="10">
        <f t="shared" si="172"/>
        <v>41829.768993055557</v>
      </c>
      <c r="T3187" s="10">
        <f t="shared" si="173"/>
        <v>41836.768993055557</v>
      </c>
    </row>
    <row r="3188" spans="1:20" ht="43.5" x14ac:dyDescent="0.35">
      <c r="A3188">
        <v>3186</v>
      </c>
      <c r="B3188" s="3" t="s">
        <v>1655</v>
      </c>
      <c r="C3188" s="3" t="s">
        <v>4233</v>
      </c>
      <c r="D3188">
        <v>3200</v>
      </c>
      <c r="E3188">
        <v>3270</v>
      </c>
      <c r="F3188" t="s">
        <v>5156</v>
      </c>
      <c r="G3188" t="s">
        <v>5162</v>
      </c>
      <c r="H3188" t="s">
        <v>5184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5208</v>
      </c>
      <c r="P3188">
        <f t="shared" si="171"/>
        <v>47</v>
      </c>
      <c r="Q3188" t="s">
        <v>5234</v>
      </c>
      <c r="R3188" t="s">
        <v>5235</v>
      </c>
      <c r="S3188" s="10">
        <f t="shared" si="172"/>
        <v>41868.715717592589</v>
      </c>
      <c r="T3188" s="10">
        <f t="shared" si="173"/>
        <v>41898.666666666664</v>
      </c>
    </row>
    <row r="3189" spans="1:20" ht="58" x14ac:dyDescent="0.35">
      <c r="A3189">
        <v>3187</v>
      </c>
      <c r="B3189" s="3" t="s">
        <v>1656</v>
      </c>
      <c r="C3189" s="3" t="s">
        <v>4234</v>
      </c>
      <c r="D3189">
        <v>15000</v>
      </c>
      <c r="E3189">
        <v>17444</v>
      </c>
      <c r="F3189" t="s">
        <v>5156</v>
      </c>
      <c r="G3189" t="s">
        <v>5161</v>
      </c>
      <c r="H3189" t="s">
        <v>5183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5208</v>
      </c>
      <c r="P3189">
        <f t="shared" si="171"/>
        <v>71</v>
      </c>
      <c r="Q3189" t="s">
        <v>5234</v>
      </c>
      <c r="R3189" t="s">
        <v>5235</v>
      </c>
      <c r="S3189" s="10">
        <f t="shared" si="172"/>
        <v>41835.458020833328</v>
      </c>
      <c r="T3189" s="10">
        <f t="shared" si="173"/>
        <v>41855.458020833328</v>
      </c>
    </row>
    <row r="3190" spans="1:20" ht="43.5" x14ac:dyDescent="0.35">
      <c r="A3190">
        <v>3188</v>
      </c>
      <c r="B3190" s="3" t="s">
        <v>1657</v>
      </c>
      <c r="C3190" s="3" t="s">
        <v>4235</v>
      </c>
      <c r="D3190">
        <v>200</v>
      </c>
      <c r="E3190">
        <v>130</v>
      </c>
      <c r="F3190" t="s">
        <v>5158</v>
      </c>
      <c r="G3190" t="s">
        <v>5162</v>
      </c>
      <c r="H3190" t="s">
        <v>5184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5224</v>
      </c>
      <c r="P3190">
        <f t="shared" si="171"/>
        <v>14</v>
      </c>
      <c r="Q3190" t="s">
        <v>5234</v>
      </c>
      <c r="R3190" t="s">
        <v>5276</v>
      </c>
      <c r="S3190" s="10">
        <f t="shared" si="172"/>
        <v>42144.207199074073</v>
      </c>
      <c r="T3190" s="10">
        <f t="shared" si="173"/>
        <v>42165.207199074073</v>
      </c>
    </row>
    <row r="3191" spans="1:20" ht="58" x14ac:dyDescent="0.35">
      <c r="A3191">
        <v>3189</v>
      </c>
      <c r="B3191" s="3" t="s">
        <v>1658</v>
      </c>
      <c r="C3191" s="3" t="s">
        <v>4236</v>
      </c>
      <c r="D3191">
        <v>55000</v>
      </c>
      <c r="E3191">
        <v>6780</v>
      </c>
      <c r="F3191" t="s">
        <v>5158</v>
      </c>
      <c r="G3191" t="s">
        <v>5172</v>
      </c>
      <c r="H3191" t="s">
        <v>5192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5224</v>
      </c>
      <c r="P3191">
        <f t="shared" si="171"/>
        <v>357</v>
      </c>
      <c r="Q3191" t="s">
        <v>5234</v>
      </c>
      <c r="R3191" t="s">
        <v>5276</v>
      </c>
      <c r="S3191" s="10">
        <f t="shared" si="172"/>
        <v>42118.138101851851</v>
      </c>
      <c r="T3191" s="10">
        <f t="shared" si="173"/>
        <v>42148.138101851851</v>
      </c>
    </row>
    <row r="3192" spans="1:20" ht="43.5" x14ac:dyDescent="0.35">
      <c r="A3192">
        <v>3190</v>
      </c>
      <c r="B3192" s="3" t="s">
        <v>1659</v>
      </c>
      <c r="C3192" s="3" t="s">
        <v>4237</v>
      </c>
      <c r="D3192">
        <v>4000</v>
      </c>
      <c r="E3192">
        <v>0</v>
      </c>
      <c r="F3192" t="s">
        <v>5158</v>
      </c>
      <c r="G3192" t="s">
        <v>5166</v>
      </c>
      <c r="H3192" t="s">
        <v>5188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5224</v>
      </c>
      <c r="P3192" t="e">
        <f t="shared" si="171"/>
        <v>#DIV/0!</v>
      </c>
      <c r="Q3192" t="s">
        <v>5234</v>
      </c>
      <c r="R3192" t="s">
        <v>5276</v>
      </c>
      <c r="S3192" s="10">
        <f t="shared" si="172"/>
        <v>42682.942997685182</v>
      </c>
      <c r="T3192" s="10">
        <f t="shared" si="173"/>
        <v>42712.984664351847</v>
      </c>
    </row>
    <row r="3193" spans="1:20" ht="43.5" x14ac:dyDescent="0.35">
      <c r="A3193">
        <v>3191</v>
      </c>
      <c r="B3193" s="3" t="s">
        <v>1660</v>
      </c>
      <c r="C3193" s="3" t="s">
        <v>4238</v>
      </c>
      <c r="D3193">
        <v>3750</v>
      </c>
      <c r="E3193">
        <v>151</v>
      </c>
      <c r="F3193" t="s">
        <v>5158</v>
      </c>
      <c r="G3193" t="s">
        <v>5161</v>
      </c>
      <c r="H3193" t="s">
        <v>5183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5224</v>
      </c>
      <c r="P3193">
        <f t="shared" si="171"/>
        <v>38</v>
      </c>
      <c r="Q3193" t="s">
        <v>5234</v>
      </c>
      <c r="R3193" t="s">
        <v>5276</v>
      </c>
      <c r="S3193" s="10">
        <f t="shared" si="172"/>
        <v>42538.547094907401</v>
      </c>
      <c r="T3193" s="10">
        <f t="shared" si="173"/>
        <v>42598.547094907401</v>
      </c>
    </row>
    <row r="3194" spans="1:20" ht="43.5" x14ac:dyDescent="0.35">
      <c r="A3194">
        <v>3192</v>
      </c>
      <c r="B3194" s="3" t="s">
        <v>1661</v>
      </c>
      <c r="C3194" s="3" t="s">
        <v>4239</v>
      </c>
      <c r="D3194">
        <v>10000</v>
      </c>
      <c r="E3194">
        <v>102</v>
      </c>
      <c r="F3194" t="s">
        <v>5158</v>
      </c>
      <c r="G3194" t="s">
        <v>5162</v>
      </c>
      <c r="H3194" t="s">
        <v>5184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5224</v>
      </c>
      <c r="P3194">
        <f t="shared" si="171"/>
        <v>13</v>
      </c>
      <c r="Q3194" t="s">
        <v>5234</v>
      </c>
      <c r="R3194" t="s">
        <v>5276</v>
      </c>
      <c r="S3194" s="10">
        <f t="shared" si="172"/>
        <v>42018.732164351844</v>
      </c>
      <c r="T3194" s="10">
        <f t="shared" si="173"/>
        <v>42063.708333333336</v>
      </c>
    </row>
    <row r="3195" spans="1:20" ht="43.5" x14ac:dyDescent="0.35">
      <c r="A3195">
        <v>3193</v>
      </c>
      <c r="B3195" s="3" t="s">
        <v>1662</v>
      </c>
      <c r="C3195" s="3" t="s">
        <v>4240</v>
      </c>
      <c r="D3195">
        <v>5000</v>
      </c>
      <c r="E3195">
        <v>587</v>
      </c>
      <c r="F3195" t="s">
        <v>5158</v>
      </c>
      <c r="G3195" t="s">
        <v>5162</v>
      </c>
      <c r="H3195" t="s">
        <v>5184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5224</v>
      </c>
      <c r="P3195">
        <f t="shared" si="171"/>
        <v>24</v>
      </c>
      <c r="Q3195" t="s">
        <v>5234</v>
      </c>
      <c r="R3195" t="s">
        <v>5276</v>
      </c>
      <c r="S3195" s="10">
        <f t="shared" si="172"/>
        <v>42010.759907407402</v>
      </c>
      <c r="T3195" s="10">
        <f t="shared" si="173"/>
        <v>42055.759907407402</v>
      </c>
    </row>
    <row r="3196" spans="1:20" ht="58" x14ac:dyDescent="0.35">
      <c r="A3196">
        <v>3194</v>
      </c>
      <c r="B3196" s="3" t="s">
        <v>1663</v>
      </c>
      <c r="C3196" s="3" t="s">
        <v>4241</v>
      </c>
      <c r="D3196">
        <v>11000</v>
      </c>
      <c r="E3196">
        <v>0</v>
      </c>
      <c r="F3196" t="s">
        <v>5158</v>
      </c>
      <c r="G3196" t="s">
        <v>5161</v>
      </c>
      <c r="H3196" t="s">
        <v>5183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5224</v>
      </c>
      <c r="P3196" t="e">
        <f t="shared" si="171"/>
        <v>#DIV/0!</v>
      </c>
      <c r="Q3196" t="s">
        <v>5234</v>
      </c>
      <c r="R3196" t="s">
        <v>5276</v>
      </c>
      <c r="S3196" s="10">
        <f t="shared" si="172"/>
        <v>42181.854143518511</v>
      </c>
      <c r="T3196" s="10">
        <f t="shared" si="173"/>
        <v>42211.854143518511</v>
      </c>
    </row>
    <row r="3197" spans="1:20" ht="58" x14ac:dyDescent="0.35">
      <c r="A3197">
        <v>3195</v>
      </c>
      <c r="B3197" s="3" t="s">
        <v>1664</v>
      </c>
      <c r="C3197" s="3" t="s">
        <v>4242</v>
      </c>
      <c r="D3197">
        <v>3500</v>
      </c>
      <c r="E3197">
        <v>2070</v>
      </c>
      <c r="F3197" t="s">
        <v>5158</v>
      </c>
      <c r="G3197" t="s">
        <v>5161</v>
      </c>
      <c r="H3197" t="s">
        <v>5183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5224</v>
      </c>
      <c r="P3197">
        <f t="shared" si="171"/>
        <v>53</v>
      </c>
      <c r="Q3197" t="s">
        <v>5234</v>
      </c>
      <c r="R3197" t="s">
        <v>5276</v>
      </c>
      <c r="S3197" s="10">
        <f t="shared" si="172"/>
        <v>42017.385902777773</v>
      </c>
      <c r="T3197" s="10">
        <f t="shared" si="173"/>
        <v>42047.385902777773</v>
      </c>
    </row>
    <row r="3198" spans="1:20" ht="43.5" x14ac:dyDescent="0.35">
      <c r="A3198">
        <v>3196</v>
      </c>
      <c r="B3198" s="3" t="s">
        <v>1665</v>
      </c>
      <c r="C3198" s="3" t="s">
        <v>4243</v>
      </c>
      <c r="D3198">
        <v>3000000</v>
      </c>
      <c r="E3198">
        <v>1800</v>
      </c>
      <c r="F3198" t="s">
        <v>5158</v>
      </c>
      <c r="G3198" t="s">
        <v>5161</v>
      </c>
      <c r="H3198" t="s">
        <v>5183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5224</v>
      </c>
      <c r="P3198">
        <f t="shared" si="171"/>
        <v>300</v>
      </c>
      <c r="Q3198" t="s">
        <v>5234</v>
      </c>
      <c r="R3198" t="s">
        <v>5276</v>
      </c>
      <c r="S3198" s="10">
        <f t="shared" si="172"/>
        <v>42157.389756944445</v>
      </c>
      <c r="T3198" s="10">
        <f t="shared" si="173"/>
        <v>42217.374999999993</v>
      </c>
    </row>
    <row r="3199" spans="1:20" ht="29" x14ac:dyDescent="0.35">
      <c r="A3199">
        <v>3197</v>
      </c>
      <c r="B3199" s="3" t="s">
        <v>1666</v>
      </c>
      <c r="C3199" s="3" t="s">
        <v>4244</v>
      </c>
      <c r="D3199">
        <v>10000</v>
      </c>
      <c r="E3199">
        <v>1145</v>
      </c>
      <c r="F3199" t="s">
        <v>5158</v>
      </c>
      <c r="G3199" t="s">
        <v>5171</v>
      </c>
      <c r="H3199" t="s">
        <v>5191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5224</v>
      </c>
      <c r="P3199">
        <f t="shared" si="171"/>
        <v>286</v>
      </c>
      <c r="Q3199" t="s">
        <v>5234</v>
      </c>
      <c r="R3199" t="s">
        <v>5276</v>
      </c>
      <c r="S3199" s="10">
        <f t="shared" si="172"/>
        <v>42009.28493055555</v>
      </c>
      <c r="T3199" s="10">
        <f t="shared" si="173"/>
        <v>42039.28493055555</v>
      </c>
    </row>
    <row r="3200" spans="1:20" ht="58" x14ac:dyDescent="0.35">
      <c r="A3200">
        <v>3198</v>
      </c>
      <c r="B3200" s="3" t="s">
        <v>1667</v>
      </c>
      <c r="C3200" s="3" t="s">
        <v>4245</v>
      </c>
      <c r="D3200">
        <v>30000</v>
      </c>
      <c r="E3200">
        <v>110</v>
      </c>
      <c r="F3200" t="s">
        <v>5158</v>
      </c>
      <c r="G3200" t="s">
        <v>5169</v>
      </c>
      <c r="H3200" t="s">
        <v>5190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5224</v>
      </c>
      <c r="P3200">
        <f t="shared" si="171"/>
        <v>37</v>
      </c>
      <c r="Q3200" t="s">
        <v>5234</v>
      </c>
      <c r="R3200" t="s">
        <v>5276</v>
      </c>
      <c r="S3200" s="10">
        <f t="shared" si="172"/>
        <v>42013.216168981475</v>
      </c>
      <c r="T3200" s="10">
        <f t="shared" si="173"/>
        <v>42051.216168981475</v>
      </c>
    </row>
    <row r="3201" spans="1:20" ht="43.5" x14ac:dyDescent="0.35">
      <c r="A3201">
        <v>3199</v>
      </c>
      <c r="B3201" s="3" t="s">
        <v>1668</v>
      </c>
      <c r="C3201" s="3" t="s">
        <v>4246</v>
      </c>
      <c r="D3201">
        <v>5000</v>
      </c>
      <c r="E3201">
        <v>2608</v>
      </c>
      <c r="F3201" t="s">
        <v>5158</v>
      </c>
      <c r="G3201" t="s">
        <v>5161</v>
      </c>
      <c r="H3201" t="s">
        <v>5183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5224</v>
      </c>
      <c r="P3201">
        <f t="shared" si="171"/>
        <v>49</v>
      </c>
      <c r="Q3201" t="s">
        <v>5234</v>
      </c>
      <c r="R3201" t="s">
        <v>5276</v>
      </c>
      <c r="S3201" s="10">
        <f t="shared" si="172"/>
        <v>41858.553449074076</v>
      </c>
      <c r="T3201" s="10">
        <f t="shared" si="173"/>
        <v>41888.666666666664</v>
      </c>
    </row>
    <row r="3202" spans="1:20" ht="58" x14ac:dyDescent="0.35">
      <c r="A3202">
        <v>3200</v>
      </c>
      <c r="B3202" s="3" t="s">
        <v>1669</v>
      </c>
      <c r="C3202" s="3" t="s">
        <v>4247</v>
      </c>
      <c r="D3202">
        <v>50000</v>
      </c>
      <c r="E3202">
        <v>1</v>
      </c>
      <c r="F3202" t="s">
        <v>5158</v>
      </c>
      <c r="G3202" t="s">
        <v>5161</v>
      </c>
      <c r="H3202" t="s">
        <v>5183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5224</v>
      </c>
      <c r="P3202">
        <f t="shared" si="171"/>
        <v>1</v>
      </c>
      <c r="Q3202" t="s">
        <v>5234</v>
      </c>
      <c r="R3202" t="s">
        <v>5276</v>
      </c>
      <c r="S3202" s="10">
        <f t="shared" si="172"/>
        <v>42460.112280092588</v>
      </c>
      <c r="T3202" s="10">
        <f t="shared" si="173"/>
        <v>42490.023611111108</v>
      </c>
    </row>
    <row r="3203" spans="1:20" ht="43.5" x14ac:dyDescent="0.35">
      <c r="A3203">
        <v>3201</v>
      </c>
      <c r="B3203" s="3" t="s">
        <v>1670</v>
      </c>
      <c r="C3203" s="3" t="s">
        <v>4248</v>
      </c>
      <c r="D3203">
        <v>2000</v>
      </c>
      <c r="E3203">
        <v>25</v>
      </c>
      <c r="F3203" t="s">
        <v>5158</v>
      </c>
      <c r="G3203" t="s">
        <v>5162</v>
      </c>
      <c r="H3203" t="s">
        <v>5184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5224</v>
      </c>
      <c r="P3203">
        <f t="shared" ref="P3203:P3266" si="174">ROUND(E3203/L3203,0)</f>
        <v>13</v>
      </c>
      <c r="Q3203" t="s">
        <v>5234</v>
      </c>
      <c r="R3203" t="s">
        <v>5276</v>
      </c>
      <c r="S3203" s="10">
        <f t="shared" ref="S3203:S3266" si="175">(J3203/86400)+25569+(-5/24)</f>
        <v>41861.558761574073</v>
      </c>
      <c r="T3203" s="10">
        <f t="shared" ref="T3203:T3266" si="176">(I3203/86400)+25569+(-5/24)</f>
        <v>41882.558761574073</v>
      </c>
    </row>
    <row r="3204" spans="1:20" ht="43.5" x14ac:dyDescent="0.35">
      <c r="A3204">
        <v>3202</v>
      </c>
      <c r="B3204" s="3" t="s">
        <v>1671</v>
      </c>
      <c r="C3204" s="3" t="s">
        <v>4249</v>
      </c>
      <c r="D3204">
        <v>5000</v>
      </c>
      <c r="E3204">
        <v>2726</v>
      </c>
      <c r="F3204" t="s">
        <v>5158</v>
      </c>
      <c r="G3204" t="s">
        <v>5161</v>
      </c>
      <c r="H3204" t="s">
        <v>5183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5224</v>
      </c>
      <c r="P3204">
        <f t="shared" si="174"/>
        <v>109</v>
      </c>
      <c r="Q3204" t="s">
        <v>5234</v>
      </c>
      <c r="R3204" t="s">
        <v>5276</v>
      </c>
      <c r="S3204" s="10">
        <f t="shared" si="175"/>
        <v>42293.645208333335</v>
      </c>
      <c r="T3204" s="10">
        <f t="shared" si="176"/>
        <v>42352.040972222218</v>
      </c>
    </row>
    <row r="3205" spans="1:20" ht="43.5" x14ac:dyDescent="0.35">
      <c r="A3205">
        <v>3203</v>
      </c>
      <c r="B3205" s="3" t="s">
        <v>1672</v>
      </c>
      <c r="C3205" s="3" t="s">
        <v>4250</v>
      </c>
      <c r="D3205">
        <v>1000</v>
      </c>
      <c r="E3205">
        <v>250</v>
      </c>
      <c r="F3205" t="s">
        <v>5158</v>
      </c>
      <c r="G3205" t="s">
        <v>5161</v>
      </c>
      <c r="H3205" t="s">
        <v>5183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5224</v>
      </c>
      <c r="P3205">
        <f t="shared" si="174"/>
        <v>42</v>
      </c>
      <c r="Q3205" t="s">
        <v>5234</v>
      </c>
      <c r="R3205" t="s">
        <v>5276</v>
      </c>
      <c r="S3205" s="10">
        <f t="shared" si="175"/>
        <v>42242.780347222222</v>
      </c>
      <c r="T3205" s="10">
        <f t="shared" si="176"/>
        <v>42272.780347222222</v>
      </c>
    </row>
    <row r="3206" spans="1:20" ht="58" x14ac:dyDescent="0.35">
      <c r="A3206">
        <v>3204</v>
      </c>
      <c r="B3206" s="3" t="s">
        <v>1673</v>
      </c>
      <c r="C3206" s="3" t="s">
        <v>4251</v>
      </c>
      <c r="D3206">
        <v>500</v>
      </c>
      <c r="E3206">
        <v>0</v>
      </c>
      <c r="F3206" t="s">
        <v>5158</v>
      </c>
      <c r="G3206" t="s">
        <v>5161</v>
      </c>
      <c r="H3206" t="s">
        <v>5183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5224</v>
      </c>
      <c r="P3206" t="e">
        <f t="shared" si="174"/>
        <v>#DIV/0!</v>
      </c>
      <c r="Q3206" t="s">
        <v>5234</v>
      </c>
      <c r="R3206" t="s">
        <v>5276</v>
      </c>
      <c r="S3206" s="10">
        <f t="shared" si="175"/>
        <v>42172.477766203701</v>
      </c>
      <c r="T3206" s="10">
        <f t="shared" si="176"/>
        <v>42202.468055555553</v>
      </c>
    </row>
    <row r="3207" spans="1:20" ht="43.5" x14ac:dyDescent="0.35">
      <c r="A3207">
        <v>3205</v>
      </c>
      <c r="B3207" s="3" t="s">
        <v>1674</v>
      </c>
      <c r="C3207" s="3" t="s">
        <v>4252</v>
      </c>
      <c r="D3207">
        <v>8000</v>
      </c>
      <c r="E3207">
        <v>273</v>
      </c>
      <c r="F3207" t="s">
        <v>5158</v>
      </c>
      <c r="G3207" t="s">
        <v>5162</v>
      </c>
      <c r="H3207" t="s">
        <v>5184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5224</v>
      </c>
      <c r="P3207">
        <f t="shared" si="174"/>
        <v>23</v>
      </c>
      <c r="Q3207" t="s">
        <v>5234</v>
      </c>
      <c r="R3207" t="s">
        <v>5276</v>
      </c>
      <c r="S3207" s="10">
        <f t="shared" si="175"/>
        <v>42095.166342592587</v>
      </c>
      <c r="T3207" s="10">
        <f t="shared" si="176"/>
        <v>42125.166342592587</v>
      </c>
    </row>
    <row r="3208" spans="1:20" ht="43.5" x14ac:dyDescent="0.35">
      <c r="A3208">
        <v>3206</v>
      </c>
      <c r="B3208" s="3" t="s">
        <v>1675</v>
      </c>
      <c r="C3208" s="3" t="s">
        <v>4253</v>
      </c>
      <c r="D3208">
        <v>5000</v>
      </c>
      <c r="E3208">
        <v>0</v>
      </c>
      <c r="F3208" t="s">
        <v>5158</v>
      </c>
      <c r="G3208" t="s">
        <v>5161</v>
      </c>
      <c r="H3208" t="s">
        <v>5183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5224</v>
      </c>
      <c r="P3208" t="e">
        <f t="shared" si="174"/>
        <v>#DIV/0!</v>
      </c>
      <c r="Q3208" t="s">
        <v>5234</v>
      </c>
      <c r="R3208" t="s">
        <v>5276</v>
      </c>
      <c r="S3208" s="10">
        <f t="shared" si="175"/>
        <v>42236.067719907405</v>
      </c>
      <c r="T3208" s="10">
        <f t="shared" si="176"/>
        <v>42266.067719907405</v>
      </c>
    </row>
    <row r="3209" spans="1:20" ht="43.5" x14ac:dyDescent="0.35">
      <c r="A3209">
        <v>3207</v>
      </c>
      <c r="B3209" s="3" t="s">
        <v>1676</v>
      </c>
      <c r="C3209" s="3" t="s">
        <v>4254</v>
      </c>
      <c r="D3209">
        <v>5500</v>
      </c>
      <c r="E3209">
        <v>2550</v>
      </c>
      <c r="F3209" t="s">
        <v>5158</v>
      </c>
      <c r="G3209" t="s">
        <v>5161</v>
      </c>
      <c r="H3209" t="s">
        <v>5183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5224</v>
      </c>
      <c r="P3209">
        <f t="shared" si="174"/>
        <v>71</v>
      </c>
      <c r="Q3209" t="s">
        <v>5234</v>
      </c>
      <c r="R3209" t="s">
        <v>5276</v>
      </c>
      <c r="S3209" s="10">
        <f t="shared" si="175"/>
        <v>42057.069525462961</v>
      </c>
      <c r="T3209" s="10">
        <f t="shared" si="176"/>
        <v>42117.027858796289</v>
      </c>
    </row>
    <row r="3210" spans="1:20" ht="43.5" x14ac:dyDescent="0.35">
      <c r="A3210">
        <v>3208</v>
      </c>
      <c r="B3210" s="3" t="s">
        <v>1677</v>
      </c>
      <c r="C3210" s="3" t="s">
        <v>4255</v>
      </c>
      <c r="D3210">
        <v>5000</v>
      </c>
      <c r="E3210">
        <v>5175</v>
      </c>
      <c r="F3210" t="s">
        <v>5156</v>
      </c>
      <c r="G3210" t="s">
        <v>5161</v>
      </c>
      <c r="H3210" t="s">
        <v>5183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5208</v>
      </c>
      <c r="P3210">
        <f t="shared" si="174"/>
        <v>63</v>
      </c>
      <c r="Q3210" t="s">
        <v>5234</v>
      </c>
      <c r="R3210" t="s">
        <v>5235</v>
      </c>
      <c r="S3210" s="10">
        <f t="shared" si="175"/>
        <v>41827.396724537037</v>
      </c>
      <c r="T3210" s="10">
        <f t="shared" si="176"/>
        <v>41848.396724537037</v>
      </c>
    </row>
    <row r="3211" spans="1:20" ht="43.5" x14ac:dyDescent="0.35">
      <c r="A3211">
        <v>3209</v>
      </c>
      <c r="B3211" s="3" t="s">
        <v>1678</v>
      </c>
      <c r="C3211" s="3" t="s">
        <v>4256</v>
      </c>
      <c r="D3211">
        <v>9500</v>
      </c>
      <c r="E3211">
        <v>11335.7</v>
      </c>
      <c r="F3211" t="s">
        <v>5156</v>
      </c>
      <c r="G3211" t="s">
        <v>5161</v>
      </c>
      <c r="H3211" t="s">
        <v>5183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5208</v>
      </c>
      <c r="P3211">
        <f t="shared" si="174"/>
        <v>50</v>
      </c>
      <c r="Q3211" t="s">
        <v>5234</v>
      </c>
      <c r="R3211" t="s">
        <v>5235</v>
      </c>
      <c r="S3211" s="10">
        <f t="shared" si="175"/>
        <v>41778.42891203703</v>
      </c>
      <c r="T3211" s="10">
        <f t="shared" si="176"/>
        <v>41810.75</v>
      </c>
    </row>
    <row r="3212" spans="1:20" ht="43.5" x14ac:dyDescent="0.35">
      <c r="A3212">
        <v>3210</v>
      </c>
      <c r="B3212" s="3" t="s">
        <v>1679</v>
      </c>
      <c r="C3212" s="3" t="s">
        <v>4257</v>
      </c>
      <c r="D3212">
        <v>3000</v>
      </c>
      <c r="E3212">
        <v>3773</v>
      </c>
      <c r="F3212" t="s">
        <v>5156</v>
      </c>
      <c r="G3212" t="s">
        <v>5161</v>
      </c>
      <c r="H3212" t="s">
        <v>5183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5208</v>
      </c>
      <c r="P3212">
        <f t="shared" si="174"/>
        <v>63</v>
      </c>
      <c r="Q3212" t="s">
        <v>5234</v>
      </c>
      <c r="R3212" t="s">
        <v>5235</v>
      </c>
      <c r="S3212" s="10">
        <f t="shared" si="175"/>
        <v>41013.728229166663</v>
      </c>
      <c r="T3212" s="10">
        <f t="shared" si="176"/>
        <v>41060.957638888889</v>
      </c>
    </row>
    <row r="3213" spans="1:20" ht="58" x14ac:dyDescent="0.35">
      <c r="A3213">
        <v>3211</v>
      </c>
      <c r="B3213" s="3" t="s">
        <v>1680</v>
      </c>
      <c r="C3213" s="3" t="s">
        <v>4258</v>
      </c>
      <c r="D3213">
        <v>23000</v>
      </c>
      <c r="E3213">
        <v>27541</v>
      </c>
      <c r="F3213" t="s">
        <v>5156</v>
      </c>
      <c r="G3213" t="s">
        <v>5161</v>
      </c>
      <c r="H3213" t="s">
        <v>5183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5208</v>
      </c>
      <c r="P3213">
        <f t="shared" si="174"/>
        <v>86</v>
      </c>
      <c r="Q3213" t="s">
        <v>5234</v>
      </c>
      <c r="R3213" t="s">
        <v>5235</v>
      </c>
      <c r="S3213" s="10">
        <f t="shared" si="175"/>
        <v>41834.378240740734</v>
      </c>
      <c r="T3213" s="10">
        <f t="shared" si="176"/>
        <v>41865.875</v>
      </c>
    </row>
    <row r="3214" spans="1:20" ht="29" x14ac:dyDescent="0.35">
      <c r="A3214">
        <v>3212</v>
      </c>
      <c r="B3214" s="3" t="s">
        <v>1681</v>
      </c>
      <c r="C3214" s="3" t="s">
        <v>4259</v>
      </c>
      <c r="D3214">
        <v>4000</v>
      </c>
      <c r="E3214">
        <v>5050</v>
      </c>
      <c r="F3214" t="s">
        <v>5156</v>
      </c>
      <c r="G3214" t="s">
        <v>5161</v>
      </c>
      <c r="H3214" t="s">
        <v>5183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5208</v>
      </c>
      <c r="P3214">
        <f t="shared" si="174"/>
        <v>54</v>
      </c>
      <c r="Q3214" t="s">
        <v>5234</v>
      </c>
      <c r="R3214" t="s">
        <v>5235</v>
      </c>
      <c r="S3214" s="10">
        <f t="shared" si="175"/>
        <v>41829.587395833332</v>
      </c>
      <c r="T3214" s="10">
        <f t="shared" si="176"/>
        <v>41859.587395833332</v>
      </c>
    </row>
    <row r="3215" spans="1:20" ht="43.5" x14ac:dyDescent="0.35">
      <c r="A3215">
        <v>3213</v>
      </c>
      <c r="B3215" s="3" t="s">
        <v>1682</v>
      </c>
      <c r="C3215" s="3" t="s">
        <v>4260</v>
      </c>
      <c r="D3215">
        <v>6000</v>
      </c>
      <c r="E3215">
        <v>6007</v>
      </c>
      <c r="F3215" t="s">
        <v>5156</v>
      </c>
      <c r="G3215" t="s">
        <v>5162</v>
      </c>
      <c r="H3215" t="s">
        <v>5184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5208</v>
      </c>
      <c r="P3215">
        <f t="shared" si="174"/>
        <v>128</v>
      </c>
      <c r="Q3215" t="s">
        <v>5234</v>
      </c>
      <c r="R3215" t="s">
        <v>5235</v>
      </c>
      <c r="S3215" s="10">
        <f t="shared" si="175"/>
        <v>42171.555081018516</v>
      </c>
      <c r="T3215" s="10">
        <f t="shared" si="176"/>
        <v>42211.555081018516</v>
      </c>
    </row>
    <row r="3216" spans="1:20" ht="58" x14ac:dyDescent="0.35">
      <c r="A3216">
        <v>3214</v>
      </c>
      <c r="B3216" s="3" t="s">
        <v>1683</v>
      </c>
      <c r="C3216" s="3" t="s">
        <v>4261</v>
      </c>
      <c r="D3216">
        <v>12000</v>
      </c>
      <c r="E3216">
        <v>12256</v>
      </c>
      <c r="F3216" t="s">
        <v>5156</v>
      </c>
      <c r="G3216" t="s">
        <v>5162</v>
      </c>
      <c r="H3216" t="s">
        <v>5184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5208</v>
      </c>
      <c r="P3216">
        <f t="shared" si="174"/>
        <v>107</v>
      </c>
      <c r="Q3216" t="s">
        <v>5234</v>
      </c>
      <c r="R3216" t="s">
        <v>5235</v>
      </c>
      <c r="S3216" s="10">
        <f t="shared" si="175"/>
        <v>42337.584178240737</v>
      </c>
      <c r="T3216" s="10">
        <f t="shared" si="176"/>
        <v>42374.788194444445</v>
      </c>
    </row>
    <row r="3217" spans="1:20" ht="58" x14ac:dyDescent="0.35">
      <c r="A3217">
        <v>3215</v>
      </c>
      <c r="B3217" s="3" t="s">
        <v>1684</v>
      </c>
      <c r="C3217" s="3" t="s">
        <v>4262</v>
      </c>
      <c r="D3217">
        <v>35000</v>
      </c>
      <c r="E3217">
        <v>35123</v>
      </c>
      <c r="F3217" t="s">
        <v>5156</v>
      </c>
      <c r="G3217" t="s">
        <v>5161</v>
      </c>
      <c r="H3217" t="s">
        <v>5183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5208</v>
      </c>
      <c r="P3217">
        <f t="shared" si="174"/>
        <v>262</v>
      </c>
      <c r="Q3217" t="s">
        <v>5234</v>
      </c>
      <c r="R3217" t="s">
        <v>5235</v>
      </c>
      <c r="S3217" s="10">
        <f t="shared" si="175"/>
        <v>42219.456840277773</v>
      </c>
      <c r="T3217" s="10">
        <f t="shared" si="176"/>
        <v>42256.957638888889</v>
      </c>
    </row>
    <row r="3218" spans="1:20" ht="43.5" x14ac:dyDescent="0.35">
      <c r="A3218">
        <v>3216</v>
      </c>
      <c r="B3218" s="3" t="s">
        <v>1685</v>
      </c>
      <c r="C3218" s="3" t="s">
        <v>4263</v>
      </c>
      <c r="D3218">
        <v>2000</v>
      </c>
      <c r="E3218">
        <v>2001</v>
      </c>
      <c r="F3218" t="s">
        <v>5156</v>
      </c>
      <c r="G3218" t="s">
        <v>5162</v>
      </c>
      <c r="H3218" t="s">
        <v>5184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5208</v>
      </c>
      <c r="P3218">
        <f t="shared" si="174"/>
        <v>57</v>
      </c>
      <c r="Q3218" t="s">
        <v>5234</v>
      </c>
      <c r="R3218" t="s">
        <v>5235</v>
      </c>
      <c r="S3218" s="10">
        <f t="shared" si="175"/>
        <v>42165.254293981481</v>
      </c>
      <c r="T3218" s="10">
        <f t="shared" si="176"/>
        <v>42196.395833333336</v>
      </c>
    </row>
    <row r="3219" spans="1:20" ht="29" x14ac:dyDescent="0.35">
      <c r="A3219">
        <v>3217</v>
      </c>
      <c r="B3219" s="3" t="s">
        <v>1686</v>
      </c>
      <c r="C3219" s="3" t="s">
        <v>4264</v>
      </c>
      <c r="D3219">
        <v>4500</v>
      </c>
      <c r="E3219">
        <v>5221</v>
      </c>
      <c r="F3219" t="s">
        <v>5156</v>
      </c>
      <c r="G3219" t="s">
        <v>5161</v>
      </c>
      <c r="H3219" t="s">
        <v>5183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5208</v>
      </c>
      <c r="P3219">
        <f t="shared" si="174"/>
        <v>50</v>
      </c>
      <c r="Q3219" t="s">
        <v>5234</v>
      </c>
      <c r="R3219" t="s">
        <v>5235</v>
      </c>
      <c r="S3219" s="10">
        <f t="shared" si="175"/>
        <v>42648.337777777771</v>
      </c>
      <c r="T3219" s="10">
        <f t="shared" si="176"/>
        <v>42678.337777777771</v>
      </c>
    </row>
    <row r="3220" spans="1:20" ht="43.5" x14ac:dyDescent="0.35">
      <c r="A3220">
        <v>3218</v>
      </c>
      <c r="B3220" s="3" t="s">
        <v>1687</v>
      </c>
      <c r="C3220" s="3" t="s">
        <v>4265</v>
      </c>
      <c r="D3220">
        <v>12000</v>
      </c>
      <c r="E3220">
        <v>12252</v>
      </c>
      <c r="F3220" t="s">
        <v>5156</v>
      </c>
      <c r="G3220" t="s">
        <v>5162</v>
      </c>
      <c r="H3220" t="s">
        <v>5184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5208</v>
      </c>
      <c r="P3220">
        <f t="shared" si="174"/>
        <v>67</v>
      </c>
      <c r="Q3220" t="s">
        <v>5234</v>
      </c>
      <c r="R3220" t="s">
        <v>5235</v>
      </c>
      <c r="S3220" s="10">
        <f t="shared" si="175"/>
        <v>41970.793819444443</v>
      </c>
      <c r="T3220" s="10">
        <f t="shared" si="176"/>
        <v>42003.791666666664</v>
      </c>
    </row>
    <row r="3221" spans="1:20" ht="43.5" x14ac:dyDescent="0.35">
      <c r="A3221">
        <v>3219</v>
      </c>
      <c r="B3221" s="3" t="s">
        <v>1688</v>
      </c>
      <c r="C3221" s="3" t="s">
        <v>4266</v>
      </c>
      <c r="D3221">
        <v>20000</v>
      </c>
      <c r="E3221">
        <v>20022</v>
      </c>
      <c r="F3221" t="s">
        <v>5156</v>
      </c>
      <c r="G3221" t="s">
        <v>5161</v>
      </c>
      <c r="H3221" t="s">
        <v>5183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5208</v>
      </c>
      <c r="P3221">
        <f t="shared" si="174"/>
        <v>168</v>
      </c>
      <c r="Q3221" t="s">
        <v>5234</v>
      </c>
      <c r="R3221" t="s">
        <v>5235</v>
      </c>
      <c r="S3221" s="10">
        <f t="shared" si="175"/>
        <v>42050.77484953704</v>
      </c>
      <c r="T3221" s="10">
        <f t="shared" si="176"/>
        <v>42085.733182870368</v>
      </c>
    </row>
    <row r="3222" spans="1:20" ht="29" x14ac:dyDescent="0.35">
      <c r="A3222">
        <v>3220</v>
      </c>
      <c r="B3222" s="3" t="s">
        <v>1689</v>
      </c>
      <c r="C3222" s="3" t="s">
        <v>4267</v>
      </c>
      <c r="D3222">
        <v>15000</v>
      </c>
      <c r="E3222">
        <v>15126</v>
      </c>
      <c r="F3222" t="s">
        <v>5156</v>
      </c>
      <c r="G3222" t="s">
        <v>5161</v>
      </c>
      <c r="H3222" t="s">
        <v>5183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5208</v>
      </c>
      <c r="P3222">
        <f t="shared" si="174"/>
        <v>256</v>
      </c>
      <c r="Q3222" t="s">
        <v>5234</v>
      </c>
      <c r="R3222" t="s">
        <v>5235</v>
      </c>
      <c r="S3222" s="10">
        <f t="shared" si="175"/>
        <v>42772.625046296293</v>
      </c>
      <c r="T3222" s="10">
        <f t="shared" si="176"/>
        <v>42806.666666666664</v>
      </c>
    </row>
    <row r="3223" spans="1:20" ht="58" x14ac:dyDescent="0.35">
      <c r="A3223">
        <v>3221</v>
      </c>
      <c r="B3223" s="3" t="s">
        <v>1690</v>
      </c>
      <c r="C3223" s="3" t="s">
        <v>4268</v>
      </c>
      <c r="D3223">
        <v>4000</v>
      </c>
      <c r="E3223">
        <v>4137</v>
      </c>
      <c r="F3223" t="s">
        <v>5156</v>
      </c>
      <c r="G3223" t="s">
        <v>5162</v>
      </c>
      <c r="H3223" t="s">
        <v>5184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5208</v>
      </c>
      <c r="P3223">
        <f t="shared" si="174"/>
        <v>37</v>
      </c>
      <c r="Q3223" t="s">
        <v>5234</v>
      </c>
      <c r="R3223" t="s">
        <v>5235</v>
      </c>
      <c r="S3223" s="10">
        <f t="shared" si="175"/>
        <v>42155.488460648143</v>
      </c>
      <c r="T3223" s="10">
        <f t="shared" si="176"/>
        <v>42190.488460648143</v>
      </c>
    </row>
    <row r="3224" spans="1:20" ht="43.5" x14ac:dyDescent="0.35">
      <c r="A3224">
        <v>3222</v>
      </c>
      <c r="B3224" s="3" t="s">
        <v>1691</v>
      </c>
      <c r="C3224" s="3" t="s">
        <v>4269</v>
      </c>
      <c r="D3224">
        <v>2500</v>
      </c>
      <c r="E3224">
        <v>3120</v>
      </c>
      <c r="F3224" t="s">
        <v>5156</v>
      </c>
      <c r="G3224" t="s">
        <v>5161</v>
      </c>
      <c r="H3224" t="s">
        <v>5183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5208</v>
      </c>
      <c r="P3224">
        <f t="shared" si="174"/>
        <v>37</v>
      </c>
      <c r="Q3224" t="s">
        <v>5234</v>
      </c>
      <c r="R3224" t="s">
        <v>5235</v>
      </c>
      <c r="S3224" s="10">
        <f t="shared" si="175"/>
        <v>42270.373807870368</v>
      </c>
      <c r="T3224" s="10">
        <f t="shared" si="176"/>
        <v>42301.686805555553</v>
      </c>
    </row>
    <row r="3225" spans="1:20" ht="29" x14ac:dyDescent="0.35">
      <c r="A3225">
        <v>3223</v>
      </c>
      <c r="B3225" s="3" t="s">
        <v>1692</v>
      </c>
      <c r="C3225" s="3" t="s">
        <v>4270</v>
      </c>
      <c r="D3225">
        <v>3100</v>
      </c>
      <c r="E3225">
        <v>3395</v>
      </c>
      <c r="F3225" t="s">
        <v>5156</v>
      </c>
      <c r="G3225" t="s">
        <v>5161</v>
      </c>
      <c r="H3225" t="s">
        <v>5183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5208</v>
      </c>
      <c r="P3225">
        <f t="shared" si="174"/>
        <v>46</v>
      </c>
      <c r="Q3225" t="s">
        <v>5234</v>
      </c>
      <c r="R3225" t="s">
        <v>5235</v>
      </c>
      <c r="S3225" s="10">
        <f t="shared" si="175"/>
        <v>42206.627037037033</v>
      </c>
      <c r="T3225" s="10">
        <f t="shared" si="176"/>
        <v>42236.627037037033</v>
      </c>
    </row>
    <row r="3226" spans="1:20" ht="58" x14ac:dyDescent="0.35">
      <c r="A3226">
        <v>3224</v>
      </c>
      <c r="B3226" s="3" t="s">
        <v>1693</v>
      </c>
      <c r="C3226" s="3" t="s">
        <v>4271</v>
      </c>
      <c r="D3226">
        <v>30000</v>
      </c>
      <c r="E3226">
        <v>30610</v>
      </c>
      <c r="F3226" t="s">
        <v>5156</v>
      </c>
      <c r="G3226" t="s">
        <v>5161</v>
      </c>
      <c r="H3226" t="s">
        <v>5183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5208</v>
      </c>
      <c r="P3226">
        <f t="shared" si="174"/>
        <v>142</v>
      </c>
      <c r="Q3226" t="s">
        <v>5234</v>
      </c>
      <c r="R3226" t="s">
        <v>5235</v>
      </c>
      <c r="S3226" s="10">
        <f t="shared" si="175"/>
        <v>42697.642511574071</v>
      </c>
      <c r="T3226" s="10">
        <f t="shared" si="176"/>
        <v>42744.999999999993</v>
      </c>
    </row>
    <row r="3227" spans="1:20" ht="43.5" x14ac:dyDescent="0.35">
      <c r="A3227">
        <v>3225</v>
      </c>
      <c r="B3227" s="3" t="s">
        <v>1694</v>
      </c>
      <c r="C3227" s="3" t="s">
        <v>4272</v>
      </c>
      <c r="D3227">
        <v>2000</v>
      </c>
      <c r="E3227">
        <v>2047</v>
      </c>
      <c r="F3227" t="s">
        <v>5156</v>
      </c>
      <c r="G3227" t="s">
        <v>5161</v>
      </c>
      <c r="H3227" t="s">
        <v>5183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5208</v>
      </c>
      <c r="P3227">
        <f t="shared" si="174"/>
        <v>52</v>
      </c>
      <c r="Q3227" t="s">
        <v>5234</v>
      </c>
      <c r="R3227" t="s">
        <v>5235</v>
      </c>
      <c r="S3227" s="10">
        <f t="shared" si="175"/>
        <v>42503.351134259261</v>
      </c>
      <c r="T3227" s="10">
        <f t="shared" si="176"/>
        <v>42524.666666666664</v>
      </c>
    </row>
    <row r="3228" spans="1:20" ht="43.5" x14ac:dyDescent="0.35">
      <c r="A3228">
        <v>3226</v>
      </c>
      <c r="B3228" s="3" t="s">
        <v>1695</v>
      </c>
      <c r="C3228" s="3" t="s">
        <v>4273</v>
      </c>
      <c r="D3228">
        <v>1200</v>
      </c>
      <c r="E3228">
        <v>1250</v>
      </c>
      <c r="F3228" t="s">
        <v>5156</v>
      </c>
      <c r="G3228" t="s">
        <v>5162</v>
      </c>
      <c r="H3228" t="s">
        <v>5184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5208</v>
      </c>
      <c r="P3228">
        <f t="shared" si="174"/>
        <v>60</v>
      </c>
      <c r="Q3228" t="s">
        <v>5234</v>
      </c>
      <c r="R3228" t="s">
        <v>5235</v>
      </c>
      <c r="S3228" s="10">
        <f t="shared" si="175"/>
        <v>42277.375138888885</v>
      </c>
      <c r="T3228" s="10">
        <f t="shared" si="176"/>
        <v>42307.375138888885</v>
      </c>
    </row>
    <row r="3229" spans="1:20" ht="43.5" x14ac:dyDescent="0.35">
      <c r="A3229">
        <v>3227</v>
      </c>
      <c r="B3229" s="3" t="s">
        <v>1696</v>
      </c>
      <c r="C3229" s="3" t="s">
        <v>4274</v>
      </c>
      <c r="D3229">
        <v>1200</v>
      </c>
      <c r="E3229">
        <v>1500</v>
      </c>
      <c r="F3229" t="s">
        <v>5156</v>
      </c>
      <c r="G3229" t="s">
        <v>5162</v>
      </c>
      <c r="H3229" t="s">
        <v>5184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5208</v>
      </c>
      <c r="P3229">
        <f t="shared" si="174"/>
        <v>50</v>
      </c>
      <c r="Q3229" t="s">
        <v>5234</v>
      </c>
      <c r="R3229" t="s">
        <v>5235</v>
      </c>
      <c r="S3229" s="10">
        <f t="shared" si="175"/>
        <v>42722.674027777779</v>
      </c>
      <c r="T3229" s="10">
        <f t="shared" si="176"/>
        <v>42752.674027777779</v>
      </c>
    </row>
    <row r="3230" spans="1:20" ht="29" x14ac:dyDescent="0.35">
      <c r="A3230">
        <v>3228</v>
      </c>
      <c r="B3230" s="3" t="s">
        <v>1697</v>
      </c>
      <c r="C3230" s="3" t="s">
        <v>4275</v>
      </c>
      <c r="D3230">
        <v>7000</v>
      </c>
      <c r="E3230">
        <v>7164</v>
      </c>
      <c r="F3230" t="s">
        <v>5156</v>
      </c>
      <c r="G3230" t="s">
        <v>5161</v>
      </c>
      <c r="H3230" t="s">
        <v>5183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5208</v>
      </c>
      <c r="P3230">
        <f t="shared" si="174"/>
        <v>194</v>
      </c>
      <c r="Q3230" t="s">
        <v>5234</v>
      </c>
      <c r="R3230" t="s">
        <v>5235</v>
      </c>
      <c r="S3230" s="10">
        <f t="shared" si="175"/>
        <v>42323.500972222224</v>
      </c>
      <c r="T3230" s="10">
        <f t="shared" si="176"/>
        <v>42354.999305555553</v>
      </c>
    </row>
    <row r="3231" spans="1:20" ht="43.5" x14ac:dyDescent="0.35">
      <c r="A3231">
        <v>3229</v>
      </c>
      <c r="B3231" s="3" t="s">
        <v>1698</v>
      </c>
      <c r="C3231" s="3" t="s">
        <v>4276</v>
      </c>
      <c r="D3231">
        <v>20000</v>
      </c>
      <c r="E3231">
        <v>21573</v>
      </c>
      <c r="F3231" t="s">
        <v>5156</v>
      </c>
      <c r="G3231" t="s">
        <v>5161</v>
      </c>
      <c r="H3231" t="s">
        <v>5183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5208</v>
      </c>
      <c r="P3231">
        <f t="shared" si="174"/>
        <v>107</v>
      </c>
      <c r="Q3231" t="s">
        <v>5234</v>
      </c>
      <c r="R3231" t="s">
        <v>5235</v>
      </c>
      <c r="S3231" s="10">
        <f t="shared" si="175"/>
        <v>41933.083310185182</v>
      </c>
      <c r="T3231" s="10">
        <f t="shared" si="176"/>
        <v>41963.124976851854</v>
      </c>
    </row>
    <row r="3232" spans="1:20" ht="58" x14ac:dyDescent="0.35">
      <c r="A3232">
        <v>3230</v>
      </c>
      <c r="B3232" s="3" t="s">
        <v>1699</v>
      </c>
      <c r="C3232" s="3" t="s">
        <v>4277</v>
      </c>
      <c r="D3232">
        <v>2600</v>
      </c>
      <c r="E3232">
        <v>2857</v>
      </c>
      <c r="F3232" t="s">
        <v>5156</v>
      </c>
      <c r="G3232" t="s">
        <v>5161</v>
      </c>
      <c r="H3232" t="s">
        <v>5183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5208</v>
      </c>
      <c r="P3232">
        <f t="shared" si="174"/>
        <v>77</v>
      </c>
      <c r="Q3232" t="s">
        <v>5234</v>
      </c>
      <c r="R3232" t="s">
        <v>5235</v>
      </c>
      <c r="S3232" s="10">
        <f t="shared" si="175"/>
        <v>41897.959791666661</v>
      </c>
      <c r="T3232" s="10">
        <f t="shared" si="176"/>
        <v>41912.957638888889</v>
      </c>
    </row>
    <row r="3233" spans="1:20" ht="43.5" x14ac:dyDescent="0.35">
      <c r="A3233">
        <v>3231</v>
      </c>
      <c r="B3233" s="3" t="s">
        <v>1700</v>
      </c>
      <c r="C3233" s="3" t="s">
        <v>4278</v>
      </c>
      <c r="D3233">
        <v>1000</v>
      </c>
      <c r="E3233">
        <v>1610</v>
      </c>
      <c r="F3233" t="s">
        <v>5156</v>
      </c>
      <c r="G3233" t="s">
        <v>5161</v>
      </c>
      <c r="H3233" t="s">
        <v>5183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5208</v>
      </c>
      <c r="P3233">
        <f t="shared" si="174"/>
        <v>58</v>
      </c>
      <c r="Q3233" t="s">
        <v>5234</v>
      </c>
      <c r="R3233" t="s">
        <v>5235</v>
      </c>
      <c r="S3233" s="10">
        <f t="shared" si="175"/>
        <v>42446.735497685186</v>
      </c>
      <c r="T3233" s="10">
        <f t="shared" si="176"/>
        <v>42476.735497685186</v>
      </c>
    </row>
    <row r="3234" spans="1:20" ht="43.5" x14ac:dyDescent="0.35">
      <c r="A3234">
        <v>3232</v>
      </c>
      <c r="B3234" s="3" t="s">
        <v>1701</v>
      </c>
      <c r="C3234" s="3" t="s">
        <v>4279</v>
      </c>
      <c r="D3234">
        <v>1000</v>
      </c>
      <c r="E3234">
        <v>1312</v>
      </c>
      <c r="F3234" t="s">
        <v>5156</v>
      </c>
      <c r="G3234" t="s">
        <v>5161</v>
      </c>
      <c r="H3234" t="s">
        <v>5183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5208</v>
      </c>
      <c r="P3234">
        <f t="shared" si="174"/>
        <v>50</v>
      </c>
      <c r="Q3234" t="s">
        <v>5234</v>
      </c>
      <c r="R3234" t="s">
        <v>5235</v>
      </c>
      <c r="S3234" s="10">
        <f t="shared" si="175"/>
        <v>42463.605520833335</v>
      </c>
      <c r="T3234" s="10">
        <f t="shared" si="176"/>
        <v>42493.957638888889</v>
      </c>
    </row>
    <row r="3235" spans="1:20" ht="43.5" x14ac:dyDescent="0.35">
      <c r="A3235">
        <v>3233</v>
      </c>
      <c r="B3235" s="3" t="s">
        <v>1702</v>
      </c>
      <c r="C3235" s="3" t="s">
        <v>4280</v>
      </c>
      <c r="D3235">
        <v>5000</v>
      </c>
      <c r="E3235">
        <v>5940</v>
      </c>
      <c r="F3235" t="s">
        <v>5156</v>
      </c>
      <c r="G3235" t="s">
        <v>5161</v>
      </c>
      <c r="H3235" t="s">
        <v>5183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5208</v>
      </c>
      <c r="P3235">
        <f t="shared" si="174"/>
        <v>97</v>
      </c>
      <c r="Q3235" t="s">
        <v>5234</v>
      </c>
      <c r="R3235" t="s">
        <v>5235</v>
      </c>
      <c r="S3235" s="10">
        <f t="shared" si="175"/>
        <v>42766.596701388888</v>
      </c>
      <c r="T3235" s="10">
        <f t="shared" si="176"/>
        <v>42796.596701388888</v>
      </c>
    </row>
    <row r="3236" spans="1:20" ht="43.5" x14ac:dyDescent="0.35">
      <c r="A3236">
        <v>3234</v>
      </c>
      <c r="B3236" s="3" t="s">
        <v>1703</v>
      </c>
      <c r="C3236" s="3" t="s">
        <v>4281</v>
      </c>
      <c r="D3236">
        <v>4000</v>
      </c>
      <c r="E3236">
        <v>4015.71</v>
      </c>
      <c r="F3236" t="s">
        <v>5156</v>
      </c>
      <c r="G3236" t="s">
        <v>5162</v>
      </c>
      <c r="H3236" t="s">
        <v>5184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5208</v>
      </c>
      <c r="P3236">
        <f t="shared" si="174"/>
        <v>35</v>
      </c>
      <c r="Q3236" t="s">
        <v>5234</v>
      </c>
      <c r="R3236" t="s">
        <v>5235</v>
      </c>
      <c r="S3236" s="10">
        <f t="shared" si="175"/>
        <v>42734.581111111103</v>
      </c>
      <c r="T3236" s="10">
        <f t="shared" si="176"/>
        <v>42767.771527777775</v>
      </c>
    </row>
    <row r="3237" spans="1:20" ht="43.5" x14ac:dyDescent="0.35">
      <c r="A3237">
        <v>3235</v>
      </c>
      <c r="B3237" s="3" t="s">
        <v>1704</v>
      </c>
      <c r="C3237" s="3" t="s">
        <v>4282</v>
      </c>
      <c r="D3237">
        <v>15000</v>
      </c>
      <c r="E3237">
        <v>15481</v>
      </c>
      <c r="F3237" t="s">
        <v>5156</v>
      </c>
      <c r="G3237" t="s">
        <v>5161</v>
      </c>
      <c r="H3237" t="s">
        <v>5183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5208</v>
      </c>
      <c r="P3237">
        <f t="shared" si="174"/>
        <v>86</v>
      </c>
      <c r="Q3237" t="s">
        <v>5234</v>
      </c>
      <c r="R3237" t="s">
        <v>5235</v>
      </c>
      <c r="S3237" s="10">
        <f t="shared" si="175"/>
        <v>42522.139479166661</v>
      </c>
      <c r="T3237" s="10">
        <f t="shared" si="176"/>
        <v>42552.139479166661</v>
      </c>
    </row>
    <row r="3238" spans="1:20" ht="43.5" x14ac:dyDescent="0.35">
      <c r="A3238">
        <v>3236</v>
      </c>
      <c r="B3238" s="3" t="s">
        <v>1705</v>
      </c>
      <c r="C3238" s="3" t="s">
        <v>4283</v>
      </c>
      <c r="D3238">
        <v>20000</v>
      </c>
      <c r="E3238">
        <v>20120</v>
      </c>
      <c r="F3238" t="s">
        <v>5156</v>
      </c>
      <c r="G3238" t="s">
        <v>5161</v>
      </c>
      <c r="H3238" t="s">
        <v>5183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5208</v>
      </c>
      <c r="P3238">
        <f t="shared" si="174"/>
        <v>183</v>
      </c>
      <c r="Q3238" t="s">
        <v>5234</v>
      </c>
      <c r="R3238" t="s">
        <v>5235</v>
      </c>
      <c r="S3238" s="10">
        <f t="shared" si="175"/>
        <v>42702.708715277775</v>
      </c>
      <c r="T3238" s="10">
        <f t="shared" si="176"/>
        <v>42732.708715277775</v>
      </c>
    </row>
    <row r="3239" spans="1:20" ht="29" x14ac:dyDescent="0.35">
      <c r="A3239">
        <v>3237</v>
      </c>
      <c r="B3239" s="3" t="s">
        <v>1706</v>
      </c>
      <c r="C3239" s="3" t="s">
        <v>4284</v>
      </c>
      <c r="D3239">
        <v>35000</v>
      </c>
      <c r="E3239">
        <v>35275.64</v>
      </c>
      <c r="F3239" t="s">
        <v>5156</v>
      </c>
      <c r="G3239" t="s">
        <v>5161</v>
      </c>
      <c r="H3239" t="s">
        <v>5183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5208</v>
      </c>
      <c r="P3239">
        <f t="shared" si="174"/>
        <v>131</v>
      </c>
      <c r="Q3239" t="s">
        <v>5234</v>
      </c>
      <c r="R3239" t="s">
        <v>5235</v>
      </c>
      <c r="S3239" s="10">
        <f t="shared" si="175"/>
        <v>42252.266018518516</v>
      </c>
      <c r="T3239" s="10">
        <f t="shared" si="176"/>
        <v>42275.957638888889</v>
      </c>
    </row>
    <row r="3240" spans="1:20" ht="58" x14ac:dyDescent="0.35">
      <c r="A3240">
        <v>3238</v>
      </c>
      <c r="B3240" s="3" t="s">
        <v>1707</v>
      </c>
      <c r="C3240" s="3" t="s">
        <v>4285</v>
      </c>
      <c r="D3240">
        <v>2800</v>
      </c>
      <c r="E3240">
        <v>3145</v>
      </c>
      <c r="F3240" t="s">
        <v>5156</v>
      </c>
      <c r="G3240" t="s">
        <v>5162</v>
      </c>
      <c r="H3240" t="s">
        <v>5184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5208</v>
      </c>
      <c r="P3240">
        <f t="shared" si="174"/>
        <v>40</v>
      </c>
      <c r="Q3240" t="s">
        <v>5234</v>
      </c>
      <c r="R3240" t="s">
        <v>5235</v>
      </c>
      <c r="S3240" s="10">
        <f t="shared" si="175"/>
        <v>42156.302060185182</v>
      </c>
      <c r="T3240" s="10">
        <f t="shared" si="176"/>
        <v>42186.302060185182</v>
      </c>
    </row>
    <row r="3241" spans="1:20" ht="58" x14ac:dyDescent="0.35">
      <c r="A3241">
        <v>3239</v>
      </c>
      <c r="B3241" s="3" t="s">
        <v>1708</v>
      </c>
      <c r="C3241" s="3" t="s">
        <v>4286</v>
      </c>
      <c r="D3241">
        <v>5862</v>
      </c>
      <c r="E3241">
        <v>6208.98</v>
      </c>
      <c r="F3241" t="s">
        <v>5156</v>
      </c>
      <c r="G3241" t="s">
        <v>5162</v>
      </c>
      <c r="H3241" t="s">
        <v>5184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5208</v>
      </c>
      <c r="P3241">
        <f t="shared" si="174"/>
        <v>60</v>
      </c>
      <c r="Q3241" t="s">
        <v>5234</v>
      </c>
      <c r="R3241" t="s">
        <v>5235</v>
      </c>
      <c r="S3241" s="10">
        <f t="shared" si="175"/>
        <v>42277.880706018514</v>
      </c>
      <c r="T3241" s="10">
        <f t="shared" si="176"/>
        <v>42302.790972222218</v>
      </c>
    </row>
    <row r="3242" spans="1:20" ht="58" x14ac:dyDescent="0.35">
      <c r="A3242">
        <v>3240</v>
      </c>
      <c r="B3242" s="3" t="s">
        <v>1709</v>
      </c>
      <c r="C3242" s="3" t="s">
        <v>4287</v>
      </c>
      <c r="D3242">
        <v>3000</v>
      </c>
      <c r="E3242">
        <v>3017</v>
      </c>
      <c r="F3242" t="s">
        <v>5156</v>
      </c>
      <c r="G3242" t="s">
        <v>5162</v>
      </c>
      <c r="H3242" t="s">
        <v>5184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5208</v>
      </c>
      <c r="P3242">
        <f t="shared" si="174"/>
        <v>89</v>
      </c>
      <c r="Q3242" t="s">
        <v>5234</v>
      </c>
      <c r="R3242" t="s">
        <v>5235</v>
      </c>
      <c r="S3242" s="10">
        <f t="shared" si="175"/>
        <v>42754.485509259255</v>
      </c>
      <c r="T3242" s="10">
        <f t="shared" si="176"/>
        <v>42782.749999999993</v>
      </c>
    </row>
    <row r="3243" spans="1:20" ht="58" x14ac:dyDescent="0.35">
      <c r="A3243">
        <v>3241</v>
      </c>
      <c r="B3243" s="3" t="s">
        <v>1710</v>
      </c>
      <c r="C3243" s="3" t="s">
        <v>4288</v>
      </c>
      <c r="D3243">
        <v>8500</v>
      </c>
      <c r="E3243">
        <v>9801</v>
      </c>
      <c r="F3243" t="s">
        <v>5156</v>
      </c>
      <c r="G3243" t="s">
        <v>5161</v>
      </c>
      <c r="H3243" t="s">
        <v>5183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5208</v>
      </c>
      <c r="P3243">
        <f t="shared" si="174"/>
        <v>59</v>
      </c>
      <c r="Q3243" t="s">
        <v>5234</v>
      </c>
      <c r="R3243" t="s">
        <v>5235</v>
      </c>
      <c r="S3243" s="10">
        <f t="shared" si="175"/>
        <v>41893.116550925923</v>
      </c>
      <c r="T3243" s="10">
        <f t="shared" si="176"/>
        <v>41926.082638888889</v>
      </c>
    </row>
    <row r="3244" spans="1:20" ht="43.5" x14ac:dyDescent="0.35">
      <c r="A3244">
        <v>3242</v>
      </c>
      <c r="B3244" s="3" t="s">
        <v>1711</v>
      </c>
      <c r="C3244" s="3" t="s">
        <v>4289</v>
      </c>
      <c r="D3244">
        <v>10000</v>
      </c>
      <c r="E3244">
        <v>12730.42</v>
      </c>
      <c r="F3244" t="s">
        <v>5156</v>
      </c>
      <c r="G3244" t="s">
        <v>5161</v>
      </c>
      <c r="H3244" t="s">
        <v>5183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5208</v>
      </c>
      <c r="P3244">
        <f t="shared" si="174"/>
        <v>70</v>
      </c>
      <c r="Q3244" t="s">
        <v>5234</v>
      </c>
      <c r="R3244" t="s">
        <v>5235</v>
      </c>
      <c r="S3244" s="10">
        <f t="shared" si="175"/>
        <v>41871.547361111108</v>
      </c>
      <c r="T3244" s="10">
        <f t="shared" si="176"/>
        <v>41901.547361111108</v>
      </c>
    </row>
    <row r="3245" spans="1:20" ht="43.5" x14ac:dyDescent="0.35">
      <c r="A3245">
        <v>3243</v>
      </c>
      <c r="B3245" s="3" t="s">
        <v>1712</v>
      </c>
      <c r="C3245" s="3" t="s">
        <v>4290</v>
      </c>
      <c r="D3245">
        <v>8000</v>
      </c>
      <c r="E3245">
        <v>8227</v>
      </c>
      <c r="F3245" t="s">
        <v>5156</v>
      </c>
      <c r="G3245" t="s">
        <v>5161</v>
      </c>
      <c r="H3245" t="s">
        <v>5183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5208</v>
      </c>
      <c r="P3245">
        <f t="shared" si="174"/>
        <v>116</v>
      </c>
      <c r="Q3245" t="s">
        <v>5234</v>
      </c>
      <c r="R3245" t="s">
        <v>5235</v>
      </c>
      <c r="S3245" s="10">
        <f t="shared" si="175"/>
        <v>42261.888449074067</v>
      </c>
      <c r="T3245" s="10">
        <f t="shared" si="176"/>
        <v>42285.791666666664</v>
      </c>
    </row>
    <row r="3246" spans="1:20" ht="43.5" x14ac:dyDescent="0.35">
      <c r="A3246">
        <v>3244</v>
      </c>
      <c r="B3246" s="3" t="s">
        <v>1713</v>
      </c>
      <c r="C3246" s="3" t="s">
        <v>4291</v>
      </c>
      <c r="D3246">
        <v>1600</v>
      </c>
      <c r="E3246">
        <v>1647</v>
      </c>
      <c r="F3246" t="s">
        <v>5156</v>
      </c>
      <c r="G3246" t="s">
        <v>5162</v>
      </c>
      <c r="H3246" t="s">
        <v>5184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5208</v>
      </c>
      <c r="P3246">
        <f t="shared" si="174"/>
        <v>24</v>
      </c>
      <c r="Q3246" t="s">
        <v>5234</v>
      </c>
      <c r="R3246" t="s">
        <v>5235</v>
      </c>
      <c r="S3246" s="10">
        <f t="shared" si="175"/>
        <v>42675.485902777778</v>
      </c>
      <c r="T3246" s="10">
        <f t="shared" si="176"/>
        <v>42705.527569444443</v>
      </c>
    </row>
    <row r="3247" spans="1:20" ht="43.5" x14ac:dyDescent="0.35">
      <c r="A3247">
        <v>3245</v>
      </c>
      <c r="B3247" s="3" t="s">
        <v>1714</v>
      </c>
      <c r="C3247" s="3" t="s">
        <v>4292</v>
      </c>
      <c r="D3247">
        <v>21000</v>
      </c>
      <c r="E3247">
        <v>21904</v>
      </c>
      <c r="F3247" t="s">
        <v>5156</v>
      </c>
      <c r="G3247" t="s">
        <v>5161</v>
      </c>
      <c r="H3247" t="s">
        <v>5183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5208</v>
      </c>
      <c r="P3247">
        <f t="shared" si="174"/>
        <v>81</v>
      </c>
      <c r="Q3247" t="s">
        <v>5234</v>
      </c>
      <c r="R3247" t="s">
        <v>5235</v>
      </c>
      <c r="S3247" s="10">
        <f t="shared" si="175"/>
        <v>42135.391874999994</v>
      </c>
      <c r="T3247" s="10">
        <f t="shared" si="176"/>
        <v>42166.874999999993</v>
      </c>
    </row>
    <row r="3248" spans="1:20" ht="43.5" x14ac:dyDescent="0.35">
      <c r="A3248">
        <v>3246</v>
      </c>
      <c r="B3248" s="3" t="s">
        <v>1715</v>
      </c>
      <c r="C3248" s="3" t="s">
        <v>4293</v>
      </c>
      <c r="D3248">
        <v>10000</v>
      </c>
      <c r="E3248">
        <v>11122</v>
      </c>
      <c r="F3248" t="s">
        <v>5156</v>
      </c>
      <c r="G3248" t="s">
        <v>5161</v>
      </c>
      <c r="H3248" t="s">
        <v>5183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5208</v>
      </c>
      <c r="P3248">
        <f t="shared" si="174"/>
        <v>58</v>
      </c>
      <c r="Q3248" t="s">
        <v>5234</v>
      </c>
      <c r="R3248" t="s">
        <v>5235</v>
      </c>
      <c r="S3248" s="10">
        <f t="shared" si="175"/>
        <v>42230.263888888883</v>
      </c>
      <c r="T3248" s="10">
        <f t="shared" si="176"/>
        <v>42258.957638888889</v>
      </c>
    </row>
    <row r="3249" spans="1:20" ht="43.5" x14ac:dyDescent="0.35">
      <c r="A3249">
        <v>3247</v>
      </c>
      <c r="B3249" s="3" t="s">
        <v>1716</v>
      </c>
      <c r="C3249" s="3" t="s">
        <v>4294</v>
      </c>
      <c r="D3249">
        <v>2500</v>
      </c>
      <c r="E3249">
        <v>2646.5</v>
      </c>
      <c r="F3249" t="s">
        <v>5156</v>
      </c>
      <c r="G3249" t="s">
        <v>5162</v>
      </c>
      <c r="H3249" t="s">
        <v>5184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5208</v>
      </c>
      <c r="P3249">
        <f t="shared" si="174"/>
        <v>46</v>
      </c>
      <c r="Q3249" t="s">
        <v>5234</v>
      </c>
      <c r="R3249" t="s">
        <v>5235</v>
      </c>
      <c r="S3249" s="10">
        <f t="shared" si="175"/>
        <v>42167.22583333333</v>
      </c>
      <c r="T3249" s="10">
        <f t="shared" si="176"/>
        <v>42197.22583333333</v>
      </c>
    </row>
    <row r="3250" spans="1:20" ht="29" x14ac:dyDescent="0.35">
      <c r="A3250">
        <v>3248</v>
      </c>
      <c r="B3250" s="3" t="s">
        <v>1717</v>
      </c>
      <c r="C3250" s="3" t="s">
        <v>4295</v>
      </c>
      <c r="D3250">
        <v>12000</v>
      </c>
      <c r="E3250">
        <v>12095</v>
      </c>
      <c r="F3250" t="s">
        <v>5156</v>
      </c>
      <c r="G3250" t="s">
        <v>5161</v>
      </c>
      <c r="H3250" t="s">
        <v>5183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5208</v>
      </c>
      <c r="P3250">
        <f t="shared" si="174"/>
        <v>60</v>
      </c>
      <c r="Q3250" t="s">
        <v>5234</v>
      </c>
      <c r="R3250" t="s">
        <v>5235</v>
      </c>
      <c r="S3250" s="10">
        <f t="shared" si="175"/>
        <v>42068.68005787037</v>
      </c>
      <c r="T3250" s="10">
        <f t="shared" si="176"/>
        <v>42098.638391203705</v>
      </c>
    </row>
    <row r="3251" spans="1:20" ht="43.5" x14ac:dyDescent="0.35">
      <c r="A3251">
        <v>3249</v>
      </c>
      <c r="B3251" s="3" t="s">
        <v>1718</v>
      </c>
      <c r="C3251" s="3" t="s">
        <v>4296</v>
      </c>
      <c r="D3251">
        <v>5500</v>
      </c>
      <c r="E3251">
        <v>5771</v>
      </c>
      <c r="F3251" t="s">
        <v>5156</v>
      </c>
      <c r="G3251" t="s">
        <v>5161</v>
      </c>
      <c r="H3251" t="s">
        <v>5183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5208</v>
      </c>
      <c r="P3251">
        <f t="shared" si="174"/>
        <v>66</v>
      </c>
      <c r="Q3251" t="s">
        <v>5234</v>
      </c>
      <c r="R3251" t="s">
        <v>5235</v>
      </c>
      <c r="S3251" s="10">
        <f t="shared" si="175"/>
        <v>42145.538356481477</v>
      </c>
      <c r="T3251" s="10">
        <f t="shared" si="176"/>
        <v>42175.538356481477</v>
      </c>
    </row>
    <row r="3252" spans="1:20" ht="58" x14ac:dyDescent="0.35">
      <c r="A3252">
        <v>3250</v>
      </c>
      <c r="B3252" s="3" t="s">
        <v>1719</v>
      </c>
      <c r="C3252" s="3" t="s">
        <v>4297</v>
      </c>
      <c r="D3252">
        <v>25000</v>
      </c>
      <c r="E3252">
        <v>25388</v>
      </c>
      <c r="F3252" t="s">
        <v>5156</v>
      </c>
      <c r="G3252" t="s">
        <v>5161</v>
      </c>
      <c r="H3252" t="s">
        <v>5183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5208</v>
      </c>
      <c r="P3252">
        <f t="shared" si="174"/>
        <v>119</v>
      </c>
      <c r="Q3252" t="s">
        <v>5234</v>
      </c>
      <c r="R3252" t="s">
        <v>5235</v>
      </c>
      <c r="S3252" s="10">
        <f t="shared" si="175"/>
        <v>41918.533842592587</v>
      </c>
      <c r="T3252" s="10">
        <f t="shared" si="176"/>
        <v>41948.575509259259</v>
      </c>
    </row>
    <row r="3253" spans="1:20" ht="43.5" x14ac:dyDescent="0.35">
      <c r="A3253">
        <v>3251</v>
      </c>
      <c r="B3253" s="3" t="s">
        <v>1720</v>
      </c>
      <c r="C3253" s="3" t="s">
        <v>4298</v>
      </c>
      <c r="D3253">
        <v>1500</v>
      </c>
      <c r="E3253">
        <v>1661</v>
      </c>
      <c r="F3253" t="s">
        <v>5156</v>
      </c>
      <c r="G3253" t="s">
        <v>5161</v>
      </c>
      <c r="H3253" t="s">
        <v>5183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5208</v>
      </c>
      <c r="P3253">
        <f t="shared" si="174"/>
        <v>83</v>
      </c>
      <c r="Q3253" t="s">
        <v>5234</v>
      </c>
      <c r="R3253" t="s">
        <v>5235</v>
      </c>
      <c r="S3253" s="10">
        <f t="shared" si="175"/>
        <v>42146.52275462963</v>
      </c>
      <c r="T3253" s="10">
        <f t="shared" si="176"/>
        <v>42176.52275462963</v>
      </c>
    </row>
    <row r="3254" spans="1:20" ht="43.5" x14ac:dyDescent="0.35">
      <c r="A3254">
        <v>3252</v>
      </c>
      <c r="B3254" s="3" t="s">
        <v>1721</v>
      </c>
      <c r="C3254" s="3" t="s">
        <v>4299</v>
      </c>
      <c r="D3254">
        <v>2250</v>
      </c>
      <c r="E3254">
        <v>2876</v>
      </c>
      <c r="F3254" t="s">
        <v>5156</v>
      </c>
      <c r="G3254" t="s">
        <v>5162</v>
      </c>
      <c r="H3254" t="s">
        <v>5184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5208</v>
      </c>
      <c r="P3254">
        <f t="shared" si="174"/>
        <v>58</v>
      </c>
      <c r="Q3254" t="s">
        <v>5234</v>
      </c>
      <c r="R3254" t="s">
        <v>5235</v>
      </c>
      <c r="S3254" s="10">
        <f t="shared" si="175"/>
        <v>42590.264351851853</v>
      </c>
      <c r="T3254" s="10">
        <f t="shared" si="176"/>
        <v>42620.264351851853</v>
      </c>
    </row>
    <row r="3255" spans="1:20" ht="43.5" x14ac:dyDescent="0.35">
      <c r="A3255">
        <v>3253</v>
      </c>
      <c r="B3255" s="3" t="s">
        <v>1722</v>
      </c>
      <c r="C3255" s="3" t="s">
        <v>4300</v>
      </c>
      <c r="D3255">
        <v>20000</v>
      </c>
      <c r="E3255">
        <v>20365</v>
      </c>
      <c r="F3255" t="s">
        <v>5156</v>
      </c>
      <c r="G3255" t="s">
        <v>5161</v>
      </c>
      <c r="H3255" t="s">
        <v>5183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5208</v>
      </c>
      <c r="P3255">
        <f t="shared" si="174"/>
        <v>177</v>
      </c>
      <c r="Q3255" t="s">
        <v>5234</v>
      </c>
      <c r="R3255" t="s">
        <v>5235</v>
      </c>
      <c r="S3255" s="10">
        <f t="shared" si="175"/>
        <v>42602.368379629632</v>
      </c>
      <c r="T3255" s="10">
        <f t="shared" si="176"/>
        <v>42620.947916666664</v>
      </c>
    </row>
    <row r="3256" spans="1:20" ht="43.5" x14ac:dyDescent="0.35">
      <c r="A3256">
        <v>3254</v>
      </c>
      <c r="B3256" s="3" t="s">
        <v>1723</v>
      </c>
      <c r="C3256" s="3" t="s">
        <v>4301</v>
      </c>
      <c r="D3256">
        <v>13000</v>
      </c>
      <c r="E3256">
        <v>13163.5</v>
      </c>
      <c r="F3256" t="s">
        <v>5156</v>
      </c>
      <c r="G3256" t="s">
        <v>5162</v>
      </c>
      <c r="H3256" t="s">
        <v>5184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5208</v>
      </c>
      <c r="P3256">
        <f t="shared" si="174"/>
        <v>71</v>
      </c>
      <c r="Q3256" t="s">
        <v>5234</v>
      </c>
      <c r="R3256" t="s">
        <v>5235</v>
      </c>
      <c r="S3256" s="10">
        <f t="shared" si="175"/>
        <v>42058.877418981479</v>
      </c>
      <c r="T3256" s="10">
        <f t="shared" si="176"/>
        <v>42088.835752314808</v>
      </c>
    </row>
    <row r="3257" spans="1:20" ht="58" x14ac:dyDescent="0.35">
      <c r="A3257">
        <v>3255</v>
      </c>
      <c r="B3257" s="3" t="s">
        <v>1724</v>
      </c>
      <c r="C3257" s="3" t="s">
        <v>4302</v>
      </c>
      <c r="D3257">
        <v>300</v>
      </c>
      <c r="E3257">
        <v>525</v>
      </c>
      <c r="F3257" t="s">
        <v>5156</v>
      </c>
      <c r="G3257" t="s">
        <v>5162</v>
      </c>
      <c r="H3257" t="s">
        <v>5184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5208</v>
      </c>
      <c r="P3257">
        <f t="shared" si="174"/>
        <v>29</v>
      </c>
      <c r="Q3257" t="s">
        <v>5234</v>
      </c>
      <c r="R3257" t="s">
        <v>5235</v>
      </c>
      <c r="S3257" s="10">
        <f t="shared" si="175"/>
        <v>41889.559895833328</v>
      </c>
      <c r="T3257" s="10">
        <f t="shared" si="176"/>
        <v>41919.559895833328</v>
      </c>
    </row>
    <row r="3258" spans="1:20" ht="43.5" x14ac:dyDescent="0.35">
      <c r="A3258">
        <v>3256</v>
      </c>
      <c r="B3258" s="3" t="s">
        <v>1725</v>
      </c>
      <c r="C3258" s="3" t="s">
        <v>4303</v>
      </c>
      <c r="D3258">
        <v>10000</v>
      </c>
      <c r="E3258">
        <v>12806</v>
      </c>
      <c r="F3258" t="s">
        <v>5156</v>
      </c>
      <c r="G3258" t="s">
        <v>5161</v>
      </c>
      <c r="H3258" t="s">
        <v>5183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5208</v>
      </c>
      <c r="P3258">
        <f t="shared" si="174"/>
        <v>73</v>
      </c>
      <c r="Q3258" t="s">
        <v>5234</v>
      </c>
      <c r="R3258" t="s">
        <v>5235</v>
      </c>
      <c r="S3258" s="10">
        <f t="shared" si="175"/>
        <v>42144.365474537037</v>
      </c>
      <c r="T3258" s="10">
        <f t="shared" si="176"/>
        <v>42165.957638888889</v>
      </c>
    </row>
    <row r="3259" spans="1:20" ht="43.5" x14ac:dyDescent="0.35">
      <c r="A3259">
        <v>3257</v>
      </c>
      <c r="B3259" s="3" t="s">
        <v>1726</v>
      </c>
      <c r="C3259" s="3" t="s">
        <v>4304</v>
      </c>
      <c r="D3259">
        <v>2000</v>
      </c>
      <c r="E3259">
        <v>2125.9899999999998</v>
      </c>
      <c r="F3259" t="s">
        <v>5156</v>
      </c>
      <c r="G3259" t="s">
        <v>5162</v>
      </c>
      <c r="H3259" t="s">
        <v>5184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5208</v>
      </c>
      <c r="P3259">
        <f t="shared" si="174"/>
        <v>52</v>
      </c>
      <c r="Q3259" t="s">
        <v>5234</v>
      </c>
      <c r="R3259" t="s">
        <v>5235</v>
      </c>
      <c r="S3259" s="10">
        <f t="shared" si="175"/>
        <v>42758.351296296292</v>
      </c>
      <c r="T3259" s="10">
        <f t="shared" si="176"/>
        <v>42788.351296296292</v>
      </c>
    </row>
    <row r="3260" spans="1:20" ht="43.5" x14ac:dyDescent="0.35">
      <c r="A3260">
        <v>3258</v>
      </c>
      <c r="B3260" s="3" t="s">
        <v>1727</v>
      </c>
      <c r="C3260" s="3" t="s">
        <v>4305</v>
      </c>
      <c r="D3260">
        <v>7000</v>
      </c>
      <c r="E3260">
        <v>7365</v>
      </c>
      <c r="F3260" t="s">
        <v>5156</v>
      </c>
      <c r="G3260" t="s">
        <v>5161</v>
      </c>
      <c r="H3260" t="s">
        <v>5183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5208</v>
      </c>
      <c r="P3260">
        <f t="shared" si="174"/>
        <v>98</v>
      </c>
      <c r="Q3260" t="s">
        <v>5234</v>
      </c>
      <c r="R3260" t="s">
        <v>5235</v>
      </c>
      <c r="S3260" s="10">
        <f t="shared" si="175"/>
        <v>41982.678946759253</v>
      </c>
      <c r="T3260" s="10">
        <f t="shared" si="176"/>
        <v>42012.678946759253</v>
      </c>
    </row>
    <row r="3261" spans="1:20" ht="43.5" x14ac:dyDescent="0.35">
      <c r="A3261">
        <v>3259</v>
      </c>
      <c r="B3261" s="3" t="s">
        <v>1728</v>
      </c>
      <c r="C3261" s="3" t="s">
        <v>4306</v>
      </c>
      <c r="D3261">
        <v>23000</v>
      </c>
      <c r="E3261">
        <v>24418.6</v>
      </c>
      <c r="F3261" t="s">
        <v>5156</v>
      </c>
      <c r="G3261" t="s">
        <v>5161</v>
      </c>
      <c r="H3261" t="s">
        <v>5183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5208</v>
      </c>
      <c r="P3261">
        <f t="shared" si="174"/>
        <v>252</v>
      </c>
      <c r="Q3261" t="s">
        <v>5234</v>
      </c>
      <c r="R3261" t="s">
        <v>5235</v>
      </c>
      <c r="S3261" s="10">
        <f t="shared" si="175"/>
        <v>42614.552604166667</v>
      </c>
      <c r="T3261" s="10">
        <f t="shared" si="176"/>
        <v>42643.957638888889</v>
      </c>
    </row>
    <row r="3262" spans="1:20" ht="43.5" x14ac:dyDescent="0.35">
      <c r="A3262">
        <v>3260</v>
      </c>
      <c r="B3262" s="3" t="s">
        <v>1729</v>
      </c>
      <c r="C3262" s="3" t="s">
        <v>4307</v>
      </c>
      <c r="D3262">
        <v>5000</v>
      </c>
      <c r="E3262">
        <v>5462</v>
      </c>
      <c r="F3262" t="s">
        <v>5156</v>
      </c>
      <c r="G3262" t="s">
        <v>5161</v>
      </c>
      <c r="H3262" t="s">
        <v>5183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5208</v>
      </c>
      <c r="P3262">
        <f t="shared" si="174"/>
        <v>75</v>
      </c>
      <c r="Q3262" t="s">
        <v>5234</v>
      </c>
      <c r="R3262" t="s">
        <v>5235</v>
      </c>
      <c r="S3262" s="10">
        <f t="shared" si="175"/>
        <v>42303.464328703696</v>
      </c>
      <c r="T3262" s="10">
        <f t="shared" si="176"/>
        <v>42338.505995370368</v>
      </c>
    </row>
    <row r="3263" spans="1:20" ht="43.5" x14ac:dyDescent="0.35">
      <c r="A3263">
        <v>3261</v>
      </c>
      <c r="B3263" s="3" t="s">
        <v>1730</v>
      </c>
      <c r="C3263" s="3" t="s">
        <v>4308</v>
      </c>
      <c r="D3263">
        <v>3300</v>
      </c>
      <c r="E3263">
        <v>3315</v>
      </c>
      <c r="F3263" t="s">
        <v>5156</v>
      </c>
      <c r="G3263" t="s">
        <v>5161</v>
      </c>
      <c r="H3263" t="s">
        <v>5183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5208</v>
      </c>
      <c r="P3263">
        <f t="shared" si="174"/>
        <v>68</v>
      </c>
      <c r="Q3263" t="s">
        <v>5234</v>
      </c>
      <c r="R3263" t="s">
        <v>5235</v>
      </c>
      <c r="S3263" s="10">
        <f t="shared" si="175"/>
        <v>42171.517083333332</v>
      </c>
      <c r="T3263" s="10">
        <f t="shared" si="176"/>
        <v>42201.517083333332</v>
      </c>
    </row>
    <row r="3264" spans="1:20" ht="29" x14ac:dyDescent="0.35">
      <c r="A3264">
        <v>3262</v>
      </c>
      <c r="B3264" s="3" t="s">
        <v>1731</v>
      </c>
      <c r="C3264" s="3" t="s">
        <v>4309</v>
      </c>
      <c r="D3264">
        <v>12200</v>
      </c>
      <c r="E3264">
        <v>12571</v>
      </c>
      <c r="F3264" t="s">
        <v>5156</v>
      </c>
      <c r="G3264" t="s">
        <v>5161</v>
      </c>
      <c r="H3264" t="s">
        <v>5183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5208</v>
      </c>
      <c r="P3264">
        <f t="shared" si="174"/>
        <v>94</v>
      </c>
      <c r="Q3264" t="s">
        <v>5234</v>
      </c>
      <c r="R3264" t="s">
        <v>5235</v>
      </c>
      <c r="S3264" s="10">
        <f t="shared" si="175"/>
        <v>41964.107199074067</v>
      </c>
      <c r="T3264" s="10">
        <f t="shared" si="176"/>
        <v>41994.958333333336</v>
      </c>
    </row>
    <row r="3265" spans="1:20" ht="29" x14ac:dyDescent="0.35">
      <c r="A3265">
        <v>3263</v>
      </c>
      <c r="B3265" s="3" t="s">
        <v>1732</v>
      </c>
      <c r="C3265" s="3" t="s">
        <v>4310</v>
      </c>
      <c r="D3265">
        <v>2500</v>
      </c>
      <c r="E3265">
        <v>2804.16</v>
      </c>
      <c r="F3265" t="s">
        <v>5156</v>
      </c>
      <c r="G3265" t="s">
        <v>5161</v>
      </c>
      <c r="H3265" t="s">
        <v>5183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5208</v>
      </c>
      <c r="P3265">
        <f t="shared" si="174"/>
        <v>41</v>
      </c>
      <c r="Q3265" t="s">
        <v>5234</v>
      </c>
      <c r="R3265" t="s">
        <v>5235</v>
      </c>
      <c r="S3265" s="10">
        <f t="shared" si="175"/>
        <v>42284.30773148148</v>
      </c>
      <c r="T3265" s="10">
        <f t="shared" si="176"/>
        <v>42307.666666666664</v>
      </c>
    </row>
    <row r="3266" spans="1:20" ht="29" x14ac:dyDescent="0.35">
      <c r="A3266">
        <v>3264</v>
      </c>
      <c r="B3266" s="3" t="s">
        <v>1733</v>
      </c>
      <c r="C3266" s="3" t="s">
        <v>4311</v>
      </c>
      <c r="D3266">
        <v>2500</v>
      </c>
      <c r="E3266">
        <v>2575</v>
      </c>
      <c r="F3266" t="s">
        <v>5156</v>
      </c>
      <c r="G3266" t="s">
        <v>5161</v>
      </c>
      <c r="H3266" t="s">
        <v>5183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5208</v>
      </c>
      <c r="P3266">
        <f t="shared" si="174"/>
        <v>53</v>
      </c>
      <c r="Q3266" t="s">
        <v>5234</v>
      </c>
      <c r="R3266" t="s">
        <v>5235</v>
      </c>
      <c r="S3266" s="10">
        <f t="shared" si="175"/>
        <v>42016.591874999998</v>
      </c>
      <c r="T3266" s="10">
        <f t="shared" si="176"/>
        <v>42032.708333333336</v>
      </c>
    </row>
    <row r="3267" spans="1:20" ht="43.5" x14ac:dyDescent="0.35">
      <c r="A3267">
        <v>3265</v>
      </c>
      <c r="B3267" s="3" t="s">
        <v>1734</v>
      </c>
      <c r="C3267" s="3" t="s">
        <v>4312</v>
      </c>
      <c r="D3267">
        <v>2700</v>
      </c>
      <c r="E3267">
        <v>4428</v>
      </c>
      <c r="F3267" t="s">
        <v>5156</v>
      </c>
      <c r="G3267" t="s">
        <v>5178</v>
      </c>
      <c r="H3267" t="s">
        <v>5186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5208</v>
      </c>
      <c r="P3267">
        <f t="shared" ref="P3267:P3330" si="177">ROUND(E3267/L3267,0)</f>
        <v>70</v>
      </c>
      <c r="Q3267" t="s">
        <v>5234</v>
      </c>
      <c r="R3267" t="s">
        <v>5235</v>
      </c>
      <c r="S3267" s="10">
        <f t="shared" ref="S3267:S3330" si="178">(J3267/86400)+25569+(-5/24)</f>
        <v>42311.503645833327</v>
      </c>
      <c r="T3267" s="10">
        <f t="shared" ref="T3267:T3330" si="179">(I3267/86400)+25569+(-5/24)</f>
        <v>42341.499999999993</v>
      </c>
    </row>
    <row r="3268" spans="1:20" ht="43.5" x14ac:dyDescent="0.35">
      <c r="A3268">
        <v>3266</v>
      </c>
      <c r="B3268" s="3" t="s">
        <v>1735</v>
      </c>
      <c r="C3268" s="3" t="s">
        <v>4313</v>
      </c>
      <c r="D3268">
        <v>6000</v>
      </c>
      <c r="E3268">
        <v>7877</v>
      </c>
      <c r="F3268" t="s">
        <v>5156</v>
      </c>
      <c r="G3268" t="s">
        <v>5161</v>
      </c>
      <c r="H3268" t="s">
        <v>5183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5208</v>
      </c>
      <c r="P3268">
        <f t="shared" si="177"/>
        <v>48</v>
      </c>
      <c r="Q3268" t="s">
        <v>5234</v>
      </c>
      <c r="R3268" t="s">
        <v>5235</v>
      </c>
      <c r="S3268" s="10">
        <f t="shared" si="178"/>
        <v>42136.327800925923</v>
      </c>
      <c r="T3268" s="10">
        <f t="shared" si="179"/>
        <v>42167.666666666664</v>
      </c>
    </row>
    <row r="3269" spans="1:20" ht="43.5" x14ac:dyDescent="0.35">
      <c r="A3269">
        <v>3267</v>
      </c>
      <c r="B3269" s="3" t="s">
        <v>1736</v>
      </c>
      <c r="C3269" s="3" t="s">
        <v>4314</v>
      </c>
      <c r="D3269">
        <v>15000</v>
      </c>
      <c r="E3269">
        <v>15315</v>
      </c>
      <c r="F3269" t="s">
        <v>5156</v>
      </c>
      <c r="G3269" t="s">
        <v>5161</v>
      </c>
      <c r="H3269" t="s">
        <v>5183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5208</v>
      </c>
      <c r="P3269">
        <f t="shared" si="177"/>
        <v>53</v>
      </c>
      <c r="Q3269" t="s">
        <v>5234</v>
      </c>
      <c r="R3269" t="s">
        <v>5235</v>
      </c>
      <c r="S3269" s="10">
        <f t="shared" si="178"/>
        <v>42172.549305555549</v>
      </c>
      <c r="T3269" s="10">
        <f t="shared" si="179"/>
        <v>42202.549305555549</v>
      </c>
    </row>
    <row r="3270" spans="1:20" ht="43.5" x14ac:dyDescent="0.35">
      <c r="A3270">
        <v>3268</v>
      </c>
      <c r="B3270" s="3" t="s">
        <v>1737</v>
      </c>
      <c r="C3270" s="3" t="s">
        <v>4315</v>
      </c>
      <c r="D3270">
        <v>2000</v>
      </c>
      <c r="E3270">
        <v>2560</v>
      </c>
      <c r="F3270" t="s">
        <v>5156</v>
      </c>
      <c r="G3270" t="s">
        <v>5161</v>
      </c>
      <c r="H3270" t="s">
        <v>5183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5208</v>
      </c>
      <c r="P3270">
        <f t="shared" si="177"/>
        <v>61</v>
      </c>
      <c r="Q3270" t="s">
        <v>5234</v>
      </c>
      <c r="R3270" t="s">
        <v>5235</v>
      </c>
      <c r="S3270" s="10">
        <f t="shared" si="178"/>
        <v>42590.695925925924</v>
      </c>
      <c r="T3270" s="10">
        <f t="shared" si="179"/>
        <v>42606.695925925924</v>
      </c>
    </row>
    <row r="3271" spans="1:20" ht="43.5" x14ac:dyDescent="0.35">
      <c r="A3271">
        <v>3269</v>
      </c>
      <c r="B3271" s="3" t="s">
        <v>1738</v>
      </c>
      <c r="C3271" s="3" t="s">
        <v>4316</v>
      </c>
      <c r="D3271">
        <v>8000</v>
      </c>
      <c r="E3271">
        <v>8120</v>
      </c>
      <c r="F3271" t="s">
        <v>5156</v>
      </c>
      <c r="G3271" t="s">
        <v>5162</v>
      </c>
      <c r="H3271" t="s">
        <v>5184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5208</v>
      </c>
      <c r="P3271">
        <f t="shared" si="177"/>
        <v>116</v>
      </c>
      <c r="Q3271" t="s">
        <v>5234</v>
      </c>
      <c r="R3271" t="s">
        <v>5235</v>
      </c>
      <c r="S3271" s="10">
        <f t="shared" si="178"/>
        <v>42137.187465277777</v>
      </c>
      <c r="T3271" s="10">
        <f t="shared" si="179"/>
        <v>42171.249999999993</v>
      </c>
    </row>
    <row r="3272" spans="1:20" ht="58" x14ac:dyDescent="0.35">
      <c r="A3272">
        <v>3270</v>
      </c>
      <c r="B3272" s="3" t="s">
        <v>1739</v>
      </c>
      <c r="C3272" s="3" t="s">
        <v>4317</v>
      </c>
      <c r="D3272">
        <v>1800</v>
      </c>
      <c r="E3272">
        <v>1830</v>
      </c>
      <c r="F3272" t="s">
        <v>5156</v>
      </c>
      <c r="G3272" t="s">
        <v>5162</v>
      </c>
      <c r="H3272" t="s">
        <v>5184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5208</v>
      </c>
      <c r="P3272">
        <f t="shared" si="177"/>
        <v>61</v>
      </c>
      <c r="Q3272" t="s">
        <v>5234</v>
      </c>
      <c r="R3272" t="s">
        <v>5235</v>
      </c>
      <c r="S3272" s="10">
        <f t="shared" si="178"/>
        <v>42167.324826388889</v>
      </c>
      <c r="T3272" s="10">
        <f t="shared" si="179"/>
        <v>42197.324826388889</v>
      </c>
    </row>
    <row r="3273" spans="1:20" x14ac:dyDescent="0.35">
      <c r="A3273">
        <v>3271</v>
      </c>
      <c r="B3273" s="3" t="s">
        <v>1740</v>
      </c>
      <c r="C3273" s="3" t="s">
        <v>4318</v>
      </c>
      <c r="D3273">
        <v>1500</v>
      </c>
      <c r="E3273">
        <v>1950</v>
      </c>
      <c r="F3273" t="s">
        <v>5156</v>
      </c>
      <c r="G3273" t="s">
        <v>5162</v>
      </c>
      <c r="H3273" t="s">
        <v>5184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5208</v>
      </c>
      <c r="P3273">
        <f t="shared" si="177"/>
        <v>38</v>
      </c>
      <c r="Q3273" t="s">
        <v>5234</v>
      </c>
      <c r="R3273" t="s">
        <v>5235</v>
      </c>
      <c r="S3273" s="10">
        <f t="shared" si="178"/>
        <v>41915.22887731481</v>
      </c>
      <c r="T3273" s="10">
        <f t="shared" si="179"/>
        <v>41945.270543981482</v>
      </c>
    </row>
    <row r="3274" spans="1:20" ht="43.5" x14ac:dyDescent="0.35">
      <c r="A3274">
        <v>3272</v>
      </c>
      <c r="B3274" s="3" t="s">
        <v>1741</v>
      </c>
      <c r="C3274" s="3" t="s">
        <v>4319</v>
      </c>
      <c r="D3274">
        <v>10000</v>
      </c>
      <c r="E3274">
        <v>15443</v>
      </c>
      <c r="F3274" t="s">
        <v>5156</v>
      </c>
      <c r="G3274" t="s">
        <v>5161</v>
      </c>
      <c r="H3274" t="s">
        <v>5183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5208</v>
      </c>
      <c r="P3274">
        <f t="shared" si="177"/>
        <v>107</v>
      </c>
      <c r="Q3274" t="s">
        <v>5234</v>
      </c>
      <c r="R3274" t="s">
        <v>5235</v>
      </c>
      <c r="S3274" s="10">
        <f t="shared" si="178"/>
        <v>42284.291770833333</v>
      </c>
      <c r="T3274" s="10">
        <f t="shared" si="179"/>
        <v>42314.333437499998</v>
      </c>
    </row>
    <row r="3275" spans="1:20" ht="58" x14ac:dyDescent="0.35">
      <c r="A3275">
        <v>3273</v>
      </c>
      <c r="B3275" s="3" t="s">
        <v>1742</v>
      </c>
      <c r="C3275" s="3" t="s">
        <v>4320</v>
      </c>
      <c r="D3275">
        <v>4000</v>
      </c>
      <c r="E3275">
        <v>4296</v>
      </c>
      <c r="F3275" t="s">
        <v>5156</v>
      </c>
      <c r="G3275" t="s">
        <v>5161</v>
      </c>
      <c r="H3275" t="s">
        <v>5183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5208</v>
      </c>
      <c r="P3275">
        <f t="shared" si="177"/>
        <v>205</v>
      </c>
      <c r="Q3275" t="s">
        <v>5234</v>
      </c>
      <c r="R3275" t="s">
        <v>5235</v>
      </c>
      <c r="S3275" s="10">
        <f t="shared" si="178"/>
        <v>42611.5930787037</v>
      </c>
      <c r="T3275" s="10">
        <f t="shared" si="179"/>
        <v>42627.583333333336</v>
      </c>
    </row>
    <row r="3276" spans="1:20" ht="43.5" x14ac:dyDescent="0.35">
      <c r="A3276">
        <v>3274</v>
      </c>
      <c r="B3276" s="3" t="s">
        <v>1743</v>
      </c>
      <c r="C3276" s="3" t="s">
        <v>4321</v>
      </c>
      <c r="D3276">
        <v>15500</v>
      </c>
      <c r="E3276">
        <v>15705</v>
      </c>
      <c r="F3276" t="s">
        <v>5156</v>
      </c>
      <c r="G3276" t="s">
        <v>5161</v>
      </c>
      <c r="H3276" t="s">
        <v>5183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5208</v>
      </c>
      <c r="P3276">
        <f t="shared" si="177"/>
        <v>55</v>
      </c>
      <c r="Q3276" t="s">
        <v>5234</v>
      </c>
      <c r="R3276" t="s">
        <v>5235</v>
      </c>
      <c r="S3276" s="10">
        <f t="shared" si="178"/>
        <v>42400.496203703697</v>
      </c>
      <c r="T3276" s="10">
        <f t="shared" si="179"/>
        <v>42444.666666666664</v>
      </c>
    </row>
    <row r="3277" spans="1:20" ht="43.5" x14ac:dyDescent="0.35">
      <c r="A3277">
        <v>3275</v>
      </c>
      <c r="B3277" s="3" t="s">
        <v>1744</v>
      </c>
      <c r="C3277" s="3" t="s">
        <v>4322</v>
      </c>
      <c r="D3277">
        <v>1800</v>
      </c>
      <c r="E3277">
        <v>1805</v>
      </c>
      <c r="F3277" t="s">
        <v>5156</v>
      </c>
      <c r="G3277" t="s">
        <v>5161</v>
      </c>
      <c r="H3277" t="s">
        <v>5183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5208</v>
      </c>
      <c r="P3277">
        <f t="shared" si="177"/>
        <v>150</v>
      </c>
      <c r="Q3277" t="s">
        <v>5234</v>
      </c>
      <c r="R3277" t="s">
        <v>5235</v>
      </c>
      <c r="S3277" s="10">
        <f t="shared" si="178"/>
        <v>42017.672118055554</v>
      </c>
      <c r="T3277" s="10">
        <f t="shared" si="179"/>
        <v>42043.979166666664</v>
      </c>
    </row>
    <row r="3278" spans="1:20" ht="43.5" x14ac:dyDescent="0.35">
      <c r="A3278">
        <v>3276</v>
      </c>
      <c r="B3278" s="3" t="s">
        <v>1745</v>
      </c>
      <c r="C3278" s="3" t="s">
        <v>4323</v>
      </c>
      <c r="D3278">
        <v>4500</v>
      </c>
      <c r="E3278">
        <v>5258</v>
      </c>
      <c r="F3278" t="s">
        <v>5156</v>
      </c>
      <c r="G3278" t="s">
        <v>5166</v>
      </c>
      <c r="H3278" t="s">
        <v>5188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5208</v>
      </c>
      <c r="P3278">
        <f t="shared" si="177"/>
        <v>53</v>
      </c>
      <c r="Q3278" t="s">
        <v>5234</v>
      </c>
      <c r="R3278" t="s">
        <v>5235</v>
      </c>
      <c r="S3278" s="10">
        <f t="shared" si="178"/>
        <v>42426.741655092592</v>
      </c>
      <c r="T3278" s="10">
        <f t="shared" si="179"/>
        <v>42460.957638888889</v>
      </c>
    </row>
    <row r="3279" spans="1:20" ht="58" x14ac:dyDescent="0.35">
      <c r="A3279">
        <v>3277</v>
      </c>
      <c r="B3279" s="3" t="s">
        <v>1746</v>
      </c>
      <c r="C3279" s="3" t="s">
        <v>4324</v>
      </c>
      <c r="D3279">
        <v>5000</v>
      </c>
      <c r="E3279">
        <v>5430</v>
      </c>
      <c r="F3279" t="s">
        <v>5156</v>
      </c>
      <c r="G3279" t="s">
        <v>5162</v>
      </c>
      <c r="H3279" t="s">
        <v>5184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5208</v>
      </c>
      <c r="P3279">
        <f t="shared" si="177"/>
        <v>54</v>
      </c>
      <c r="Q3279" t="s">
        <v>5234</v>
      </c>
      <c r="R3279" t="s">
        <v>5235</v>
      </c>
      <c r="S3279" s="10">
        <f t="shared" si="178"/>
        <v>41931.474606481475</v>
      </c>
      <c r="T3279" s="10">
        <f t="shared" si="179"/>
        <v>41961.516273148147</v>
      </c>
    </row>
    <row r="3280" spans="1:20" ht="58" x14ac:dyDescent="0.35">
      <c r="A3280">
        <v>3278</v>
      </c>
      <c r="B3280" s="3" t="s">
        <v>1747</v>
      </c>
      <c r="C3280" s="3" t="s">
        <v>4325</v>
      </c>
      <c r="D3280">
        <v>2500</v>
      </c>
      <c r="E3280">
        <v>2585</v>
      </c>
      <c r="F3280" t="s">
        <v>5156</v>
      </c>
      <c r="G3280" t="s">
        <v>5162</v>
      </c>
      <c r="H3280" t="s">
        <v>5184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5208</v>
      </c>
      <c r="P3280">
        <f t="shared" si="177"/>
        <v>76</v>
      </c>
      <c r="Q3280" t="s">
        <v>5234</v>
      </c>
      <c r="R3280" t="s">
        <v>5235</v>
      </c>
      <c r="S3280" s="10">
        <f t="shared" si="178"/>
        <v>42124.640081018515</v>
      </c>
      <c r="T3280" s="10">
        <f t="shared" si="179"/>
        <v>42154.640081018515</v>
      </c>
    </row>
    <row r="3281" spans="1:20" ht="58" x14ac:dyDescent="0.35">
      <c r="A3281">
        <v>3279</v>
      </c>
      <c r="B3281" s="3" t="s">
        <v>1748</v>
      </c>
      <c r="C3281" s="3" t="s">
        <v>4326</v>
      </c>
      <c r="D3281">
        <v>5800</v>
      </c>
      <c r="E3281">
        <v>6628</v>
      </c>
      <c r="F3281" t="s">
        <v>5156</v>
      </c>
      <c r="G3281" t="s">
        <v>5161</v>
      </c>
      <c r="H3281" t="s">
        <v>5183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5208</v>
      </c>
      <c r="P3281">
        <f t="shared" si="177"/>
        <v>105</v>
      </c>
      <c r="Q3281" t="s">
        <v>5234</v>
      </c>
      <c r="R3281" t="s">
        <v>5235</v>
      </c>
      <c r="S3281" s="10">
        <f t="shared" si="178"/>
        <v>42430.894201388888</v>
      </c>
      <c r="T3281" s="10">
        <f t="shared" si="179"/>
        <v>42460.852534722224</v>
      </c>
    </row>
    <row r="3282" spans="1:20" ht="58" x14ac:dyDescent="0.35">
      <c r="A3282">
        <v>3280</v>
      </c>
      <c r="B3282" s="3" t="s">
        <v>1749</v>
      </c>
      <c r="C3282" s="3" t="s">
        <v>4327</v>
      </c>
      <c r="D3282">
        <v>2000</v>
      </c>
      <c r="E3282">
        <v>2060</v>
      </c>
      <c r="F3282" t="s">
        <v>5156</v>
      </c>
      <c r="G3282" t="s">
        <v>5161</v>
      </c>
      <c r="H3282" t="s">
        <v>5183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5208</v>
      </c>
      <c r="P3282">
        <f t="shared" si="177"/>
        <v>69</v>
      </c>
      <c r="Q3282" t="s">
        <v>5234</v>
      </c>
      <c r="R3282" t="s">
        <v>5235</v>
      </c>
      <c r="S3282" s="10">
        <f t="shared" si="178"/>
        <v>42121.548587962963</v>
      </c>
      <c r="T3282" s="10">
        <f t="shared" si="179"/>
        <v>42155.999999999993</v>
      </c>
    </row>
    <row r="3283" spans="1:20" ht="29" x14ac:dyDescent="0.35">
      <c r="A3283">
        <v>3281</v>
      </c>
      <c r="B3283" s="3" t="s">
        <v>1750</v>
      </c>
      <c r="C3283" s="3" t="s">
        <v>4328</v>
      </c>
      <c r="D3283">
        <v>5000</v>
      </c>
      <c r="E3283">
        <v>6080</v>
      </c>
      <c r="F3283" t="s">
        <v>5156</v>
      </c>
      <c r="G3283" t="s">
        <v>5161</v>
      </c>
      <c r="H3283" t="s">
        <v>5183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5208</v>
      </c>
      <c r="P3283">
        <f t="shared" si="177"/>
        <v>129</v>
      </c>
      <c r="Q3283" t="s">
        <v>5234</v>
      </c>
      <c r="R3283" t="s">
        <v>5235</v>
      </c>
      <c r="S3283" s="10">
        <f t="shared" si="178"/>
        <v>42218.811400462961</v>
      </c>
      <c r="T3283" s="10">
        <f t="shared" si="179"/>
        <v>42248.811400462961</v>
      </c>
    </row>
    <row r="3284" spans="1:20" ht="43.5" x14ac:dyDescent="0.35">
      <c r="A3284">
        <v>3282</v>
      </c>
      <c r="B3284" s="3" t="s">
        <v>1751</v>
      </c>
      <c r="C3284" s="3" t="s">
        <v>4329</v>
      </c>
      <c r="D3284">
        <v>31000</v>
      </c>
      <c r="E3284">
        <v>31820.5</v>
      </c>
      <c r="F3284" t="s">
        <v>5156</v>
      </c>
      <c r="G3284" t="s">
        <v>5161</v>
      </c>
      <c r="H3284" t="s">
        <v>5183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5208</v>
      </c>
      <c r="P3284">
        <f t="shared" si="177"/>
        <v>134</v>
      </c>
      <c r="Q3284" t="s">
        <v>5234</v>
      </c>
      <c r="R3284" t="s">
        <v>5235</v>
      </c>
      <c r="S3284" s="10">
        <f t="shared" si="178"/>
        <v>42444.985972222225</v>
      </c>
      <c r="T3284" s="10">
        <f t="shared" si="179"/>
        <v>42488.985972222225</v>
      </c>
    </row>
    <row r="3285" spans="1:20" ht="58" x14ac:dyDescent="0.35">
      <c r="A3285">
        <v>3283</v>
      </c>
      <c r="B3285" s="3" t="s">
        <v>1752</v>
      </c>
      <c r="C3285" s="3" t="s">
        <v>4330</v>
      </c>
      <c r="D3285">
        <v>800</v>
      </c>
      <c r="E3285">
        <v>838</v>
      </c>
      <c r="F3285" t="s">
        <v>5156</v>
      </c>
      <c r="G3285" t="s">
        <v>5162</v>
      </c>
      <c r="H3285" t="s">
        <v>5184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5208</v>
      </c>
      <c r="P3285">
        <f t="shared" si="177"/>
        <v>18</v>
      </c>
      <c r="Q3285" t="s">
        <v>5234</v>
      </c>
      <c r="R3285" t="s">
        <v>5235</v>
      </c>
      <c r="S3285" s="10">
        <f t="shared" si="178"/>
        <v>42379.535856481474</v>
      </c>
      <c r="T3285" s="10">
        <f t="shared" si="179"/>
        <v>42410.666666666664</v>
      </c>
    </row>
    <row r="3286" spans="1:20" ht="43.5" x14ac:dyDescent="0.35">
      <c r="A3286">
        <v>3284</v>
      </c>
      <c r="B3286" s="3" t="s">
        <v>1753</v>
      </c>
      <c r="C3286" s="3" t="s">
        <v>4331</v>
      </c>
      <c r="D3286">
        <v>3000</v>
      </c>
      <c r="E3286">
        <v>3048</v>
      </c>
      <c r="F3286" t="s">
        <v>5156</v>
      </c>
      <c r="G3286" t="s">
        <v>5161</v>
      </c>
      <c r="H3286" t="s">
        <v>5183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5208</v>
      </c>
      <c r="P3286">
        <f t="shared" si="177"/>
        <v>203</v>
      </c>
      <c r="Q3286" t="s">
        <v>5234</v>
      </c>
      <c r="R3286" t="s">
        <v>5235</v>
      </c>
      <c r="S3286" s="10">
        <f t="shared" si="178"/>
        <v>42380.676539351851</v>
      </c>
      <c r="T3286" s="10">
        <f t="shared" si="179"/>
        <v>42398.040972222218</v>
      </c>
    </row>
    <row r="3287" spans="1:20" x14ac:dyDescent="0.35">
      <c r="A3287">
        <v>3285</v>
      </c>
      <c r="B3287" s="3" t="s">
        <v>1754</v>
      </c>
      <c r="C3287" s="3" t="s">
        <v>4332</v>
      </c>
      <c r="D3287">
        <v>4999</v>
      </c>
      <c r="E3287">
        <v>5604</v>
      </c>
      <c r="F3287" t="s">
        <v>5156</v>
      </c>
      <c r="G3287" t="s">
        <v>5161</v>
      </c>
      <c r="H3287" t="s">
        <v>5183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5208</v>
      </c>
      <c r="P3287">
        <f t="shared" si="177"/>
        <v>69</v>
      </c>
      <c r="Q3287" t="s">
        <v>5234</v>
      </c>
      <c r="R3287" t="s">
        <v>5235</v>
      </c>
      <c r="S3287" s="10">
        <f t="shared" si="178"/>
        <v>42762.734097222223</v>
      </c>
      <c r="T3287" s="10">
        <f t="shared" si="179"/>
        <v>42793.999999999993</v>
      </c>
    </row>
    <row r="3288" spans="1:20" ht="58" x14ac:dyDescent="0.35">
      <c r="A3288">
        <v>3286</v>
      </c>
      <c r="B3288" s="3" t="s">
        <v>1755</v>
      </c>
      <c r="C3288" s="3" t="s">
        <v>4333</v>
      </c>
      <c r="D3288">
        <v>15000</v>
      </c>
      <c r="E3288">
        <v>15265</v>
      </c>
      <c r="F3288" t="s">
        <v>5156</v>
      </c>
      <c r="G3288" t="s">
        <v>5161</v>
      </c>
      <c r="H3288" t="s">
        <v>5183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5208</v>
      </c>
      <c r="P3288">
        <f t="shared" si="177"/>
        <v>125</v>
      </c>
      <c r="Q3288" t="s">
        <v>5234</v>
      </c>
      <c r="R3288" t="s">
        <v>5235</v>
      </c>
      <c r="S3288" s="10">
        <f t="shared" si="178"/>
        <v>42567.631736111107</v>
      </c>
      <c r="T3288" s="10">
        <f t="shared" si="179"/>
        <v>42597.631736111107</v>
      </c>
    </row>
    <row r="3289" spans="1:20" ht="29" x14ac:dyDescent="0.35">
      <c r="A3289">
        <v>3287</v>
      </c>
      <c r="B3289" s="3" t="s">
        <v>1756</v>
      </c>
      <c r="C3289" s="3" t="s">
        <v>4334</v>
      </c>
      <c r="D3289">
        <v>2500</v>
      </c>
      <c r="E3289">
        <v>2500</v>
      </c>
      <c r="F3289" t="s">
        <v>5156</v>
      </c>
      <c r="G3289" t="s">
        <v>5166</v>
      </c>
      <c r="H3289" t="s">
        <v>5188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5208</v>
      </c>
      <c r="P3289">
        <f t="shared" si="177"/>
        <v>74</v>
      </c>
      <c r="Q3289" t="s">
        <v>5234</v>
      </c>
      <c r="R3289" t="s">
        <v>5235</v>
      </c>
      <c r="S3289" s="10">
        <f t="shared" si="178"/>
        <v>42311.541990740741</v>
      </c>
      <c r="T3289" s="10">
        <f t="shared" si="179"/>
        <v>42336.541990740741</v>
      </c>
    </row>
    <row r="3290" spans="1:20" ht="58" x14ac:dyDescent="0.35">
      <c r="A3290">
        <v>3288</v>
      </c>
      <c r="B3290" s="3" t="s">
        <v>1757</v>
      </c>
      <c r="C3290" s="3" t="s">
        <v>4335</v>
      </c>
      <c r="D3290">
        <v>10000</v>
      </c>
      <c r="E3290">
        <v>10026.49</v>
      </c>
      <c r="F3290" t="s">
        <v>5156</v>
      </c>
      <c r="G3290" t="s">
        <v>5162</v>
      </c>
      <c r="H3290" t="s">
        <v>5184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5208</v>
      </c>
      <c r="P3290">
        <f t="shared" si="177"/>
        <v>48</v>
      </c>
      <c r="Q3290" t="s">
        <v>5234</v>
      </c>
      <c r="R3290" t="s">
        <v>5235</v>
      </c>
      <c r="S3290" s="10">
        <f t="shared" si="178"/>
        <v>42505.566145833327</v>
      </c>
      <c r="T3290" s="10">
        <f t="shared" si="179"/>
        <v>42541.749999999993</v>
      </c>
    </row>
    <row r="3291" spans="1:20" ht="58" x14ac:dyDescent="0.35">
      <c r="A3291">
        <v>3289</v>
      </c>
      <c r="B3291" s="3" t="s">
        <v>1758</v>
      </c>
      <c r="C3291" s="3" t="s">
        <v>4336</v>
      </c>
      <c r="D3291">
        <v>500</v>
      </c>
      <c r="E3291">
        <v>665.21</v>
      </c>
      <c r="F3291" t="s">
        <v>5156</v>
      </c>
      <c r="G3291" t="s">
        <v>5162</v>
      </c>
      <c r="H3291" t="s">
        <v>5184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5208</v>
      </c>
      <c r="P3291">
        <f t="shared" si="177"/>
        <v>27</v>
      </c>
      <c r="Q3291" t="s">
        <v>5234</v>
      </c>
      <c r="R3291" t="s">
        <v>5235</v>
      </c>
      <c r="S3291" s="10">
        <f t="shared" si="178"/>
        <v>42758.159745370365</v>
      </c>
      <c r="T3291" s="10">
        <f t="shared" si="179"/>
        <v>42786.159745370365</v>
      </c>
    </row>
    <row r="3292" spans="1:20" ht="72.5" x14ac:dyDescent="0.35">
      <c r="A3292">
        <v>3290</v>
      </c>
      <c r="B3292" s="3" t="s">
        <v>1759</v>
      </c>
      <c r="C3292" s="3" t="s">
        <v>4337</v>
      </c>
      <c r="D3292">
        <v>2000</v>
      </c>
      <c r="E3292">
        <v>2424</v>
      </c>
      <c r="F3292" t="s">
        <v>5156</v>
      </c>
      <c r="G3292" t="s">
        <v>5162</v>
      </c>
      <c r="H3292" t="s">
        <v>5184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5208</v>
      </c>
      <c r="P3292">
        <f t="shared" si="177"/>
        <v>34</v>
      </c>
      <c r="Q3292" t="s">
        <v>5234</v>
      </c>
      <c r="R3292" t="s">
        <v>5235</v>
      </c>
      <c r="S3292" s="10">
        <f t="shared" si="178"/>
        <v>42775.306608796294</v>
      </c>
      <c r="T3292" s="10">
        <f t="shared" si="179"/>
        <v>42805.306608796294</v>
      </c>
    </row>
    <row r="3293" spans="1:20" ht="58" x14ac:dyDescent="0.35">
      <c r="A3293">
        <v>3291</v>
      </c>
      <c r="B3293" s="3" t="s">
        <v>1760</v>
      </c>
      <c r="C3293" s="3" t="s">
        <v>4338</v>
      </c>
      <c r="D3293">
        <v>500</v>
      </c>
      <c r="E3293">
        <v>570</v>
      </c>
      <c r="F3293" t="s">
        <v>5156</v>
      </c>
      <c r="G3293" t="s">
        <v>5161</v>
      </c>
      <c r="H3293" t="s">
        <v>5183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5208</v>
      </c>
      <c r="P3293">
        <f t="shared" si="177"/>
        <v>41</v>
      </c>
      <c r="Q3293" t="s">
        <v>5234</v>
      </c>
      <c r="R3293" t="s">
        <v>5235</v>
      </c>
      <c r="S3293" s="10">
        <f t="shared" si="178"/>
        <v>42232.494212962956</v>
      </c>
      <c r="T3293" s="10">
        <f t="shared" si="179"/>
        <v>42263.957638888889</v>
      </c>
    </row>
    <row r="3294" spans="1:20" ht="43.5" x14ac:dyDescent="0.35">
      <c r="A3294">
        <v>3292</v>
      </c>
      <c r="B3294" s="3" t="s">
        <v>1761</v>
      </c>
      <c r="C3294" s="3" t="s">
        <v>4339</v>
      </c>
      <c r="D3294">
        <v>101</v>
      </c>
      <c r="E3294">
        <v>289</v>
      </c>
      <c r="F3294" t="s">
        <v>5156</v>
      </c>
      <c r="G3294" t="s">
        <v>5162</v>
      </c>
      <c r="H3294" t="s">
        <v>5184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5208</v>
      </c>
      <c r="P3294">
        <f t="shared" si="177"/>
        <v>19</v>
      </c>
      <c r="Q3294" t="s">
        <v>5234</v>
      </c>
      <c r="R3294" t="s">
        <v>5235</v>
      </c>
      <c r="S3294" s="10">
        <f t="shared" si="178"/>
        <v>42282.561898148146</v>
      </c>
      <c r="T3294" s="10">
        <f t="shared" si="179"/>
        <v>42342.603564814817</v>
      </c>
    </row>
    <row r="3295" spans="1:20" ht="58" x14ac:dyDescent="0.35">
      <c r="A3295">
        <v>3293</v>
      </c>
      <c r="B3295" s="3" t="s">
        <v>1762</v>
      </c>
      <c r="C3295" s="3" t="s">
        <v>4340</v>
      </c>
      <c r="D3295">
        <v>4500</v>
      </c>
      <c r="E3295">
        <v>7670</v>
      </c>
      <c r="F3295" t="s">
        <v>5156</v>
      </c>
      <c r="G3295" t="s">
        <v>5165</v>
      </c>
      <c r="H3295" t="s">
        <v>5187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5208</v>
      </c>
      <c r="P3295">
        <f t="shared" si="177"/>
        <v>84</v>
      </c>
      <c r="Q3295" t="s">
        <v>5234</v>
      </c>
      <c r="R3295" t="s">
        <v>5235</v>
      </c>
      <c r="S3295" s="10">
        <f t="shared" si="178"/>
        <v>42768.217037037037</v>
      </c>
      <c r="T3295" s="10">
        <f t="shared" si="179"/>
        <v>42798.217037037037</v>
      </c>
    </row>
    <row r="3296" spans="1:20" ht="43.5" x14ac:dyDescent="0.35">
      <c r="A3296">
        <v>3294</v>
      </c>
      <c r="B3296" s="3" t="s">
        <v>1763</v>
      </c>
      <c r="C3296" s="3" t="s">
        <v>4341</v>
      </c>
      <c r="D3296">
        <v>600</v>
      </c>
      <c r="E3296">
        <v>710</v>
      </c>
      <c r="F3296" t="s">
        <v>5156</v>
      </c>
      <c r="G3296" t="s">
        <v>5162</v>
      </c>
      <c r="H3296" t="s">
        <v>5184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5208</v>
      </c>
      <c r="P3296">
        <f t="shared" si="177"/>
        <v>30</v>
      </c>
      <c r="Q3296" t="s">
        <v>5234</v>
      </c>
      <c r="R3296" t="s">
        <v>5235</v>
      </c>
      <c r="S3296" s="10">
        <f t="shared" si="178"/>
        <v>42141.33280092592</v>
      </c>
      <c r="T3296" s="10">
        <f t="shared" si="179"/>
        <v>42171.33280092592</v>
      </c>
    </row>
    <row r="3297" spans="1:20" ht="43.5" x14ac:dyDescent="0.35">
      <c r="A3297">
        <v>3295</v>
      </c>
      <c r="B3297" s="3" t="s">
        <v>1764</v>
      </c>
      <c r="C3297" s="3" t="s">
        <v>4342</v>
      </c>
      <c r="D3297">
        <v>700</v>
      </c>
      <c r="E3297">
        <v>720.01</v>
      </c>
      <c r="F3297" t="s">
        <v>5156</v>
      </c>
      <c r="G3297" t="s">
        <v>5162</v>
      </c>
      <c r="H3297" t="s">
        <v>5184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5208</v>
      </c>
      <c r="P3297">
        <f t="shared" si="177"/>
        <v>27</v>
      </c>
      <c r="Q3297" t="s">
        <v>5234</v>
      </c>
      <c r="R3297" t="s">
        <v>5235</v>
      </c>
      <c r="S3297" s="10">
        <f t="shared" si="178"/>
        <v>42609.234131944446</v>
      </c>
      <c r="T3297" s="10">
        <f t="shared" si="179"/>
        <v>42639.234131944446</v>
      </c>
    </row>
    <row r="3298" spans="1:20" ht="43.5" x14ac:dyDescent="0.35">
      <c r="A3298">
        <v>3296</v>
      </c>
      <c r="B3298" s="3" t="s">
        <v>1765</v>
      </c>
      <c r="C3298" s="3" t="s">
        <v>4343</v>
      </c>
      <c r="D3298">
        <v>1500</v>
      </c>
      <c r="E3298">
        <v>2161</v>
      </c>
      <c r="F3298" t="s">
        <v>5156</v>
      </c>
      <c r="G3298" t="s">
        <v>5162</v>
      </c>
      <c r="H3298" t="s">
        <v>5184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5208</v>
      </c>
      <c r="P3298">
        <f t="shared" si="177"/>
        <v>46</v>
      </c>
      <c r="Q3298" t="s">
        <v>5234</v>
      </c>
      <c r="R3298" t="s">
        <v>5235</v>
      </c>
      <c r="S3298" s="10">
        <f t="shared" si="178"/>
        <v>42309.54828703704</v>
      </c>
      <c r="T3298" s="10">
        <f t="shared" si="179"/>
        <v>42330.708333333336</v>
      </c>
    </row>
    <row r="3299" spans="1:20" ht="43.5" x14ac:dyDescent="0.35">
      <c r="A3299">
        <v>3297</v>
      </c>
      <c r="B3299" s="3" t="s">
        <v>1766</v>
      </c>
      <c r="C3299" s="3" t="s">
        <v>4344</v>
      </c>
      <c r="D3299">
        <v>5500</v>
      </c>
      <c r="E3299">
        <v>5504</v>
      </c>
      <c r="F3299" t="s">
        <v>5156</v>
      </c>
      <c r="G3299" t="s">
        <v>5162</v>
      </c>
      <c r="H3299" t="s">
        <v>5184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5208</v>
      </c>
      <c r="P3299">
        <f t="shared" si="177"/>
        <v>125</v>
      </c>
      <c r="Q3299" t="s">
        <v>5234</v>
      </c>
      <c r="R3299" t="s">
        <v>5235</v>
      </c>
      <c r="S3299" s="10">
        <f t="shared" si="178"/>
        <v>42193.563148148147</v>
      </c>
      <c r="T3299" s="10">
        <f t="shared" si="179"/>
        <v>42212.749305555553</v>
      </c>
    </row>
    <row r="3300" spans="1:20" ht="43.5" x14ac:dyDescent="0.35">
      <c r="A3300">
        <v>3298</v>
      </c>
      <c r="B3300" s="3" t="s">
        <v>1767</v>
      </c>
      <c r="C3300" s="3" t="s">
        <v>4345</v>
      </c>
      <c r="D3300">
        <v>10000</v>
      </c>
      <c r="E3300">
        <v>10173</v>
      </c>
      <c r="F3300" t="s">
        <v>5156</v>
      </c>
      <c r="G3300" t="s">
        <v>5161</v>
      </c>
      <c r="H3300" t="s">
        <v>5183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5208</v>
      </c>
      <c r="P3300">
        <f t="shared" si="177"/>
        <v>141</v>
      </c>
      <c r="Q3300" t="s">
        <v>5234</v>
      </c>
      <c r="R3300" t="s">
        <v>5235</v>
      </c>
      <c r="S3300" s="10">
        <f t="shared" si="178"/>
        <v>42239.749629629623</v>
      </c>
      <c r="T3300" s="10">
        <f t="shared" si="179"/>
        <v>42259.791666666664</v>
      </c>
    </row>
    <row r="3301" spans="1:20" ht="43.5" x14ac:dyDescent="0.35">
      <c r="A3301">
        <v>3299</v>
      </c>
      <c r="B3301" s="3" t="s">
        <v>1768</v>
      </c>
      <c r="C3301" s="3" t="s">
        <v>4346</v>
      </c>
      <c r="D3301">
        <v>3000</v>
      </c>
      <c r="E3301">
        <v>3486</v>
      </c>
      <c r="F3301" t="s">
        <v>5156</v>
      </c>
      <c r="G3301" t="s">
        <v>5161</v>
      </c>
      <c r="H3301" t="s">
        <v>5183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5208</v>
      </c>
      <c r="P3301">
        <f t="shared" si="177"/>
        <v>55</v>
      </c>
      <c r="Q3301" t="s">
        <v>5234</v>
      </c>
      <c r="R3301" t="s">
        <v>5235</v>
      </c>
      <c r="S3301" s="10">
        <f t="shared" si="178"/>
        <v>42261.709062499998</v>
      </c>
      <c r="T3301" s="10">
        <f t="shared" si="179"/>
        <v>42291.709062499998</v>
      </c>
    </row>
    <row r="3302" spans="1:20" ht="43.5" x14ac:dyDescent="0.35">
      <c r="A3302">
        <v>3300</v>
      </c>
      <c r="B3302" s="3" t="s">
        <v>1769</v>
      </c>
      <c r="C3302" s="3" t="s">
        <v>4347</v>
      </c>
      <c r="D3302">
        <v>3000</v>
      </c>
      <c r="E3302">
        <v>4085</v>
      </c>
      <c r="F3302" t="s">
        <v>5156</v>
      </c>
      <c r="G3302" t="s">
        <v>5161</v>
      </c>
      <c r="H3302" t="s">
        <v>5183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5208</v>
      </c>
      <c r="P3302">
        <f t="shared" si="177"/>
        <v>46</v>
      </c>
      <c r="Q3302" t="s">
        <v>5234</v>
      </c>
      <c r="R3302" t="s">
        <v>5235</v>
      </c>
      <c r="S3302" s="10">
        <f t="shared" si="178"/>
        <v>42102.535439814812</v>
      </c>
      <c r="T3302" s="10">
        <f t="shared" si="179"/>
        <v>42123.535439814812</v>
      </c>
    </row>
    <row r="3303" spans="1:20" ht="43.5" x14ac:dyDescent="0.35">
      <c r="A3303">
        <v>3301</v>
      </c>
      <c r="B3303" s="3" t="s">
        <v>1770</v>
      </c>
      <c r="C3303" s="3" t="s">
        <v>4348</v>
      </c>
      <c r="D3303">
        <v>3000</v>
      </c>
      <c r="E3303">
        <v>4004</v>
      </c>
      <c r="F3303" t="s">
        <v>5156</v>
      </c>
      <c r="G3303" t="s">
        <v>5161</v>
      </c>
      <c r="H3303" t="s">
        <v>5183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5208</v>
      </c>
      <c r="P3303">
        <f t="shared" si="177"/>
        <v>57</v>
      </c>
      <c r="Q3303" t="s">
        <v>5234</v>
      </c>
      <c r="R3303" t="s">
        <v>5235</v>
      </c>
      <c r="S3303" s="10">
        <f t="shared" si="178"/>
        <v>42538.527499999997</v>
      </c>
      <c r="T3303" s="10">
        <f t="shared" si="179"/>
        <v>42583.082638888889</v>
      </c>
    </row>
    <row r="3304" spans="1:20" x14ac:dyDescent="0.35">
      <c r="A3304">
        <v>3302</v>
      </c>
      <c r="B3304" s="3" t="s">
        <v>1771</v>
      </c>
      <c r="C3304" s="3" t="s">
        <v>4349</v>
      </c>
      <c r="D3304">
        <v>8400</v>
      </c>
      <c r="E3304">
        <v>8685</v>
      </c>
      <c r="F3304" t="s">
        <v>5156</v>
      </c>
      <c r="G3304" t="s">
        <v>5164</v>
      </c>
      <c r="H3304" t="s">
        <v>5186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5208</v>
      </c>
      <c r="P3304">
        <f t="shared" si="177"/>
        <v>174</v>
      </c>
      <c r="Q3304" t="s">
        <v>5234</v>
      </c>
      <c r="R3304" t="s">
        <v>5235</v>
      </c>
      <c r="S3304" s="10">
        <f t="shared" si="178"/>
        <v>42681.143240740734</v>
      </c>
      <c r="T3304" s="10">
        <f t="shared" si="179"/>
        <v>42711.143240740734</v>
      </c>
    </row>
    <row r="3305" spans="1:20" ht="43.5" x14ac:dyDescent="0.35">
      <c r="A3305">
        <v>3303</v>
      </c>
      <c r="B3305" s="3" t="s">
        <v>1772</v>
      </c>
      <c r="C3305" s="3" t="s">
        <v>4350</v>
      </c>
      <c r="D3305">
        <v>1800</v>
      </c>
      <c r="E3305">
        <v>2086</v>
      </c>
      <c r="F3305" t="s">
        <v>5156</v>
      </c>
      <c r="G3305" t="s">
        <v>5161</v>
      </c>
      <c r="H3305" t="s">
        <v>5183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5208</v>
      </c>
      <c r="P3305">
        <f t="shared" si="177"/>
        <v>60</v>
      </c>
      <c r="Q3305" t="s">
        <v>5234</v>
      </c>
      <c r="R3305" t="s">
        <v>5235</v>
      </c>
      <c r="S3305" s="10">
        <f t="shared" si="178"/>
        <v>42056.443101851844</v>
      </c>
      <c r="T3305" s="10">
        <f t="shared" si="179"/>
        <v>42091.401435185187</v>
      </c>
    </row>
    <row r="3306" spans="1:20" ht="43.5" x14ac:dyDescent="0.35">
      <c r="A3306">
        <v>3304</v>
      </c>
      <c r="B3306" s="3" t="s">
        <v>1773</v>
      </c>
      <c r="C3306" s="3" t="s">
        <v>4351</v>
      </c>
      <c r="D3306">
        <v>15000</v>
      </c>
      <c r="E3306">
        <v>15677.5</v>
      </c>
      <c r="F3306" t="s">
        <v>5156</v>
      </c>
      <c r="G3306" t="s">
        <v>5161</v>
      </c>
      <c r="H3306" t="s">
        <v>5183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5208</v>
      </c>
      <c r="P3306">
        <f t="shared" si="177"/>
        <v>90</v>
      </c>
      <c r="Q3306" t="s">
        <v>5234</v>
      </c>
      <c r="R3306" t="s">
        <v>5235</v>
      </c>
      <c r="S3306" s="10">
        <f t="shared" si="178"/>
        <v>42696.41611111111</v>
      </c>
      <c r="T3306" s="10">
        <f t="shared" si="179"/>
        <v>42726.41611111111</v>
      </c>
    </row>
    <row r="3307" spans="1:20" ht="43.5" x14ac:dyDescent="0.35">
      <c r="A3307">
        <v>3305</v>
      </c>
      <c r="B3307" s="3" t="s">
        <v>1774</v>
      </c>
      <c r="C3307" s="3" t="s">
        <v>4352</v>
      </c>
      <c r="D3307">
        <v>4000</v>
      </c>
      <c r="E3307">
        <v>4081</v>
      </c>
      <c r="F3307" t="s">
        <v>5156</v>
      </c>
      <c r="G3307" t="s">
        <v>5161</v>
      </c>
      <c r="H3307" t="s">
        <v>5183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5208</v>
      </c>
      <c r="P3307">
        <f t="shared" si="177"/>
        <v>204</v>
      </c>
      <c r="Q3307" t="s">
        <v>5234</v>
      </c>
      <c r="R3307" t="s">
        <v>5235</v>
      </c>
      <c r="S3307" s="10">
        <f t="shared" si="178"/>
        <v>42186.647546296292</v>
      </c>
      <c r="T3307" s="10">
        <f t="shared" si="179"/>
        <v>42216.647546296292</v>
      </c>
    </row>
    <row r="3308" spans="1:20" ht="58" x14ac:dyDescent="0.35">
      <c r="A3308">
        <v>3306</v>
      </c>
      <c r="B3308" s="3" t="s">
        <v>1775</v>
      </c>
      <c r="C3308" s="3" t="s">
        <v>4353</v>
      </c>
      <c r="D3308">
        <v>1500</v>
      </c>
      <c r="E3308">
        <v>2630</v>
      </c>
      <c r="F3308" t="s">
        <v>5156</v>
      </c>
      <c r="G3308" t="s">
        <v>5161</v>
      </c>
      <c r="H3308" t="s">
        <v>5183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5208</v>
      </c>
      <c r="P3308">
        <f t="shared" si="177"/>
        <v>49</v>
      </c>
      <c r="Q3308" t="s">
        <v>5234</v>
      </c>
      <c r="R3308" t="s">
        <v>5235</v>
      </c>
      <c r="S3308" s="10">
        <f t="shared" si="178"/>
        <v>42493.010902777773</v>
      </c>
      <c r="T3308" s="10">
        <f t="shared" si="179"/>
        <v>42530.916666666664</v>
      </c>
    </row>
    <row r="3309" spans="1:20" ht="43.5" x14ac:dyDescent="0.35">
      <c r="A3309">
        <v>3307</v>
      </c>
      <c r="B3309" s="3" t="s">
        <v>1776</v>
      </c>
      <c r="C3309" s="3" t="s">
        <v>4354</v>
      </c>
      <c r="D3309">
        <v>1000</v>
      </c>
      <c r="E3309">
        <v>1066.8</v>
      </c>
      <c r="F3309" t="s">
        <v>5156</v>
      </c>
      <c r="G3309" t="s">
        <v>5161</v>
      </c>
      <c r="H3309" t="s">
        <v>5183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5208</v>
      </c>
      <c r="P3309">
        <f t="shared" si="177"/>
        <v>53</v>
      </c>
      <c r="Q3309" t="s">
        <v>5234</v>
      </c>
      <c r="R3309" t="s">
        <v>5235</v>
      </c>
      <c r="S3309" s="10">
        <f t="shared" si="178"/>
        <v>42474.848831018513</v>
      </c>
      <c r="T3309" s="10">
        <f t="shared" si="179"/>
        <v>42504.848831018513</v>
      </c>
    </row>
    <row r="3310" spans="1:20" ht="43.5" x14ac:dyDescent="0.35">
      <c r="A3310">
        <v>3308</v>
      </c>
      <c r="B3310" s="3" t="s">
        <v>1777</v>
      </c>
      <c r="C3310" s="3" t="s">
        <v>4355</v>
      </c>
      <c r="D3310">
        <v>3500</v>
      </c>
      <c r="E3310">
        <v>4280</v>
      </c>
      <c r="F3310" t="s">
        <v>5156</v>
      </c>
      <c r="G3310" t="s">
        <v>5161</v>
      </c>
      <c r="H3310" t="s">
        <v>5183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5208</v>
      </c>
      <c r="P3310">
        <f t="shared" si="177"/>
        <v>75</v>
      </c>
      <c r="Q3310" t="s">
        <v>5234</v>
      </c>
      <c r="R3310" t="s">
        <v>5235</v>
      </c>
      <c r="S3310" s="10">
        <f t="shared" si="178"/>
        <v>42452.668576388889</v>
      </c>
      <c r="T3310" s="10">
        <f t="shared" si="179"/>
        <v>42473.668576388889</v>
      </c>
    </row>
    <row r="3311" spans="1:20" ht="29" x14ac:dyDescent="0.35">
      <c r="A3311">
        <v>3309</v>
      </c>
      <c r="B3311" s="3" t="s">
        <v>1778</v>
      </c>
      <c r="C3311" s="3" t="s">
        <v>4356</v>
      </c>
      <c r="D3311">
        <v>350</v>
      </c>
      <c r="E3311">
        <v>558</v>
      </c>
      <c r="F3311" t="s">
        <v>5156</v>
      </c>
      <c r="G3311" t="s">
        <v>5162</v>
      </c>
      <c r="H3311" t="s">
        <v>5184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5208</v>
      </c>
      <c r="P3311">
        <f t="shared" si="177"/>
        <v>18</v>
      </c>
      <c r="Q3311" t="s">
        <v>5234</v>
      </c>
      <c r="R3311" t="s">
        <v>5235</v>
      </c>
      <c r="S3311" s="10">
        <f t="shared" si="178"/>
        <v>42628.441874999997</v>
      </c>
      <c r="T3311" s="10">
        <f t="shared" si="179"/>
        <v>42659.441874999997</v>
      </c>
    </row>
    <row r="3312" spans="1:20" ht="29" x14ac:dyDescent="0.35">
      <c r="A3312">
        <v>3310</v>
      </c>
      <c r="B3312" s="3" t="s">
        <v>1779</v>
      </c>
      <c r="C3312" s="3" t="s">
        <v>4357</v>
      </c>
      <c r="D3312">
        <v>6500</v>
      </c>
      <c r="E3312">
        <v>6505</v>
      </c>
      <c r="F3312" t="s">
        <v>5156</v>
      </c>
      <c r="G3312" t="s">
        <v>5161</v>
      </c>
      <c r="H3312" t="s">
        <v>5183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5208</v>
      </c>
      <c r="P3312">
        <f t="shared" si="177"/>
        <v>210</v>
      </c>
      <c r="Q3312" t="s">
        <v>5234</v>
      </c>
      <c r="R3312" t="s">
        <v>5235</v>
      </c>
      <c r="S3312" s="10">
        <f t="shared" si="178"/>
        <v>42253.720196759255</v>
      </c>
      <c r="T3312" s="10">
        <f t="shared" si="179"/>
        <v>42283.720196759255</v>
      </c>
    </row>
    <row r="3313" spans="1:20" ht="43.5" x14ac:dyDescent="0.35">
      <c r="A3313">
        <v>3311</v>
      </c>
      <c r="B3313" s="3" t="s">
        <v>1780</v>
      </c>
      <c r="C3313" s="3" t="s">
        <v>4358</v>
      </c>
      <c r="D3313">
        <v>2500</v>
      </c>
      <c r="E3313">
        <v>2746</v>
      </c>
      <c r="F3313" t="s">
        <v>5156</v>
      </c>
      <c r="G3313" t="s">
        <v>5161</v>
      </c>
      <c r="H3313" t="s">
        <v>5183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5208</v>
      </c>
      <c r="P3313">
        <f t="shared" si="177"/>
        <v>61</v>
      </c>
      <c r="Q3313" t="s">
        <v>5234</v>
      </c>
      <c r="R3313" t="s">
        <v>5235</v>
      </c>
      <c r="S3313" s="10">
        <f t="shared" si="178"/>
        <v>42264.083449074074</v>
      </c>
      <c r="T3313" s="10">
        <f t="shared" si="179"/>
        <v>42294.083449074074</v>
      </c>
    </row>
    <row r="3314" spans="1:20" ht="43.5" x14ac:dyDescent="0.35">
      <c r="A3314">
        <v>3312</v>
      </c>
      <c r="B3314" s="3" t="s">
        <v>1781</v>
      </c>
      <c r="C3314" s="3" t="s">
        <v>4359</v>
      </c>
      <c r="D3314">
        <v>2500</v>
      </c>
      <c r="E3314">
        <v>2501</v>
      </c>
      <c r="F3314" t="s">
        <v>5156</v>
      </c>
      <c r="G3314" t="s">
        <v>5161</v>
      </c>
      <c r="H3314" t="s">
        <v>5183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5208</v>
      </c>
      <c r="P3314">
        <f t="shared" si="177"/>
        <v>61</v>
      </c>
      <c r="Q3314" t="s">
        <v>5234</v>
      </c>
      <c r="R3314" t="s">
        <v>5235</v>
      </c>
      <c r="S3314" s="10">
        <f t="shared" si="178"/>
        <v>42664.601226851846</v>
      </c>
      <c r="T3314" s="10">
        <f t="shared" si="179"/>
        <v>42685.708333333336</v>
      </c>
    </row>
    <row r="3315" spans="1:20" ht="43.5" x14ac:dyDescent="0.35">
      <c r="A3315">
        <v>3313</v>
      </c>
      <c r="B3315" s="3" t="s">
        <v>1782</v>
      </c>
      <c r="C3315" s="3" t="s">
        <v>4360</v>
      </c>
      <c r="D3315">
        <v>2000</v>
      </c>
      <c r="E3315">
        <v>2321</v>
      </c>
      <c r="F3315" t="s">
        <v>5156</v>
      </c>
      <c r="G3315" t="s">
        <v>5161</v>
      </c>
      <c r="H3315" t="s">
        <v>5183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5208</v>
      </c>
      <c r="P3315">
        <f t="shared" si="177"/>
        <v>80</v>
      </c>
      <c r="Q3315" t="s">
        <v>5234</v>
      </c>
      <c r="R3315" t="s">
        <v>5235</v>
      </c>
      <c r="S3315" s="10">
        <f t="shared" si="178"/>
        <v>42382.036076388882</v>
      </c>
      <c r="T3315" s="10">
        <f t="shared" si="179"/>
        <v>42395.833333333336</v>
      </c>
    </row>
    <row r="3316" spans="1:20" ht="43.5" x14ac:dyDescent="0.35">
      <c r="A3316">
        <v>3314</v>
      </c>
      <c r="B3316" s="3" t="s">
        <v>1783</v>
      </c>
      <c r="C3316" s="3" t="s">
        <v>4361</v>
      </c>
      <c r="D3316">
        <v>800</v>
      </c>
      <c r="E3316">
        <v>1686</v>
      </c>
      <c r="F3316" t="s">
        <v>5156</v>
      </c>
      <c r="G3316" t="s">
        <v>5162</v>
      </c>
      <c r="H3316" t="s">
        <v>5184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5208</v>
      </c>
      <c r="P3316">
        <f t="shared" si="177"/>
        <v>29</v>
      </c>
      <c r="Q3316" t="s">
        <v>5234</v>
      </c>
      <c r="R3316" t="s">
        <v>5235</v>
      </c>
      <c r="S3316" s="10">
        <f t="shared" si="178"/>
        <v>42105.059155092589</v>
      </c>
      <c r="T3316" s="10">
        <f t="shared" si="179"/>
        <v>42132.628472222219</v>
      </c>
    </row>
    <row r="3317" spans="1:20" ht="43.5" x14ac:dyDescent="0.35">
      <c r="A3317">
        <v>3315</v>
      </c>
      <c r="B3317" s="3" t="s">
        <v>1784</v>
      </c>
      <c r="C3317" s="3" t="s">
        <v>4362</v>
      </c>
      <c r="D3317">
        <v>4000</v>
      </c>
      <c r="E3317">
        <v>4400</v>
      </c>
      <c r="F3317" t="s">
        <v>5156</v>
      </c>
      <c r="G3317" t="s">
        <v>5162</v>
      </c>
      <c r="H3317" t="s">
        <v>5184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5208</v>
      </c>
      <c r="P3317">
        <f t="shared" si="177"/>
        <v>49</v>
      </c>
      <c r="Q3317" t="s">
        <v>5234</v>
      </c>
      <c r="R3317" t="s">
        <v>5235</v>
      </c>
      <c r="S3317" s="10">
        <f t="shared" si="178"/>
        <v>42466.09538194444</v>
      </c>
      <c r="T3317" s="10">
        <f t="shared" si="179"/>
        <v>42496.09538194444</v>
      </c>
    </row>
    <row r="3318" spans="1:20" ht="72.5" x14ac:dyDescent="0.35">
      <c r="A3318">
        <v>3316</v>
      </c>
      <c r="B3318" s="3" t="s">
        <v>1785</v>
      </c>
      <c r="C3318" s="3" t="s">
        <v>4363</v>
      </c>
      <c r="D3318">
        <v>11737</v>
      </c>
      <c r="E3318">
        <v>11747.18</v>
      </c>
      <c r="F3318" t="s">
        <v>5156</v>
      </c>
      <c r="G3318" t="s">
        <v>5161</v>
      </c>
      <c r="H3318" t="s">
        <v>5183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5208</v>
      </c>
      <c r="P3318">
        <f t="shared" si="177"/>
        <v>94</v>
      </c>
      <c r="Q3318" t="s">
        <v>5234</v>
      </c>
      <c r="R3318" t="s">
        <v>5235</v>
      </c>
      <c r="S3318" s="10">
        <f t="shared" si="178"/>
        <v>41826.662905092591</v>
      </c>
      <c r="T3318" s="10">
        <f t="shared" si="179"/>
        <v>41859.370833333327</v>
      </c>
    </row>
    <row r="3319" spans="1:20" ht="43.5" x14ac:dyDescent="0.35">
      <c r="A3319">
        <v>3317</v>
      </c>
      <c r="B3319" s="3" t="s">
        <v>1786</v>
      </c>
      <c r="C3319" s="3" t="s">
        <v>4364</v>
      </c>
      <c r="D3319">
        <v>1050</v>
      </c>
      <c r="E3319">
        <v>1115</v>
      </c>
      <c r="F3319" t="s">
        <v>5156</v>
      </c>
      <c r="G3319" t="s">
        <v>5161</v>
      </c>
      <c r="H3319" t="s">
        <v>5183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5208</v>
      </c>
      <c r="P3319">
        <f t="shared" si="177"/>
        <v>62</v>
      </c>
      <c r="Q3319" t="s">
        <v>5234</v>
      </c>
      <c r="R3319" t="s">
        <v>5235</v>
      </c>
      <c r="S3319" s="10">
        <f t="shared" si="178"/>
        <v>42498.831296296295</v>
      </c>
      <c r="T3319" s="10">
        <f t="shared" si="179"/>
        <v>42528.831296296295</v>
      </c>
    </row>
    <row r="3320" spans="1:20" ht="29" x14ac:dyDescent="0.35">
      <c r="A3320">
        <v>3318</v>
      </c>
      <c r="B3320" s="3" t="s">
        <v>1787</v>
      </c>
      <c r="C3320" s="3" t="s">
        <v>4365</v>
      </c>
      <c r="D3320">
        <v>2000</v>
      </c>
      <c r="E3320">
        <v>2512</v>
      </c>
      <c r="F3320" t="s">
        <v>5156</v>
      </c>
      <c r="G3320" t="s">
        <v>5166</v>
      </c>
      <c r="H3320" t="s">
        <v>5188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5208</v>
      </c>
      <c r="P3320">
        <f t="shared" si="177"/>
        <v>79</v>
      </c>
      <c r="Q3320" t="s">
        <v>5234</v>
      </c>
      <c r="R3320" t="s">
        <v>5235</v>
      </c>
      <c r="S3320" s="10">
        <f t="shared" si="178"/>
        <v>42431.093668981477</v>
      </c>
      <c r="T3320" s="10">
        <f t="shared" si="179"/>
        <v>42470.895833333336</v>
      </c>
    </row>
    <row r="3321" spans="1:20" ht="58" x14ac:dyDescent="0.35">
      <c r="A3321">
        <v>3319</v>
      </c>
      <c r="B3321" s="3" t="s">
        <v>1788</v>
      </c>
      <c r="C3321" s="3" t="s">
        <v>4366</v>
      </c>
      <c r="D3321">
        <v>500</v>
      </c>
      <c r="E3321">
        <v>540</v>
      </c>
      <c r="F3321" t="s">
        <v>5156</v>
      </c>
      <c r="G3321" t="s">
        <v>5162</v>
      </c>
      <c r="H3321" t="s">
        <v>5184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5208</v>
      </c>
      <c r="P3321">
        <f t="shared" si="177"/>
        <v>34</v>
      </c>
      <c r="Q3321" t="s">
        <v>5234</v>
      </c>
      <c r="R3321" t="s">
        <v>5235</v>
      </c>
      <c r="S3321" s="10">
        <f t="shared" si="178"/>
        <v>41990.377152777779</v>
      </c>
      <c r="T3321" s="10">
        <f t="shared" si="179"/>
        <v>42035.377152777779</v>
      </c>
    </row>
    <row r="3322" spans="1:20" ht="43.5" x14ac:dyDescent="0.35">
      <c r="A3322">
        <v>3320</v>
      </c>
      <c r="B3322" s="3" t="s">
        <v>1789</v>
      </c>
      <c r="C3322" s="3" t="s">
        <v>4367</v>
      </c>
      <c r="D3322">
        <v>2500</v>
      </c>
      <c r="E3322">
        <v>2525</v>
      </c>
      <c r="F3322" t="s">
        <v>5156</v>
      </c>
      <c r="G3322" t="s">
        <v>5161</v>
      </c>
      <c r="H3322" t="s">
        <v>5183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5208</v>
      </c>
      <c r="P3322">
        <f t="shared" si="177"/>
        <v>66</v>
      </c>
      <c r="Q3322" t="s">
        <v>5234</v>
      </c>
      <c r="R3322" t="s">
        <v>5235</v>
      </c>
      <c r="S3322" s="10">
        <f t="shared" si="178"/>
        <v>42512.837465277778</v>
      </c>
      <c r="T3322" s="10">
        <f t="shared" si="179"/>
        <v>42542.837465277778</v>
      </c>
    </row>
    <row r="3323" spans="1:20" ht="58" x14ac:dyDescent="0.35">
      <c r="A3323">
        <v>3321</v>
      </c>
      <c r="B3323" s="3" t="s">
        <v>1790</v>
      </c>
      <c r="C3323" s="3" t="s">
        <v>4368</v>
      </c>
      <c r="D3323">
        <v>500</v>
      </c>
      <c r="E3323">
        <v>537</v>
      </c>
      <c r="F3323" t="s">
        <v>5156</v>
      </c>
      <c r="G3323" t="s">
        <v>5161</v>
      </c>
      <c r="H3323" t="s">
        <v>5183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5208</v>
      </c>
      <c r="P3323">
        <f t="shared" si="177"/>
        <v>36</v>
      </c>
      <c r="Q3323" t="s">
        <v>5234</v>
      </c>
      <c r="R3323" t="s">
        <v>5235</v>
      </c>
      <c r="S3323" s="10">
        <f t="shared" si="178"/>
        <v>41913.891956018517</v>
      </c>
      <c r="T3323" s="10">
        <f t="shared" si="179"/>
        <v>41927.957638888889</v>
      </c>
    </row>
    <row r="3324" spans="1:20" ht="43.5" x14ac:dyDescent="0.35">
      <c r="A3324">
        <v>3322</v>
      </c>
      <c r="B3324" s="3" t="s">
        <v>1791</v>
      </c>
      <c r="C3324" s="3" t="s">
        <v>4369</v>
      </c>
      <c r="D3324">
        <v>3300</v>
      </c>
      <c r="E3324">
        <v>3350</v>
      </c>
      <c r="F3324" t="s">
        <v>5156</v>
      </c>
      <c r="G3324" t="s">
        <v>5161</v>
      </c>
      <c r="H3324" t="s">
        <v>5183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5208</v>
      </c>
      <c r="P3324">
        <f t="shared" si="177"/>
        <v>146</v>
      </c>
      <c r="Q3324" t="s">
        <v>5234</v>
      </c>
      <c r="R3324" t="s">
        <v>5235</v>
      </c>
      <c r="S3324" s="10">
        <f t="shared" si="178"/>
        <v>42520.802037037036</v>
      </c>
      <c r="T3324" s="10">
        <f t="shared" si="179"/>
        <v>42542.954861111109</v>
      </c>
    </row>
    <row r="3325" spans="1:20" ht="43.5" x14ac:dyDescent="0.35">
      <c r="A3325">
        <v>3323</v>
      </c>
      <c r="B3325" s="3" t="s">
        <v>1792</v>
      </c>
      <c r="C3325" s="3" t="s">
        <v>4370</v>
      </c>
      <c r="D3325">
        <v>1000</v>
      </c>
      <c r="E3325">
        <v>1259</v>
      </c>
      <c r="F3325" t="s">
        <v>5156</v>
      </c>
      <c r="G3325" t="s">
        <v>5162</v>
      </c>
      <c r="H3325" t="s">
        <v>5184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5208</v>
      </c>
      <c r="P3325">
        <f t="shared" si="177"/>
        <v>26</v>
      </c>
      <c r="Q3325" t="s">
        <v>5234</v>
      </c>
      <c r="R3325" t="s">
        <v>5235</v>
      </c>
      <c r="S3325" s="10">
        <f t="shared" si="178"/>
        <v>42608.157499999994</v>
      </c>
      <c r="T3325" s="10">
        <f t="shared" si="179"/>
        <v>42638.157499999994</v>
      </c>
    </row>
    <row r="3326" spans="1:20" ht="43.5" x14ac:dyDescent="0.35">
      <c r="A3326">
        <v>3324</v>
      </c>
      <c r="B3326" s="3" t="s">
        <v>1793</v>
      </c>
      <c r="C3326" s="3" t="s">
        <v>4371</v>
      </c>
      <c r="D3326">
        <v>1500</v>
      </c>
      <c r="E3326">
        <v>1525</v>
      </c>
      <c r="F3326" t="s">
        <v>5156</v>
      </c>
      <c r="G3326" t="s">
        <v>5178</v>
      </c>
      <c r="H3326" t="s">
        <v>5186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5208</v>
      </c>
      <c r="P3326">
        <f t="shared" si="177"/>
        <v>153</v>
      </c>
      <c r="Q3326" t="s">
        <v>5234</v>
      </c>
      <c r="R3326" t="s">
        <v>5235</v>
      </c>
      <c r="S3326" s="10">
        <f t="shared" si="178"/>
        <v>42512.374884259254</v>
      </c>
      <c r="T3326" s="10">
        <f t="shared" si="179"/>
        <v>42526.374884259254</v>
      </c>
    </row>
    <row r="3327" spans="1:20" ht="43.5" x14ac:dyDescent="0.35">
      <c r="A3327">
        <v>3325</v>
      </c>
      <c r="B3327" s="3" t="s">
        <v>1794</v>
      </c>
      <c r="C3327" s="3" t="s">
        <v>4372</v>
      </c>
      <c r="D3327">
        <v>400</v>
      </c>
      <c r="E3327">
        <v>450</v>
      </c>
      <c r="F3327" t="s">
        <v>5156</v>
      </c>
      <c r="G3327" t="s">
        <v>5162</v>
      </c>
      <c r="H3327" t="s">
        <v>5184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5208</v>
      </c>
      <c r="P3327">
        <f t="shared" si="177"/>
        <v>30</v>
      </c>
      <c r="Q3327" t="s">
        <v>5234</v>
      </c>
      <c r="R3327" t="s">
        <v>5235</v>
      </c>
      <c r="S3327" s="10">
        <f t="shared" si="178"/>
        <v>42064.577280092592</v>
      </c>
      <c r="T3327" s="10">
        <f t="shared" si="179"/>
        <v>42099.535613425927</v>
      </c>
    </row>
    <row r="3328" spans="1:20" ht="43.5" x14ac:dyDescent="0.35">
      <c r="A3328">
        <v>3326</v>
      </c>
      <c r="B3328" s="3" t="s">
        <v>1795</v>
      </c>
      <c r="C3328" s="3" t="s">
        <v>4373</v>
      </c>
      <c r="D3328">
        <v>8000</v>
      </c>
      <c r="E3328">
        <v>8110</v>
      </c>
      <c r="F3328" t="s">
        <v>5156</v>
      </c>
      <c r="G3328" t="s">
        <v>5161</v>
      </c>
      <c r="H3328" t="s">
        <v>5183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5208</v>
      </c>
      <c r="P3328">
        <f t="shared" si="177"/>
        <v>142</v>
      </c>
      <c r="Q3328" t="s">
        <v>5234</v>
      </c>
      <c r="R3328" t="s">
        <v>5235</v>
      </c>
      <c r="S3328" s="10">
        <f t="shared" si="178"/>
        <v>42041.505844907406</v>
      </c>
      <c r="T3328" s="10">
        <f t="shared" si="179"/>
        <v>42071.464178240734</v>
      </c>
    </row>
    <row r="3329" spans="1:20" ht="43.5" x14ac:dyDescent="0.35">
      <c r="A3329">
        <v>3327</v>
      </c>
      <c r="B3329" s="3" t="s">
        <v>1796</v>
      </c>
      <c r="C3329" s="3" t="s">
        <v>4374</v>
      </c>
      <c r="D3329">
        <v>800</v>
      </c>
      <c r="E3329">
        <v>810</v>
      </c>
      <c r="F3329" t="s">
        <v>5156</v>
      </c>
      <c r="G3329" t="s">
        <v>5162</v>
      </c>
      <c r="H3329" t="s">
        <v>5184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5208</v>
      </c>
      <c r="P3329">
        <f t="shared" si="177"/>
        <v>25</v>
      </c>
      <c r="Q3329" t="s">
        <v>5234</v>
      </c>
      <c r="R3329" t="s">
        <v>5235</v>
      </c>
      <c r="S3329" s="10">
        <f t="shared" si="178"/>
        <v>42468.166273148141</v>
      </c>
      <c r="T3329" s="10">
        <f t="shared" si="179"/>
        <v>42498.166273148141</v>
      </c>
    </row>
    <row r="3330" spans="1:20" ht="43.5" x14ac:dyDescent="0.35">
      <c r="A3330">
        <v>3328</v>
      </c>
      <c r="B3330" s="3" t="s">
        <v>1797</v>
      </c>
      <c r="C3330" s="3" t="s">
        <v>4375</v>
      </c>
      <c r="D3330">
        <v>1800</v>
      </c>
      <c r="E3330">
        <v>2635</v>
      </c>
      <c r="F3330" t="s">
        <v>5156</v>
      </c>
      <c r="G3330" t="s">
        <v>5161</v>
      </c>
      <c r="H3330" t="s">
        <v>5183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5208</v>
      </c>
      <c r="P3330">
        <f t="shared" si="177"/>
        <v>293</v>
      </c>
      <c r="Q3330" t="s">
        <v>5234</v>
      </c>
      <c r="R3330" t="s">
        <v>5235</v>
      </c>
      <c r="S3330" s="10">
        <f t="shared" si="178"/>
        <v>41822.366701388884</v>
      </c>
      <c r="T3330" s="10">
        <f t="shared" si="179"/>
        <v>41824.833333333328</v>
      </c>
    </row>
    <row r="3331" spans="1:20" ht="43.5" x14ac:dyDescent="0.35">
      <c r="A3331">
        <v>3329</v>
      </c>
      <c r="B3331" s="3" t="s">
        <v>1798</v>
      </c>
      <c r="C3331" s="3" t="s">
        <v>4376</v>
      </c>
      <c r="D3331">
        <v>1000</v>
      </c>
      <c r="E3331">
        <v>1168</v>
      </c>
      <c r="F3331" t="s">
        <v>5156</v>
      </c>
      <c r="G3331" t="s">
        <v>5162</v>
      </c>
      <c r="H3331" t="s">
        <v>5184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5208</v>
      </c>
      <c r="P3331">
        <f t="shared" ref="P3331:P3394" si="180">ROUND(E3331/L3331,0)</f>
        <v>45</v>
      </c>
      <c r="Q3331" t="s">
        <v>5234</v>
      </c>
      <c r="R3331" t="s">
        <v>5235</v>
      </c>
      <c r="S3331" s="10">
        <f t="shared" ref="S3331:S3394" si="181">(J3331/86400)+25569+(-5/24)</f>
        <v>41837.114675925921</v>
      </c>
      <c r="T3331" s="10">
        <f t="shared" ref="T3331:T3394" si="182">(I3331/86400)+25569+(-5/24)</f>
        <v>41847.75</v>
      </c>
    </row>
    <row r="3332" spans="1:20" ht="43.5" x14ac:dyDescent="0.35">
      <c r="A3332">
        <v>3330</v>
      </c>
      <c r="B3332" s="3" t="s">
        <v>1799</v>
      </c>
      <c r="C3332" s="3" t="s">
        <v>4377</v>
      </c>
      <c r="D3332">
        <v>1500</v>
      </c>
      <c r="E3332">
        <v>1594</v>
      </c>
      <c r="F3332" t="s">
        <v>5156</v>
      </c>
      <c r="G3332" t="s">
        <v>5162</v>
      </c>
      <c r="H3332" t="s">
        <v>5184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5208</v>
      </c>
      <c r="P3332">
        <f t="shared" si="180"/>
        <v>23</v>
      </c>
      <c r="Q3332" t="s">
        <v>5234</v>
      </c>
      <c r="R3332" t="s">
        <v>5235</v>
      </c>
      <c r="S3332" s="10">
        <f t="shared" si="181"/>
        <v>42065.679027777776</v>
      </c>
      <c r="T3332" s="10">
        <f t="shared" si="182"/>
        <v>42095.637361111112</v>
      </c>
    </row>
    <row r="3333" spans="1:20" ht="43.5" x14ac:dyDescent="0.35">
      <c r="A3333">
        <v>3331</v>
      </c>
      <c r="B3333" s="3" t="s">
        <v>1800</v>
      </c>
      <c r="C3333" s="3" t="s">
        <v>4378</v>
      </c>
      <c r="D3333">
        <v>5000</v>
      </c>
      <c r="E3333">
        <v>5226</v>
      </c>
      <c r="F3333" t="s">
        <v>5156</v>
      </c>
      <c r="G3333" t="s">
        <v>5161</v>
      </c>
      <c r="H3333" t="s">
        <v>5183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5208</v>
      </c>
      <c r="P3333">
        <f t="shared" si="180"/>
        <v>80</v>
      </c>
      <c r="Q3333" t="s">
        <v>5234</v>
      </c>
      <c r="R3333" t="s">
        <v>5235</v>
      </c>
      <c r="S3333" s="10">
        <f t="shared" si="181"/>
        <v>42248.48942129629</v>
      </c>
      <c r="T3333" s="10">
        <f t="shared" si="182"/>
        <v>42283.48942129629</v>
      </c>
    </row>
    <row r="3334" spans="1:20" ht="43.5" x14ac:dyDescent="0.35">
      <c r="A3334">
        <v>3332</v>
      </c>
      <c r="B3334" s="3" t="s">
        <v>1801</v>
      </c>
      <c r="C3334" s="3" t="s">
        <v>4379</v>
      </c>
      <c r="D3334">
        <v>6000</v>
      </c>
      <c r="E3334">
        <v>6000</v>
      </c>
      <c r="F3334" t="s">
        <v>5156</v>
      </c>
      <c r="G3334" t="s">
        <v>5161</v>
      </c>
      <c r="H3334" t="s">
        <v>5183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5208</v>
      </c>
      <c r="P3334">
        <f t="shared" si="180"/>
        <v>72</v>
      </c>
      <c r="Q3334" t="s">
        <v>5234</v>
      </c>
      <c r="R3334" t="s">
        <v>5235</v>
      </c>
      <c r="S3334" s="10">
        <f t="shared" si="181"/>
        <v>41809.651967592588</v>
      </c>
      <c r="T3334" s="10">
        <f t="shared" si="182"/>
        <v>41839.651967592588</v>
      </c>
    </row>
    <row r="3335" spans="1:20" ht="43.5" x14ac:dyDescent="0.35">
      <c r="A3335">
        <v>3333</v>
      </c>
      <c r="B3335" s="3" t="s">
        <v>1802</v>
      </c>
      <c r="C3335" s="3" t="s">
        <v>4380</v>
      </c>
      <c r="D3335">
        <v>3500</v>
      </c>
      <c r="E3335">
        <v>3660</v>
      </c>
      <c r="F3335" t="s">
        <v>5156</v>
      </c>
      <c r="G3335" t="s">
        <v>5161</v>
      </c>
      <c r="H3335" t="s">
        <v>5183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5208</v>
      </c>
      <c r="P3335">
        <f t="shared" si="180"/>
        <v>33</v>
      </c>
      <c r="Q3335" t="s">
        <v>5234</v>
      </c>
      <c r="R3335" t="s">
        <v>5235</v>
      </c>
      <c r="S3335" s="10">
        <f t="shared" si="181"/>
        <v>42148.468518518515</v>
      </c>
      <c r="T3335" s="10">
        <f t="shared" si="182"/>
        <v>42170.468518518515</v>
      </c>
    </row>
    <row r="3336" spans="1:20" ht="29" x14ac:dyDescent="0.35">
      <c r="A3336">
        <v>3334</v>
      </c>
      <c r="B3336" s="3" t="s">
        <v>1803</v>
      </c>
      <c r="C3336" s="3" t="s">
        <v>4381</v>
      </c>
      <c r="D3336">
        <v>3871</v>
      </c>
      <c r="E3336">
        <v>5366</v>
      </c>
      <c r="F3336" t="s">
        <v>5156</v>
      </c>
      <c r="G3336" t="s">
        <v>5161</v>
      </c>
      <c r="H3336" t="s">
        <v>5183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5208</v>
      </c>
      <c r="P3336">
        <f t="shared" si="180"/>
        <v>117</v>
      </c>
      <c r="Q3336" t="s">
        <v>5234</v>
      </c>
      <c r="R3336" t="s">
        <v>5235</v>
      </c>
      <c r="S3336" s="10">
        <f t="shared" si="181"/>
        <v>42185.312754629624</v>
      </c>
      <c r="T3336" s="10">
        <f t="shared" si="182"/>
        <v>42215.312754629624</v>
      </c>
    </row>
    <row r="3337" spans="1:20" ht="58" x14ac:dyDescent="0.35">
      <c r="A3337">
        <v>3335</v>
      </c>
      <c r="B3337" s="3" t="s">
        <v>1804</v>
      </c>
      <c r="C3337" s="3" t="s">
        <v>4382</v>
      </c>
      <c r="D3337">
        <v>5000</v>
      </c>
      <c r="E3337">
        <v>5016</v>
      </c>
      <c r="F3337" t="s">
        <v>5156</v>
      </c>
      <c r="G3337" t="s">
        <v>5162</v>
      </c>
      <c r="H3337" t="s">
        <v>5184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5208</v>
      </c>
      <c r="P3337">
        <f t="shared" si="180"/>
        <v>80</v>
      </c>
      <c r="Q3337" t="s">
        <v>5234</v>
      </c>
      <c r="R3337" t="s">
        <v>5235</v>
      </c>
      <c r="S3337" s="10">
        <f t="shared" si="181"/>
        <v>41827.465810185182</v>
      </c>
      <c r="T3337" s="10">
        <f t="shared" si="182"/>
        <v>41854.75</v>
      </c>
    </row>
    <row r="3338" spans="1:20" ht="43.5" x14ac:dyDescent="0.35">
      <c r="A3338">
        <v>3336</v>
      </c>
      <c r="B3338" s="3" t="s">
        <v>1805</v>
      </c>
      <c r="C3338" s="3" t="s">
        <v>4383</v>
      </c>
      <c r="D3338">
        <v>250</v>
      </c>
      <c r="E3338">
        <v>250</v>
      </c>
      <c r="F3338" t="s">
        <v>5156</v>
      </c>
      <c r="G3338" t="s">
        <v>5162</v>
      </c>
      <c r="H3338" t="s">
        <v>5184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5208</v>
      </c>
      <c r="P3338">
        <f t="shared" si="180"/>
        <v>28</v>
      </c>
      <c r="Q3338" t="s">
        <v>5234</v>
      </c>
      <c r="R3338" t="s">
        <v>5235</v>
      </c>
      <c r="S3338" s="10">
        <f t="shared" si="181"/>
        <v>42437.190347222218</v>
      </c>
      <c r="T3338" s="10">
        <f t="shared" si="182"/>
        <v>42465.148680555554</v>
      </c>
    </row>
    <row r="3339" spans="1:20" ht="43.5" x14ac:dyDescent="0.35">
      <c r="A3339">
        <v>3337</v>
      </c>
      <c r="B3339" s="3" t="s">
        <v>1806</v>
      </c>
      <c r="C3339" s="3" t="s">
        <v>4384</v>
      </c>
      <c r="D3339">
        <v>2500</v>
      </c>
      <c r="E3339">
        <v>2755</v>
      </c>
      <c r="F3339" t="s">
        <v>5156</v>
      </c>
      <c r="G3339" t="s">
        <v>5162</v>
      </c>
      <c r="H3339" t="s">
        <v>5184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5208</v>
      </c>
      <c r="P3339">
        <f t="shared" si="180"/>
        <v>81</v>
      </c>
      <c r="Q3339" t="s">
        <v>5234</v>
      </c>
      <c r="R3339" t="s">
        <v>5235</v>
      </c>
      <c r="S3339" s="10">
        <f t="shared" si="181"/>
        <v>41901.073692129627</v>
      </c>
      <c r="T3339" s="10">
        <f t="shared" si="182"/>
        <v>41922.666666666664</v>
      </c>
    </row>
    <row r="3340" spans="1:20" ht="29" x14ac:dyDescent="0.35">
      <c r="A3340">
        <v>3338</v>
      </c>
      <c r="B3340" s="3" t="s">
        <v>1807</v>
      </c>
      <c r="C3340" s="3" t="s">
        <v>4385</v>
      </c>
      <c r="D3340">
        <v>15000</v>
      </c>
      <c r="E3340">
        <v>15327</v>
      </c>
      <c r="F3340" t="s">
        <v>5156</v>
      </c>
      <c r="G3340" t="s">
        <v>5161</v>
      </c>
      <c r="H3340" t="s">
        <v>5183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5208</v>
      </c>
      <c r="P3340">
        <f t="shared" si="180"/>
        <v>137</v>
      </c>
      <c r="Q3340" t="s">
        <v>5234</v>
      </c>
      <c r="R3340" t="s">
        <v>5235</v>
      </c>
      <c r="S3340" s="10">
        <f t="shared" si="181"/>
        <v>42769.366666666661</v>
      </c>
      <c r="T3340" s="10">
        <f t="shared" si="182"/>
        <v>42790.366666666661</v>
      </c>
    </row>
    <row r="3341" spans="1:20" ht="43.5" x14ac:dyDescent="0.35">
      <c r="A3341">
        <v>3339</v>
      </c>
      <c r="B3341" s="3" t="s">
        <v>1808</v>
      </c>
      <c r="C3341" s="3" t="s">
        <v>4386</v>
      </c>
      <c r="D3341">
        <v>8000</v>
      </c>
      <c r="E3341">
        <v>8348</v>
      </c>
      <c r="F3341" t="s">
        <v>5156</v>
      </c>
      <c r="G3341" t="s">
        <v>5161</v>
      </c>
      <c r="H3341" t="s">
        <v>5183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5208</v>
      </c>
      <c r="P3341">
        <f t="shared" si="180"/>
        <v>178</v>
      </c>
      <c r="Q3341" t="s">
        <v>5234</v>
      </c>
      <c r="R3341" t="s">
        <v>5235</v>
      </c>
      <c r="S3341" s="10">
        <f t="shared" si="181"/>
        <v>42549.457384259258</v>
      </c>
      <c r="T3341" s="10">
        <f t="shared" si="182"/>
        <v>42579.457384259258</v>
      </c>
    </row>
    <row r="3342" spans="1:20" ht="43.5" x14ac:dyDescent="0.35">
      <c r="A3342">
        <v>3340</v>
      </c>
      <c r="B3342" s="3" t="s">
        <v>1809</v>
      </c>
      <c r="C3342" s="3" t="s">
        <v>4387</v>
      </c>
      <c r="D3342">
        <v>3000</v>
      </c>
      <c r="E3342">
        <v>4145</v>
      </c>
      <c r="F3342" t="s">
        <v>5156</v>
      </c>
      <c r="G3342" t="s">
        <v>5161</v>
      </c>
      <c r="H3342" t="s">
        <v>5183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5208</v>
      </c>
      <c r="P3342">
        <f t="shared" si="180"/>
        <v>109</v>
      </c>
      <c r="Q3342" t="s">
        <v>5234</v>
      </c>
      <c r="R3342" t="s">
        <v>5235</v>
      </c>
      <c r="S3342" s="10">
        <f t="shared" si="181"/>
        <v>42685.765671296293</v>
      </c>
      <c r="T3342" s="10">
        <f t="shared" si="182"/>
        <v>42710.765671296293</v>
      </c>
    </row>
    <row r="3343" spans="1:20" ht="43.5" x14ac:dyDescent="0.35">
      <c r="A3343">
        <v>3341</v>
      </c>
      <c r="B3343" s="3" t="s">
        <v>1810</v>
      </c>
      <c r="C3343" s="3" t="s">
        <v>4388</v>
      </c>
      <c r="D3343">
        <v>3350</v>
      </c>
      <c r="E3343">
        <v>3350</v>
      </c>
      <c r="F3343" t="s">
        <v>5156</v>
      </c>
      <c r="G3343" t="s">
        <v>5162</v>
      </c>
      <c r="H3343" t="s">
        <v>5184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5208</v>
      </c>
      <c r="P3343">
        <f t="shared" si="180"/>
        <v>120</v>
      </c>
      <c r="Q3343" t="s">
        <v>5234</v>
      </c>
      <c r="R3343" t="s">
        <v>5235</v>
      </c>
      <c r="S3343" s="10">
        <f t="shared" si="181"/>
        <v>42510.590520833335</v>
      </c>
      <c r="T3343" s="10">
        <f t="shared" si="182"/>
        <v>42533.499999999993</v>
      </c>
    </row>
    <row r="3344" spans="1:20" ht="43.5" x14ac:dyDescent="0.35">
      <c r="A3344">
        <v>3342</v>
      </c>
      <c r="B3344" s="3" t="s">
        <v>1811</v>
      </c>
      <c r="C3344" s="3" t="s">
        <v>4389</v>
      </c>
      <c r="D3344">
        <v>6000</v>
      </c>
      <c r="E3344">
        <v>6100</v>
      </c>
      <c r="F3344" t="s">
        <v>5156</v>
      </c>
      <c r="G3344" t="s">
        <v>5161</v>
      </c>
      <c r="H3344" t="s">
        <v>5183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5208</v>
      </c>
      <c r="P3344">
        <f t="shared" si="180"/>
        <v>78</v>
      </c>
      <c r="Q3344" t="s">
        <v>5234</v>
      </c>
      <c r="R3344" t="s">
        <v>5235</v>
      </c>
      <c r="S3344" s="10">
        <f t="shared" si="181"/>
        <v>42062.088078703702</v>
      </c>
      <c r="T3344" s="10">
        <f t="shared" si="182"/>
        <v>42094.999305555553</v>
      </c>
    </row>
    <row r="3345" spans="1:20" ht="43.5" x14ac:dyDescent="0.35">
      <c r="A3345">
        <v>3343</v>
      </c>
      <c r="B3345" s="3" t="s">
        <v>1812</v>
      </c>
      <c r="C3345" s="3" t="s">
        <v>4390</v>
      </c>
      <c r="D3345">
        <v>700</v>
      </c>
      <c r="E3345">
        <v>1200</v>
      </c>
      <c r="F3345" t="s">
        <v>5156</v>
      </c>
      <c r="G3345" t="s">
        <v>5162</v>
      </c>
      <c r="H3345" t="s">
        <v>5184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5208</v>
      </c>
      <c r="P3345">
        <f t="shared" si="180"/>
        <v>52</v>
      </c>
      <c r="Q3345" t="s">
        <v>5234</v>
      </c>
      <c r="R3345" t="s">
        <v>5235</v>
      </c>
      <c r="S3345" s="10">
        <f t="shared" si="181"/>
        <v>42452.708148148151</v>
      </c>
      <c r="T3345" s="10">
        <f t="shared" si="182"/>
        <v>42473.345833333333</v>
      </c>
    </row>
    <row r="3346" spans="1:20" ht="43.5" x14ac:dyDescent="0.35">
      <c r="A3346">
        <v>3344</v>
      </c>
      <c r="B3346" s="3" t="s">
        <v>1813</v>
      </c>
      <c r="C3346" s="3" t="s">
        <v>4391</v>
      </c>
      <c r="D3346">
        <v>4500</v>
      </c>
      <c r="E3346">
        <v>4565</v>
      </c>
      <c r="F3346" t="s">
        <v>5156</v>
      </c>
      <c r="G3346" t="s">
        <v>5161</v>
      </c>
      <c r="H3346" t="s">
        <v>5183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5208</v>
      </c>
      <c r="P3346">
        <f t="shared" si="180"/>
        <v>114</v>
      </c>
      <c r="Q3346" t="s">
        <v>5234</v>
      </c>
      <c r="R3346" t="s">
        <v>5235</v>
      </c>
      <c r="S3346" s="10">
        <f t="shared" si="181"/>
        <v>41850.991817129623</v>
      </c>
      <c r="T3346" s="10">
        <f t="shared" si="182"/>
        <v>41880.991817129623</v>
      </c>
    </row>
    <row r="3347" spans="1:20" ht="43.5" x14ac:dyDescent="0.35">
      <c r="A3347">
        <v>3345</v>
      </c>
      <c r="B3347" s="3" t="s">
        <v>1814</v>
      </c>
      <c r="C3347" s="3" t="s">
        <v>4392</v>
      </c>
      <c r="D3347">
        <v>500</v>
      </c>
      <c r="E3347">
        <v>650</v>
      </c>
      <c r="F3347" t="s">
        <v>5156</v>
      </c>
      <c r="G3347" t="s">
        <v>5161</v>
      </c>
      <c r="H3347" t="s">
        <v>5183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5208</v>
      </c>
      <c r="P3347">
        <f t="shared" si="180"/>
        <v>50</v>
      </c>
      <c r="Q3347" t="s">
        <v>5234</v>
      </c>
      <c r="R3347" t="s">
        <v>5235</v>
      </c>
      <c r="S3347" s="10">
        <f t="shared" si="181"/>
        <v>42052.897777777776</v>
      </c>
      <c r="T3347" s="10">
        <f t="shared" si="182"/>
        <v>42111.817361111105</v>
      </c>
    </row>
    <row r="3348" spans="1:20" ht="43.5" x14ac:dyDescent="0.35">
      <c r="A3348">
        <v>3346</v>
      </c>
      <c r="B3348" s="3" t="s">
        <v>1815</v>
      </c>
      <c r="C3348" s="3" t="s">
        <v>4393</v>
      </c>
      <c r="D3348">
        <v>1500</v>
      </c>
      <c r="E3348">
        <v>1650</v>
      </c>
      <c r="F3348" t="s">
        <v>5156</v>
      </c>
      <c r="G3348" t="s">
        <v>5161</v>
      </c>
      <c r="H3348" t="s">
        <v>5183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5208</v>
      </c>
      <c r="P3348">
        <f t="shared" si="180"/>
        <v>92</v>
      </c>
      <c r="Q3348" t="s">
        <v>5234</v>
      </c>
      <c r="R3348" t="s">
        <v>5235</v>
      </c>
      <c r="S3348" s="10">
        <f t="shared" si="181"/>
        <v>42053.816087962965</v>
      </c>
      <c r="T3348" s="10">
        <f t="shared" si="182"/>
        <v>42060.816087962965</v>
      </c>
    </row>
    <row r="3349" spans="1:20" ht="58" x14ac:dyDescent="0.35">
      <c r="A3349">
        <v>3347</v>
      </c>
      <c r="B3349" s="3" t="s">
        <v>1816</v>
      </c>
      <c r="C3349" s="3" t="s">
        <v>4394</v>
      </c>
      <c r="D3349">
        <v>2000</v>
      </c>
      <c r="E3349">
        <v>2389</v>
      </c>
      <c r="F3349" t="s">
        <v>5156</v>
      </c>
      <c r="G3349" t="s">
        <v>5162</v>
      </c>
      <c r="H3349" t="s">
        <v>5184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5208</v>
      </c>
      <c r="P3349">
        <f t="shared" si="180"/>
        <v>109</v>
      </c>
      <c r="Q3349" t="s">
        <v>5234</v>
      </c>
      <c r="R3349" t="s">
        <v>5235</v>
      </c>
      <c r="S3349" s="10">
        <f t="shared" si="181"/>
        <v>42484.343217592592</v>
      </c>
      <c r="T3349" s="10">
        <f t="shared" si="182"/>
        <v>42498.666666666664</v>
      </c>
    </row>
    <row r="3350" spans="1:20" ht="43.5" x14ac:dyDescent="0.35">
      <c r="A3350">
        <v>3348</v>
      </c>
      <c r="B3350" s="3" t="s">
        <v>1735</v>
      </c>
      <c r="C3350" s="3" t="s">
        <v>4395</v>
      </c>
      <c r="D3350">
        <v>5500</v>
      </c>
      <c r="E3350">
        <v>5516</v>
      </c>
      <c r="F3350" t="s">
        <v>5156</v>
      </c>
      <c r="G3350" t="s">
        <v>5161</v>
      </c>
      <c r="H3350" t="s">
        <v>5183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5208</v>
      </c>
      <c r="P3350">
        <f t="shared" si="180"/>
        <v>70</v>
      </c>
      <c r="Q3350" t="s">
        <v>5234</v>
      </c>
      <c r="R3350" t="s">
        <v>5235</v>
      </c>
      <c r="S3350" s="10">
        <f t="shared" si="181"/>
        <v>42466.350462962961</v>
      </c>
      <c r="T3350" s="10">
        <f t="shared" si="182"/>
        <v>42489.957638888889</v>
      </c>
    </row>
    <row r="3351" spans="1:20" ht="43.5" x14ac:dyDescent="0.35">
      <c r="A3351">
        <v>3349</v>
      </c>
      <c r="B3351" s="3" t="s">
        <v>1817</v>
      </c>
      <c r="C3351" s="3" t="s">
        <v>4396</v>
      </c>
      <c r="D3351">
        <v>1000</v>
      </c>
      <c r="E3351">
        <v>1534</v>
      </c>
      <c r="F3351" t="s">
        <v>5156</v>
      </c>
      <c r="G3351" t="s">
        <v>5161</v>
      </c>
      <c r="H3351" t="s">
        <v>5183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5208</v>
      </c>
      <c r="P3351">
        <f t="shared" si="180"/>
        <v>110</v>
      </c>
      <c r="Q3351" t="s">
        <v>5234</v>
      </c>
      <c r="R3351" t="s">
        <v>5235</v>
      </c>
      <c r="S3351" s="10">
        <f t="shared" si="181"/>
        <v>42512.902453703697</v>
      </c>
      <c r="T3351" s="10">
        <f t="shared" si="182"/>
        <v>42534.499999999993</v>
      </c>
    </row>
    <row r="3352" spans="1:20" ht="58" x14ac:dyDescent="0.35">
      <c r="A3352">
        <v>3350</v>
      </c>
      <c r="B3352" s="3" t="s">
        <v>1818</v>
      </c>
      <c r="C3352" s="3" t="s">
        <v>4397</v>
      </c>
      <c r="D3352">
        <v>3500</v>
      </c>
      <c r="E3352">
        <v>3655</v>
      </c>
      <c r="F3352" t="s">
        <v>5156</v>
      </c>
      <c r="G3352" t="s">
        <v>5180</v>
      </c>
      <c r="H3352" t="s">
        <v>5186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5208</v>
      </c>
      <c r="P3352">
        <f t="shared" si="180"/>
        <v>72</v>
      </c>
      <c r="Q3352" t="s">
        <v>5234</v>
      </c>
      <c r="R3352" t="s">
        <v>5235</v>
      </c>
      <c r="S3352" s="10">
        <f t="shared" si="181"/>
        <v>42302.493182870363</v>
      </c>
      <c r="T3352" s="10">
        <f t="shared" si="182"/>
        <v>42337.749999999993</v>
      </c>
    </row>
    <row r="3353" spans="1:20" ht="58" x14ac:dyDescent="0.35">
      <c r="A3353">
        <v>3351</v>
      </c>
      <c r="B3353" s="3" t="s">
        <v>1819</v>
      </c>
      <c r="C3353" s="3" t="s">
        <v>4398</v>
      </c>
      <c r="D3353">
        <v>5000</v>
      </c>
      <c r="E3353">
        <v>5055</v>
      </c>
      <c r="F3353" t="s">
        <v>5156</v>
      </c>
      <c r="G3353" t="s">
        <v>5162</v>
      </c>
      <c r="H3353" t="s">
        <v>5184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5208</v>
      </c>
      <c r="P3353">
        <f t="shared" si="180"/>
        <v>94</v>
      </c>
      <c r="Q3353" t="s">
        <v>5234</v>
      </c>
      <c r="R3353" t="s">
        <v>5235</v>
      </c>
      <c r="S3353" s="10">
        <f t="shared" si="181"/>
        <v>41806.187094907407</v>
      </c>
      <c r="T3353" s="10">
        <f t="shared" si="182"/>
        <v>41843.25</v>
      </c>
    </row>
    <row r="3354" spans="1:20" ht="58" x14ac:dyDescent="0.35">
      <c r="A3354">
        <v>3352</v>
      </c>
      <c r="B3354" s="3" t="s">
        <v>1820</v>
      </c>
      <c r="C3354" s="3" t="s">
        <v>4399</v>
      </c>
      <c r="D3354">
        <v>5000</v>
      </c>
      <c r="E3354">
        <v>5376</v>
      </c>
      <c r="F3354" t="s">
        <v>5156</v>
      </c>
      <c r="G3354" t="s">
        <v>5162</v>
      </c>
      <c r="H3354" t="s">
        <v>5184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5208</v>
      </c>
      <c r="P3354">
        <f t="shared" si="180"/>
        <v>77</v>
      </c>
      <c r="Q3354" t="s">
        <v>5234</v>
      </c>
      <c r="R3354" t="s">
        <v>5235</v>
      </c>
      <c r="S3354" s="10">
        <f t="shared" si="181"/>
        <v>42495.784467592595</v>
      </c>
      <c r="T3354" s="10">
        <f t="shared" si="182"/>
        <v>42552.749999999993</v>
      </c>
    </row>
    <row r="3355" spans="1:20" ht="43.5" x14ac:dyDescent="0.35">
      <c r="A3355">
        <v>3353</v>
      </c>
      <c r="B3355" s="3" t="s">
        <v>1821</v>
      </c>
      <c r="C3355" s="3" t="s">
        <v>4400</v>
      </c>
      <c r="D3355">
        <v>500</v>
      </c>
      <c r="E3355">
        <v>1575</v>
      </c>
      <c r="F3355" t="s">
        <v>5156</v>
      </c>
      <c r="G3355" t="s">
        <v>5162</v>
      </c>
      <c r="H3355" t="s">
        <v>5184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5208</v>
      </c>
      <c r="P3355">
        <f t="shared" si="180"/>
        <v>36</v>
      </c>
      <c r="Q3355" t="s">
        <v>5234</v>
      </c>
      <c r="R3355" t="s">
        <v>5235</v>
      </c>
      <c r="S3355" s="10">
        <f t="shared" si="181"/>
        <v>42479.223958333336</v>
      </c>
      <c r="T3355" s="10">
        <f t="shared" si="182"/>
        <v>42492.749999999993</v>
      </c>
    </row>
    <row r="3356" spans="1:20" ht="43.5" x14ac:dyDescent="0.35">
      <c r="A3356">
        <v>3354</v>
      </c>
      <c r="B3356" s="3" t="s">
        <v>1822</v>
      </c>
      <c r="C3356" s="3" t="s">
        <v>4401</v>
      </c>
      <c r="D3356">
        <v>3000</v>
      </c>
      <c r="E3356">
        <v>3058</v>
      </c>
      <c r="F3356" t="s">
        <v>5156</v>
      </c>
      <c r="G3356" t="s">
        <v>5161</v>
      </c>
      <c r="H3356" t="s">
        <v>5183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5208</v>
      </c>
      <c r="P3356">
        <f t="shared" si="180"/>
        <v>56</v>
      </c>
      <c r="Q3356" t="s">
        <v>5234</v>
      </c>
      <c r="R3356" t="s">
        <v>5235</v>
      </c>
      <c r="S3356" s="10">
        <f t="shared" si="181"/>
        <v>42270.518587962964</v>
      </c>
      <c r="T3356" s="10">
        <f t="shared" si="182"/>
        <v>42305.959027777775</v>
      </c>
    </row>
    <row r="3357" spans="1:20" ht="43.5" x14ac:dyDescent="0.35">
      <c r="A3357">
        <v>3355</v>
      </c>
      <c r="B3357" s="3" t="s">
        <v>1823</v>
      </c>
      <c r="C3357" s="3" t="s">
        <v>4402</v>
      </c>
      <c r="D3357">
        <v>1750</v>
      </c>
      <c r="E3357">
        <v>2210</v>
      </c>
      <c r="F3357" t="s">
        <v>5156</v>
      </c>
      <c r="G3357" t="s">
        <v>5162</v>
      </c>
      <c r="H3357" t="s">
        <v>5184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5208</v>
      </c>
      <c r="P3357">
        <f t="shared" si="180"/>
        <v>147</v>
      </c>
      <c r="Q3357" t="s">
        <v>5234</v>
      </c>
      <c r="R3357" t="s">
        <v>5235</v>
      </c>
      <c r="S3357" s="10">
        <f t="shared" si="181"/>
        <v>42489.411192129628</v>
      </c>
      <c r="T3357" s="10">
        <f t="shared" si="182"/>
        <v>42500.261805555558</v>
      </c>
    </row>
    <row r="3358" spans="1:20" ht="43.5" x14ac:dyDescent="0.35">
      <c r="A3358">
        <v>3356</v>
      </c>
      <c r="B3358" s="3" t="s">
        <v>1824</v>
      </c>
      <c r="C3358" s="3" t="s">
        <v>4403</v>
      </c>
      <c r="D3358">
        <v>1500</v>
      </c>
      <c r="E3358">
        <v>1521</v>
      </c>
      <c r="F3358" t="s">
        <v>5156</v>
      </c>
      <c r="G3358" t="s">
        <v>5162</v>
      </c>
      <c r="H3358" t="s">
        <v>5184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5208</v>
      </c>
      <c r="P3358">
        <f t="shared" si="180"/>
        <v>56</v>
      </c>
      <c r="Q3358" t="s">
        <v>5234</v>
      </c>
      <c r="R3358" t="s">
        <v>5235</v>
      </c>
      <c r="S3358" s="10">
        <f t="shared" si="181"/>
        <v>42536.607314814813</v>
      </c>
      <c r="T3358" s="10">
        <f t="shared" si="182"/>
        <v>42566.607314814813</v>
      </c>
    </row>
    <row r="3359" spans="1:20" ht="43.5" x14ac:dyDescent="0.35">
      <c r="A3359">
        <v>3357</v>
      </c>
      <c r="B3359" s="3" t="s">
        <v>1825</v>
      </c>
      <c r="C3359" s="3" t="s">
        <v>4404</v>
      </c>
      <c r="D3359">
        <v>2000</v>
      </c>
      <c r="E3359">
        <v>2020</v>
      </c>
      <c r="F3359" t="s">
        <v>5156</v>
      </c>
      <c r="G3359" t="s">
        <v>5162</v>
      </c>
      <c r="H3359" t="s">
        <v>5184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5208</v>
      </c>
      <c r="P3359">
        <f t="shared" si="180"/>
        <v>96</v>
      </c>
      <c r="Q3359" t="s">
        <v>5234</v>
      </c>
      <c r="R3359" t="s">
        <v>5235</v>
      </c>
      <c r="S3359" s="10">
        <f t="shared" si="181"/>
        <v>41822.209606481476</v>
      </c>
      <c r="T3359" s="10">
        <f t="shared" si="182"/>
        <v>41852.209606481476</v>
      </c>
    </row>
    <row r="3360" spans="1:20" ht="43.5" x14ac:dyDescent="0.35">
      <c r="A3360">
        <v>3358</v>
      </c>
      <c r="B3360" s="3" t="s">
        <v>1826</v>
      </c>
      <c r="C3360" s="3" t="s">
        <v>4405</v>
      </c>
      <c r="D3360">
        <v>10000</v>
      </c>
      <c r="E3360">
        <v>10299</v>
      </c>
      <c r="F3360" t="s">
        <v>5156</v>
      </c>
      <c r="G3360" t="s">
        <v>5161</v>
      </c>
      <c r="H3360" t="s">
        <v>5183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5208</v>
      </c>
      <c r="P3360">
        <f t="shared" si="180"/>
        <v>64</v>
      </c>
      <c r="Q3360" t="s">
        <v>5234</v>
      </c>
      <c r="R3360" t="s">
        <v>5235</v>
      </c>
      <c r="S3360" s="10">
        <f t="shared" si="181"/>
        <v>41932.102766203701</v>
      </c>
      <c r="T3360" s="10">
        <f t="shared" si="182"/>
        <v>41962.144432870373</v>
      </c>
    </row>
    <row r="3361" spans="1:20" ht="43.5" x14ac:dyDescent="0.35">
      <c r="A3361">
        <v>3359</v>
      </c>
      <c r="B3361" s="3" t="s">
        <v>1827</v>
      </c>
      <c r="C3361" s="3" t="s">
        <v>4406</v>
      </c>
      <c r="D3361">
        <v>4000</v>
      </c>
      <c r="E3361">
        <v>4250</v>
      </c>
      <c r="F3361" t="s">
        <v>5156</v>
      </c>
      <c r="G3361" t="s">
        <v>5161</v>
      </c>
      <c r="H3361" t="s">
        <v>5183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5208</v>
      </c>
      <c r="P3361">
        <f t="shared" si="180"/>
        <v>185</v>
      </c>
      <c r="Q3361" t="s">
        <v>5234</v>
      </c>
      <c r="R3361" t="s">
        <v>5235</v>
      </c>
      <c r="S3361" s="10">
        <f t="shared" si="181"/>
        <v>42745.848773148151</v>
      </c>
      <c r="T3361" s="10">
        <f t="shared" si="182"/>
        <v>42790.848773148151</v>
      </c>
    </row>
    <row r="3362" spans="1:20" ht="29" x14ac:dyDescent="0.35">
      <c r="A3362">
        <v>3360</v>
      </c>
      <c r="B3362" s="3" t="s">
        <v>1828</v>
      </c>
      <c r="C3362" s="3" t="s">
        <v>4407</v>
      </c>
      <c r="D3362">
        <v>9000</v>
      </c>
      <c r="E3362">
        <v>9124</v>
      </c>
      <c r="F3362" t="s">
        <v>5156</v>
      </c>
      <c r="G3362" t="s">
        <v>5181</v>
      </c>
      <c r="H3362" t="s">
        <v>5195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5208</v>
      </c>
      <c r="P3362">
        <f t="shared" si="180"/>
        <v>127</v>
      </c>
      <c r="Q3362" t="s">
        <v>5234</v>
      </c>
      <c r="R3362" t="s">
        <v>5235</v>
      </c>
      <c r="S3362" s="10">
        <f t="shared" si="181"/>
        <v>42696.874340277776</v>
      </c>
      <c r="T3362" s="10">
        <f t="shared" si="182"/>
        <v>42718.457638888889</v>
      </c>
    </row>
    <row r="3363" spans="1:20" ht="58" x14ac:dyDescent="0.35">
      <c r="A3363">
        <v>3361</v>
      </c>
      <c r="B3363" s="3" t="s">
        <v>1829</v>
      </c>
      <c r="C3363" s="3" t="s">
        <v>4408</v>
      </c>
      <c r="D3363">
        <v>5000</v>
      </c>
      <c r="E3363">
        <v>5673</v>
      </c>
      <c r="F3363" t="s">
        <v>5156</v>
      </c>
      <c r="G3363" t="s">
        <v>5161</v>
      </c>
      <c r="H3363" t="s">
        <v>5183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5208</v>
      </c>
      <c r="P3363">
        <f t="shared" si="180"/>
        <v>83</v>
      </c>
      <c r="Q3363" t="s">
        <v>5234</v>
      </c>
      <c r="R3363" t="s">
        <v>5235</v>
      </c>
      <c r="S3363" s="10">
        <f t="shared" si="181"/>
        <v>41865.817013888889</v>
      </c>
      <c r="T3363" s="10">
        <f t="shared" si="182"/>
        <v>41883.457638888889</v>
      </c>
    </row>
    <row r="3364" spans="1:20" ht="43.5" x14ac:dyDescent="0.35">
      <c r="A3364">
        <v>3362</v>
      </c>
      <c r="B3364" s="3" t="s">
        <v>1830</v>
      </c>
      <c r="C3364" s="3" t="s">
        <v>4409</v>
      </c>
      <c r="D3364">
        <v>500</v>
      </c>
      <c r="E3364">
        <v>1090</v>
      </c>
      <c r="F3364" t="s">
        <v>5156</v>
      </c>
      <c r="G3364" t="s">
        <v>5161</v>
      </c>
      <c r="H3364" t="s">
        <v>5183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5208</v>
      </c>
      <c r="P3364">
        <f t="shared" si="180"/>
        <v>55</v>
      </c>
      <c r="Q3364" t="s">
        <v>5234</v>
      </c>
      <c r="R3364" t="s">
        <v>5235</v>
      </c>
      <c r="S3364" s="10">
        <f t="shared" si="181"/>
        <v>42055.883298611108</v>
      </c>
      <c r="T3364" s="10">
        <f t="shared" si="182"/>
        <v>42069.996527777774</v>
      </c>
    </row>
    <row r="3365" spans="1:20" ht="43.5" x14ac:dyDescent="0.35">
      <c r="A3365">
        <v>3363</v>
      </c>
      <c r="B3365" s="3" t="s">
        <v>1831</v>
      </c>
      <c r="C3365" s="3" t="s">
        <v>4410</v>
      </c>
      <c r="D3365">
        <v>7750</v>
      </c>
      <c r="E3365">
        <v>7860</v>
      </c>
      <c r="F3365" t="s">
        <v>5156</v>
      </c>
      <c r="G3365" t="s">
        <v>5161</v>
      </c>
      <c r="H3365" t="s">
        <v>5183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5208</v>
      </c>
      <c r="P3365">
        <f t="shared" si="180"/>
        <v>302</v>
      </c>
      <c r="Q3365" t="s">
        <v>5234</v>
      </c>
      <c r="R3365" t="s">
        <v>5235</v>
      </c>
      <c r="S3365" s="10">
        <f t="shared" si="181"/>
        <v>41851.563020833331</v>
      </c>
      <c r="T3365" s="10">
        <f t="shared" si="182"/>
        <v>41870.458333333328</v>
      </c>
    </row>
    <row r="3366" spans="1:20" ht="43.5" x14ac:dyDescent="0.35">
      <c r="A3366">
        <v>3364</v>
      </c>
      <c r="B3366" s="3" t="s">
        <v>1832</v>
      </c>
      <c r="C3366" s="3" t="s">
        <v>4411</v>
      </c>
      <c r="D3366">
        <v>3000</v>
      </c>
      <c r="E3366">
        <v>3178</v>
      </c>
      <c r="F3366" t="s">
        <v>5156</v>
      </c>
      <c r="G3366" t="s">
        <v>5162</v>
      </c>
      <c r="H3366" t="s">
        <v>5184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5208</v>
      </c>
      <c r="P3366">
        <f t="shared" si="180"/>
        <v>44</v>
      </c>
      <c r="Q3366" t="s">
        <v>5234</v>
      </c>
      <c r="R3366" t="s">
        <v>5235</v>
      </c>
      <c r="S3366" s="10">
        <f t="shared" si="181"/>
        <v>42422.769085648142</v>
      </c>
      <c r="T3366" s="10">
        <f t="shared" si="182"/>
        <v>42444.666666666664</v>
      </c>
    </row>
    <row r="3367" spans="1:20" ht="43.5" x14ac:dyDescent="0.35">
      <c r="A3367">
        <v>3365</v>
      </c>
      <c r="B3367" s="3" t="s">
        <v>1833</v>
      </c>
      <c r="C3367" s="3" t="s">
        <v>4412</v>
      </c>
      <c r="D3367">
        <v>2500</v>
      </c>
      <c r="E3367">
        <v>2600</v>
      </c>
      <c r="F3367" t="s">
        <v>5156</v>
      </c>
      <c r="G3367" t="s">
        <v>5161</v>
      </c>
      <c r="H3367" t="s">
        <v>5183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5208</v>
      </c>
      <c r="P3367">
        <f t="shared" si="180"/>
        <v>867</v>
      </c>
      <c r="Q3367" t="s">
        <v>5234</v>
      </c>
      <c r="R3367" t="s">
        <v>5235</v>
      </c>
      <c r="S3367" s="10">
        <f t="shared" si="181"/>
        <v>42320.893425925919</v>
      </c>
      <c r="T3367" s="10">
        <f t="shared" si="182"/>
        <v>42350.893425925919</v>
      </c>
    </row>
    <row r="3368" spans="1:20" ht="43.5" x14ac:dyDescent="0.35">
      <c r="A3368">
        <v>3366</v>
      </c>
      <c r="B3368" s="3" t="s">
        <v>1834</v>
      </c>
      <c r="C3368" s="3" t="s">
        <v>4413</v>
      </c>
      <c r="D3368">
        <v>500</v>
      </c>
      <c r="E3368">
        <v>1105</v>
      </c>
      <c r="F3368" t="s">
        <v>5156</v>
      </c>
      <c r="G3368" t="s">
        <v>5161</v>
      </c>
      <c r="H3368" t="s">
        <v>5183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5208</v>
      </c>
      <c r="P3368">
        <f t="shared" si="180"/>
        <v>61</v>
      </c>
      <c r="Q3368" t="s">
        <v>5234</v>
      </c>
      <c r="R3368" t="s">
        <v>5235</v>
      </c>
      <c r="S3368" s="10">
        <f t="shared" si="181"/>
        <v>42106.859224537031</v>
      </c>
      <c r="T3368" s="10">
        <f t="shared" si="182"/>
        <v>42136.859224537031</v>
      </c>
    </row>
    <row r="3369" spans="1:20" ht="43.5" x14ac:dyDescent="0.35">
      <c r="A3369">
        <v>3367</v>
      </c>
      <c r="B3369" s="3" t="s">
        <v>1835</v>
      </c>
      <c r="C3369" s="3" t="s">
        <v>4414</v>
      </c>
      <c r="D3369">
        <v>750</v>
      </c>
      <c r="E3369">
        <v>890</v>
      </c>
      <c r="F3369" t="s">
        <v>5156</v>
      </c>
      <c r="G3369" t="s">
        <v>5162</v>
      </c>
      <c r="H3369" t="s">
        <v>5184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5208</v>
      </c>
      <c r="P3369">
        <f t="shared" si="180"/>
        <v>30</v>
      </c>
      <c r="Q3369" t="s">
        <v>5234</v>
      </c>
      <c r="R3369" t="s">
        <v>5235</v>
      </c>
      <c r="S3369" s="10">
        <f t="shared" si="181"/>
        <v>42192.725624999999</v>
      </c>
      <c r="T3369" s="10">
        <f t="shared" si="182"/>
        <v>42217.725624999999</v>
      </c>
    </row>
    <row r="3370" spans="1:20" ht="43.5" x14ac:dyDescent="0.35">
      <c r="A3370">
        <v>3368</v>
      </c>
      <c r="B3370" s="3" t="s">
        <v>1836</v>
      </c>
      <c r="C3370" s="3" t="s">
        <v>4415</v>
      </c>
      <c r="D3370">
        <v>1000</v>
      </c>
      <c r="E3370">
        <v>1046</v>
      </c>
      <c r="F3370" t="s">
        <v>5156</v>
      </c>
      <c r="G3370" t="s">
        <v>5161</v>
      </c>
      <c r="H3370" t="s">
        <v>5183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5208</v>
      </c>
      <c r="P3370">
        <f t="shared" si="180"/>
        <v>45</v>
      </c>
      <c r="Q3370" t="s">
        <v>5234</v>
      </c>
      <c r="R3370" t="s">
        <v>5235</v>
      </c>
      <c r="S3370" s="10">
        <f t="shared" si="181"/>
        <v>41968.991423611107</v>
      </c>
      <c r="T3370" s="10">
        <f t="shared" si="182"/>
        <v>42004.999999999993</v>
      </c>
    </row>
    <row r="3371" spans="1:20" ht="43.5" x14ac:dyDescent="0.35">
      <c r="A3371">
        <v>3369</v>
      </c>
      <c r="B3371" s="3" t="s">
        <v>1837</v>
      </c>
      <c r="C3371" s="3" t="s">
        <v>4416</v>
      </c>
      <c r="D3371">
        <v>5000</v>
      </c>
      <c r="E3371">
        <v>5195</v>
      </c>
      <c r="F3371" t="s">
        <v>5156</v>
      </c>
      <c r="G3371" t="s">
        <v>5178</v>
      </c>
      <c r="H3371" t="s">
        <v>5186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5208</v>
      </c>
      <c r="P3371">
        <f t="shared" si="180"/>
        <v>96</v>
      </c>
      <c r="Q3371" t="s">
        <v>5234</v>
      </c>
      <c r="R3371" t="s">
        <v>5235</v>
      </c>
      <c r="S3371" s="10">
        <f t="shared" si="181"/>
        <v>42689.833101851851</v>
      </c>
      <c r="T3371" s="10">
        <f t="shared" si="182"/>
        <v>42749.833101851851</v>
      </c>
    </row>
    <row r="3372" spans="1:20" ht="29" x14ac:dyDescent="0.35">
      <c r="A3372">
        <v>3370</v>
      </c>
      <c r="B3372" s="3" t="s">
        <v>1838</v>
      </c>
      <c r="C3372" s="3" t="s">
        <v>4417</v>
      </c>
      <c r="D3372">
        <v>1500</v>
      </c>
      <c r="E3372">
        <v>1766</v>
      </c>
      <c r="F3372" t="s">
        <v>5156</v>
      </c>
      <c r="G3372" t="s">
        <v>5161</v>
      </c>
      <c r="H3372" t="s">
        <v>5183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5208</v>
      </c>
      <c r="P3372">
        <f t="shared" si="180"/>
        <v>68</v>
      </c>
      <c r="Q3372" t="s">
        <v>5234</v>
      </c>
      <c r="R3372" t="s">
        <v>5235</v>
      </c>
      <c r="S3372" s="10">
        <f t="shared" si="181"/>
        <v>42690.125983796293</v>
      </c>
      <c r="T3372" s="10">
        <f t="shared" si="182"/>
        <v>42721.124999999993</v>
      </c>
    </row>
    <row r="3373" spans="1:20" ht="29" x14ac:dyDescent="0.35">
      <c r="A3373">
        <v>3371</v>
      </c>
      <c r="B3373" s="3" t="s">
        <v>1839</v>
      </c>
      <c r="C3373" s="3" t="s">
        <v>4418</v>
      </c>
      <c r="D3373">
        <v>200</v>
      </c>
      <c r="E3373">
        <v>277</v>
      </c>
      <c r="F3373" t="s">
        <v>5156</v>
      </c>
      <c r="G3373" t="s">
        <v>5161</v>
      </c>
      <c r="H3373" t="s">
        <v>5183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5208</v>
      </c>
      <c r="P3373">
        <f t="shared" si="180"/>
        <v>31</v>
      </c>
      <c r="Q3373" t="s">
        <v>5234</v>
      </c>
      <c r="R3373" t="s">
        <v>5235</v>
      </c>
      <c r="S3373" s="10">
        <f t="shared" si="181"/>
        <v>42312.666261574072</v>
      </c>
      <c r="T3373" s="10">
        <f t="shared" si="182"/>
        <v>42340.666261574072</v>
      </c>
    </row>
    <row r="3374" spans="1:20" ht="43.5" x14ac:dyDescent="0.35">
      <c r="A3374">
        <v>3372</v>
      </c>
      <c r="B3374" s="3" t="s">
        <v>1840</v>
      </c>
      <c r="C3374" s="3" t="s">
        <v>4419</v>
      </c>
      <c r="D3374">
        <v>1000</v>
      </c>
      <c r="E3374">
        <v>1035</v>
      </c>
      <c r="F3374" t="s">
        <v>5156</v>
      </c>
      <c r="G3374" t="s">
        <v>5161</v>
      </c>
      <c r="H3374" t="s">
        <v>5183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5208</v>
      </c>
      <c r="P3374">
        <f t="shared" si="180"/>
        <v>38</v>
      </c>
      <c r="Q3374" t="s">
        <v>5234</v>
      </c>
      <c r="R3374" t="s">
        <v>5235</v>
      </c>
      <c r="S3374" s="10">
        <f t="shared" si="181"/>
        <v>41855.339768518512</v>
      </c>
      <c r="T3374" s="10">
        <f t="shared" si="182"/>
        <v>41875.999305555553</v>
      </c>
    </row>
    <row r="3375" spans="1:20" ht="43.5" x14ac:dyDescent="0.35">
      <c r="A3375">
        <v>3373</v>
      </c>
      <c r="B3375" s="3" t="s">
        <v>1841</v>
      </c>
      <c r="C3375" s="3" t="s">
        <v>4420</v>
      </c>
      <c r="D3375">
        <v>2000</v>
      </c>
      <c r="E3375">
        <v>2005</v>
      </c>
      <c r="F3375" t="s">
        <v>5156</v>
      </c>
      <c r="G3375" t="s">
        <v>5162</v>
      </c>
      <c r="H3375" t="s">
        <v>5184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5208</v>
      </c>
      <c r="P3375">
        <f t="shared" si="180"/>
        <v>67</v>
      </c>
      <c r="Q3375" t="s">
        <v>5234</v>
      </c>
      <c r="R3375" t="s">
        <v>5235</v>
      </c>
      <c r="S3375" s="10">
        <f t="shared" si="181"/>
        <v>42179.646296296291</v>
      </c>
      <c r="T3375" s="10">
        <f t="shared" si="182"/>
        <v>42203.458333333336</v>
      </c>
    </row>
    <row r="3376" spans="1:20" ht="43.5" x14ac:dyDescent="0.35">
      <c r="A3376">
        <v>3374</v>
      </c>
      <c r="B3376" s="3" t="s">
        <v>1842</v>
      </c>
      <c r="C3376" s="3" t="s">
        <v>4421</v>
      </c>
      <c r="D3376">
        <v>3500</v>
      </c>
      <c r="E3376">
        <v>3730</v>
      </c>
      <c r="F3376" t="s">
        <v>5156</v>
      </c>
      <c r="G3376" t="s">
        <v>5166</v>
      </c>
      <c r="H3376" t="s">
        <v>5188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5208</v>
      </c>
      <c r="P3376">
        <f t="shared" si="180"/>
        <v>72</v>
      </c>
      <c r="Q3376" t="s">
        <v>5234</v>
      </c>
      <c r="R3376" t="s">
        <v>5235</v>
      </c>
      <c r="S3376" s="10">
        <f t="shared" si="181"/>
        <v>42275.523333333331</v>
      </c>
      <c r="T3376" s="10">
        <f t="shared" si="182"/>
        <v>42305.523333333331</v>
      </c>
    </row>
    <row r="3377" spans="1:20" ht="43.5" x14ac:dyDescent="0.35">
      <c r="A3377">
        <v>3375</v>
      </c>
      <c r="B3377" s="3" t="s">
        <v>1843</v>
      </c>
      <c r="C3377" s="3" t="s">
        <v>4422</v>
      </c>
      <c r="D3377">
        <v>3000</v>
      </c>
      <c r="E3377">
        <v>3000</v>
      </c>
      <c r="F3377" t="s">
        <v>5156</v>
      </c>
      <c r="G3377" t="s">
        <v>5162</v>
      </c>
      <c r="H3377" t="s">
        <v>5184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5208</v>
      </c>
      <c r="P3377">
        <f t="shared" si="180"/>
        <v>176</v>
      </c>
      <c r="Q3377" t="s">
        <v>5234</v>
      </c>
      <c r="R3377" t="s">
        <v>5235</v>
      </c>
      <c r="S3377" s="10">
        <f t="shared" si="181"/>
        <v>41765.402465277773</v>
      </c>
      <c r="T3377" s="10">
        <f t="shared" si="182"/>
        <v>41777.402465277773</v>
      </c>
    </row>
    <row r="3378" spans="1:20" ht="43.5" x14ac:dyDescent="0.35">
      <c r="A3378">
        <v>3376</v>
      </c>
      <c r="B3378" s="3" t="s">
        <v>1844</v>
      </c>
      <c r="C3378" s="3" t="s">
        <v>4423</v>
      </c>
      <c r="D3378">
        <v>8000</v>
      </c>
      <c r="E3378">
        <v>8001</v>
      </c>
      <c r="F3378" t="s">
        <v>5156</v>
      </c>
      <c r="G3378" t="s">
        <v>5161</v>
      </c>
      <c r="H3378" t="s">
        <v>5183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5208</v>
      </c>
      <c r="P3378">
        <f t="shared" si="180"/>
        <v>421</v>
      </c>
      <c r="Q3378" t="s">
        <v>5234</v>
      </c>
      <c r="R3378" t="s">
        <v>5235</v>
      </c>
      <c r="S3378" s="10">
        <f t="shared" si="181"/>
        <v>42059.492986111109</v>
      </c>
      <c r="T3378" s="10">
        <f t="shared" si="182"/>
        <v>42119.451319444437</v>
      </c>
    </row>
    <row r="3379" spans="1:20" ht="43.5" x14ac:dyDescent="0.35">
      <c r="A3379">
        <v>3377</v>
      </c>
      <c r="B3379" s="3" t="s">
        <v>1845</v>
      </c>
      <c r="C3379" s="3" t="s">
        <v>4424</v>
      </c>
      <c r="D3379">
        <v>8000</v>
      </c>
      <c r="E3379">
        <v>8084</v>
      </c>
      <c r="F3379" t="s">
        <v>5156</v>
      </c>
      <c r="G3379" t="s">
        <v>5162</v>
      </c>
      <c r="H3379" t="s">
        <v>5184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5208</v>
      </c>
      <c r="P3379">
        <f t="shared" si="180"/>
        <v>105</v>
      </c>
      <c r="Q3379" t="s">
        <v>5234</v>
      </c>
      <c r="R3379" t="s">
        <v>5235</v>
      </c>
      <c r="S3379" s="10">
        <f t="shared" si="181"/>
        <v>42053.524293981478</v>
      </c>
      <c r="T3379" s="10">
        <f t="shared" si="182"/>
        <v>42083.49722222222</v>
      </c>
    </row>
    <row r="3380" spans="1:20" ht="43.5" x14ac:dyDescent="0.35">
      <c r="A3380">
        <v>3378</v>
      </c>
      <c r="B3380" s="3" t="s">
        <v>1846</v>
      </c>
      <c r="C3380" s="3" t="s">
        <v>4425</v>
      </c>
      <c r="D3380">
        <v>550</v>
      </c>
      <c r="E3380">
        <v>592</v>
      </c>
      <c r="F3380" t="s">
        <v>5156</v>
      </c>
      <c r="G3380" t="s">
        <v>5162</v>
      </c>
      <c r="H3380" t="s">
        <v>5184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5208</v>
      </c>
      <c r="P3380">
        <f t="shared" si="180"/>
        <v>28</v>
      </c>
      <c r="Q3380" t="s">
        <v>5234</v>
      </c>
      <c r="R3380" t="s">
        <v>5235</v>
      </c>
      <c r="S3380" s="10">
        <f t="shared" si="181"/>
        <v>41858.147060185183</v>
      </c>
      <c r="T3380" s="10">
        <f t="shared" si="182"/>
        <v>41882.338888888888</v>
      </c>
    </row>
    <row r="3381" spans="1:20" ht="58" x14ac:dyDescent="0.35">
      <c r="A3381">
        <v>3379</v>
      </c>
      <c r="B3381" s="3" t="s">
        <v>1847</v>
      </c>
      <c r="C3381" s="3" t="s">
        <v>4426</v>
      </c>
      <c r="D3381">
        <v>2000</v>
      </c>
      <c r="E3381">
        <v>2073</v>
      </c>
      <c r="F3381" t="s">
        <v>5156</v>
      </c>
      <c r="G3381" t="s">
        <v>5162</v>
      </c>
      <c r="H3381" t="s">
        <v>5184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5208</v>
      </c>
      <c r="P3381">
        <f t="shared" si="180"/>
        <v>55</v>
      </c>
      <c r="Q3381" t="s">
        <v>5234</v>
      </c>
      <c r="R3381" t="s">
        <v>5235</v>
      </c>
      <c r="S3381" s="10">
        <f t="shared" si="181"/>
        <v>42225.305555555555</v>
      </c>
      <c r="T3381" s="10">
        <f t="shared" si="182"/>
        <v>42242.749999999993</v>
      </c>
    </row>
    <row r="3382" spans="1:20" ht="58" x14ac:dyDescent="0.35">
      <c r="A3382">
        <v>3380</v>
      </c>
      <c r="B3382" s="3" t="s">
        <v>1848</v>
      </c>
      <c r="C3382" s="3" t="s">
        <v>4427</v>
      </c>
      <c r="D3382">
        <v>3000</v>
      </c>
      <c r="E3382">
        <v>3133</v>
      </c>
      <c r="F3382" t="s">
        <v>5156</v>
      </c>
      <c r="G3382" t="s">
        <v>5161</v>
      </c>
      <c r="H3382" t="s">
        <v>5183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5208</v>
      </c>
      <c r="P3382">
        <f t="shared" si="180"/>
        <v>112</v>
      </c>
      <c r="Q3382" t="s">
        <v>5234</v>
      </c>
      <c r="R3382" t="s">
        <v>5235</v>
      </c>
      <c r="S3382" s="10">
        <f t="shared" si="181"/>
        <v>41937.745115740741</v>
      </c>
      <c r="T3382" s="10">
        <f t="shared" si="182"/>
        <v>41972.786782407406</v>
      </c>
    </row>
    <row r="3383" spans="1:20" ht="43.5" x14ac:dyDescent="0.35">
      <c r="A3383">
        <v>3381</v>
      </c>
      <c r="B3383" s="3" t="s">
        <v>1849</v>
      </c>
      <c r="C3383" s="3" t="s">
        <v>4428</v>
      </c>
      <c r="D3383">
        <v>4000</v>
      </c>
      <c r="E3383">
        <v>4090</v>
      </c>
      <c r="F3383" t="s">
        <v>5156</v>
      </c>
      <c r="G3383" t="s">
        <v>5161</v>
      </c>
      <c r="H3383" t="s">
        <v>5183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5208</v>
      </c>
      <c r="P3383">
        <f t="shared" si="180"/>
        <v>85</v>
      </c>
      <c r="Q3383" t="s">
        <v>5234</v>
      </c>
      <c r="R3383" t="s">
        <v>5235</v>
      </c>
      <c r="S3383" s="10">
        <f t="shared" si="181"/>
        <v>42043.976655092592</v>
      </c>
      <c r="T3383" s="10">
        <f t="shared" si="182"/>
        <v>42073.934988425921</v>
      </c>
    </row>
    <row r="3384" spans="1:20" ht="58" x14ac:dyDescent="0.35">
      <c r="A3384">
        <v>3382</v>
      </c>
      <c r="B3384" s="3" t="s">
        <v>1850</v>
      </c>
      <c r="C3384" s="3" t="s">
        <v>4429</v>
      </c>
      <c r="D3384">
        <v>3500</v>
      </c>
      <c r="E3384">
        <v>3526</v>
      </c>
      <c r="F3384" t="s">
        <v>5156</v>
      </c>
      <c r="G3384" t="s">
        <v>5162</v>
      </c>
      <c r="H3384" t="s">
        <v>5184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5208</v>
      </c>
      <c r="P3384">
        <f t="shared" si="180"/>
        <v>77</v>
      </c>
      <c r="Q3384" t="s">
        <v>5234</v>
      </c>
      <c r="R3384" t="s">
        <v>5235</v>
      </c>
      <c r="S3384" s="10">
        <f t="shared" si="181"/>
        <v>42559.222870370366</v>
      </c>
      <c r="T3384" s="10">
        <f t="shared" si="182"/>
        <v>42583.749305555553</v>
      </c>
    </row>
    <row r="3385" spans="1:20" ht="43.5" x14ac:dyDescent="0.35">
      <c r="A3385">
        <v>3383</v>
      </c>
      <c r="B3385" s="3" t="s">
        <v>1851</v>
      </c>
      <c r="C3385" s="3" t="s">
        <v>4430</v>
      </c>
      <c r="D3385">
        <v>1750</v>
      </c>
      <c r="E3385">
        <v>1955</v>
      </c>
      <c r="F3385" t="s">
        <v>5156</v>
      </c>
      <c r="G3385" t="s">
        <v>5161</v>
      </c>
      <c r="H3385" t="s">
        <v>5183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5208</v>
      </c>
      <c r="P3385">
        <f t="shared" si="180"/>
        <v>65</v>
      </c>
      <c r="Q3385" t="s">
        <v>5234</v>
      </c>
      <c r="R3385" t="s">
        <v>5235</v>
      </c>
      <c r="S3385" s="10">
        <f t="shared" si="181"/>
        <v>42524.574305555558</v>
      </c>
      <c r="T3385" s="10">
        <f t="shared" si="182"/>
        <v>42544.574305555558</v>
      </c>
    </row>
    <row r="3386" spans="1:20" ht="43.5" x14ac:dyDescent="0.35">
      <c r="A3386">
        <v>3384</v>
      </c>
      <c r="B3386" s="3" t="s">
        <v>1852</v>
      </c>
      <c r="C3386" s="3" t="s">
        <v>4431</v>
      </c>
      <c r="D3386">
        <v>6000</v>
      </c>
      <c r="E3386">
        <v>6000.66</v>
      </c>
      <c r="F3386" t="s">
        <v>5156</v>
      </c>
      <c r="G3386" t="s">
        <v>5161</v>
      </c>
      <c r="H3386" t="s">
        <v>5183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5208</v>
      </c>
      <c r="P3386">
        <f t="shared" si="180"/>
        <v>94</v>
      </c>
      <c r="Q3386" t="s">
        <v>5234</v>
      </c>
      <c r="R3386" t="s">
        <v>5235</v>
      </c>
      <c r="S3386" s="10">
        <f t="shared" si="181"/>
        <v>42291.879259259258</v>
      </c>
      <c r="T3386" s="10">
        <f t="shared" si="182"/>
        <v>42328.916666666664</v>
      </c>
    </row>
    <row r="3387" spans="1:20" ht="58" x14ac:dyDescent="0.35">
      <c r="A3387">
        <v>3385</v>
      </c>
      <c r="B3387" s="3" t="s">
        <v>1853</v>
      </c>
      <c r="C3387" s="3" t="s">
        <v>4432</v>
      </c>
      <c r="D3387">
        <v>2000</v>
      </c>
      <c r="E3387">
        <v>2000</v>
      </c>
      <c r="F3387" t="s">
        <v>5156</v>
      </c>
      <c r="G3387" t="s">
        <v>5161</v>
      </c>
      <c r="H3387" t="s">
        <v>5183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5208</v>
      </c>
      <c r="P3387">
        <f t="shared" si="180"/>
        <v>133</v>
      </c>
      <c r="Q3387" t="s">
        <v>5234</v>
      </c>
      <c r="R3387" t="s">
        <v>5235</v>
      </c>
      <c r="S3387" s="10">
        <f t="shared" si="181"/>
        <v>41953.659166666665</v>
      </c>
      <c r="T3387" s="10">
        <f t="shared" si="182"/>
        <v>41983.659166666665</v>
      </c>
    </row>
    <row r="3388" spans="1:20" ht="58" x14ac:dyDescent="0.35">
      <c r="A3388">
        <v>3386</v>
      </c>
      <c r="B3388" s="3" t="s">
        <v>1854</v>
      </c>
      <c r="C3388" s="3" t="s">
        <v>4433</v>
      </c>
      <c r="D3388">
        <v>2000</v>
      </c>
      <c r="E3388">
        <v>2100</v>
      </c>
      <c r="F3388" t="s">
        <v>5156</v>
      </c>
      <c r="G3388" t="s">
        <v>5161</v>
      </c>
      <c r="H3388" t="s">
        <v>5183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5208</v>
      </c>
      <c r="P3388">
        <f t="shared" si="180"/>
        <v>51</v>
      </c>
      <c r="Q3388" t="s">
        <v>5234</v>
      </c>
      <c r="R3388" t="s">
        <v>5235</v>
      </c>
      <c r="S3388" s="10">
        <f t="shared" si="181"/>
        <v>41946.436412037037</v>
      </c>
      <c r="T3388" s="10">
        <f t="shared" si="182"/>
        <v>41976.436412037037</v>
      </c>
    </row>
    <row r="3389" spans="1:20" ht="58" x14ac:dyDescent="0.35">
      <c r="A3389">
        <v>3387</v>
      </c>
      <c r="B3389" s="3" t="s">
        <v>1855</v>
      </c>
      <c r="C3389" s="3" t="s">
        <v>4434</v>
      </c>
      <c r="D3389">
        <v>3000</v>
      </c>
      <c r="E3389">
        <v>3506</v>
      </c>
      <c r="F3389" t="s">
        <v>5156</v>
      </c>
      <c r="G3389" t="s">
        <v>5161</v>
      </c>
      <c r="H3389" t="s">
        <v>5183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5208</v>
      </c>
      <c r="P3389">
        <f t="shared" si="180"/>
        <v>100</v>
      </c>
      <c r="Q3389" t="s">
        <v>5234</v>
      </c>
      <c r="R3389" t="s">
        <v>5235</v>
      </c>
      <c r="S3389" s="10">
        <f t="shared" si="181"/>
        <v>41947.554259259261</v>
      </c>
      <c r="T3389" s="10">
        <f t="shared" si="182"/>
        <v>41987.554259259261</v>
      </c>
    </row>
    <row r="3390" spans="1:20" ht="58" x14ac:dyDescent="0.35">
      <c r="A3390">
        <v>3388</v>
      </c>
      <c r="B3390" s="3" t="s">
        <v>1856</v>
      </c>
      <c r="C3390" s="3" t="s">
        <v>4435</v>
      </c>
      <c r="D3390">
        <v>1500</v>
      </c>
      <c r="E3390">
        <v>1557</v>
      </c>
      <c r="F3390" t="s">
        <v>5156</v>
      </c>
      <c r="G3390" t="s">
        <v>5162</v>
      </c>
      <c r="H3390" t="s">
        <v>5184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5208</v>
      </c>
      <c r="P3390">
        <f t="shared" si="180"/>
        <v>35</v>
      </c>
      <c r="Q3390" t="s">
        <v>5234</v>
      </c>
      <c r="R3390" t="s">
        <v>5235</v>
      </c>
      <c r="S3390" s="10">
        <f t="shared" si="181"/>
        <v>42143.252789351849</v>
      </c>
      <c r="T3390" s="10">
        <f t="shared" si="182"/>
        <v>42173.252789351849</v>
      </c>
    </row>
    <row r="3391" spans="1:20" ht="43.5" x14ac:dyDescent="0.35">
      <c r="A3391">
        <v>3389</v>
      </c>
      <c r="B3391" s="3" t="s">
        <v>1857</v>
      </c>
      <c r="C3391" s="3" t="s">
        <v>4436</v>
      </c>
      <c r="D3391">
        <v>10000</v>
      </c>
      <c r="E3391">
        <v>11450</v>
      </c>
      <c r="F3391" t="s">
        <v>5156</v>
      </c>
      <c r="G3391" t="s">
        <v>5161</v>
      </c>
      <c r="H3391" t="s">
        <v>5183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5208</v>
      </c>
      <c r="P3391">
        <f t="shared" si="180"/>
        <v>185</v>
      </c>
      <c r="Q3391" t="s">
        <v>5234</v>
      </c>
      <c r="R3391" t="s">
        <v>5235</v>
      </c>
      <c r="S3391" s="10">
        <f t="shared" si="181"/>
        <v>42494.355115740742</v>
      </c>
      <c r="T3391" s="10">
        <f t="shared" si="182"/>
        <v>42524.355115740742</v>
      </c>
    </row>
    <row r="3392" spans="1:20" ht="58" x14ac:dyDescent="0.35">
      <c r="A3392">
        <v>3390</v>
      </c>
      <c r="B3392" s="3" t="s">
        <v>1858</v>
      </c>
      <c r="C3392" s="3" t="s">
        <v>4437</v>
      </c>
      <c r="D3392">
        <v>1500</v>
      </c>
      <c r="E3392">
        <v>1536</v>
      </c>
      <c r="F3392" t="s">
        <v>5156</v>
      </c>
      <c r="G3392" t="s">
        <v>5161</v>
      </c>
      <c r="H3392" t="s">
        <v>5183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5208</v>
      </c>
      <c r="P3392">
        <f t="shared" si="180"/>
        <v>70</v>
      </c>
      <c r="Q3392" t="s">
        <v>5234</v>
      </c>
      <c r="R3392" t="s">
        <v>5235</v>
      </c>
      <c r="S3392" s="10">
        <f t="shared" si="181"/>
        <v>41815.566493055558</v>
      </c>
      <c r="T3392" s="10">
        <f t="shared" si="182"/>
        <v>41830.566493055558</v>
      </c>
    </row>
    <row r="3393" spans="1:20" ht="58" x14ac:dyDescent="0.35">
      <c r="A3393">
        <v>3391</v>
      </c>
      <c r="B3393" s="3" t="s">
        <v>1859</v>
      </c>
      <c r="C3393" s="3" t="s">
        <v>4438</v>
      </c>
      <c r="D3393">
        <v>500</v>
      </c>
      <c r="E3393">
        <v>1115</v>
      </c>
      <c r="F3393" t="s">
        <v>5156</v>
      </c>
      <c r="G3393" t="s">
        <v>5161</v>
      </c>
      <c r="H3393" t="s">
        <v>5183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5208</v>
      </c>
      <c r="P3393">
        <f t="shared" si="180"/>
        <v>62</v>
      </c>
      <c r="Q3393" t="s">
        <v>5234</v>
      </c>
      <c r="R3393" t="s">
        <v>5235</v>
      </c>
      <c r="S3393" s="10">
        <f t="shared" si="181"/>
        <v>41830.337361111109</v>
      </c>
      <c r="T3393" s="10">
        <f t="shared" si="182"/>
        <v>41859.727777777771</v>
      </c>
    </row>
    <row r="3394" spans="1:20" ht="58" x14ac:dyDescent="0.35">
      <c r="A3394">
        <v>3392</v>
      </c>
      <c r="B3394" s="3" t="s">
        <v>1860</v>
      </c>
      <c r="C3394" s="3" t="s">
        <v>4439</v>
      </c>
      <c r="D3394">
        <v>500</v>
      </c>
      <c r="E3394">
        <v>500</v>
      </c>
      <c r="F3394" t="s">
        <v>5156</v>
      </c>
      <c r="G3394" t="s">
        <v>5162</v>
      </c>
      <c r="H3394" t="s">
        <v>5184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5208</v>
      </c>
      <c r="P3394">
        <f t="shared" si="180"/>
        <v>42</v>
      </c>
      <c r="Q3394" t="s">
        <v>5234</v>
      </c>
      <c r="R3394" t="s">
        <v>5235</v>
      </c>
      <c r="S3394" s="10">
        <f t="shared" si="181"/>
        <v>42446.63721064815</v>
      </c>
      <c r="T3394" s="10">
        <f t="shared" si="182"/>
        <v>42496.63721064815</v>
      </c>
    </row>
    <row r="3395" spans="1:20" ht="43.5" x14ac:dyDescent="0.35">
      <c r="A3395">
        <v>3393</v>
      </c>
      <c r="B3395" s="3" t="s">
        <v>1861</v>
      </c>
      <c r="C3395" s="3" t="s">
        <v>4440</v>
      </c>
      <c r="D3395">
        <v>1500</v>
      </c>
      <c r="E3395">
        <v>1587</v>
      </c>
      <c r="F3395" t="s">
        <v>5156</v>
      </c>
      <c r="G3395" t="s">
        <v>5161</v>
      </c>
      <c r="H3395" t="s">
        <v>5183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5208</v>
      </c>
      <c r="P3395">
        <f t="shared" ref="P3395:P3458" si="183">ROUND(E3395/L3395,0)</f>
        <v>36</v>
      </c>
      <c r="Q3395" t="s">
        <v>5234</v>
      </c>
      <c r="R3395" t="s">
        <v>5235</v>
      </c>
      <c r="S3395" s="10">
        <f t="shared" ref="S3395:S3458" si="184">(J3395/86400)+25569+(-5/24)</f>
        <v>41923.713310185187</v>
      </c>
      <c r="T3395" s="10">
        <f t="shared" ref="T3395:T3458" si="185">(I3395/86400)+25569+(-5/24)</f>
        <v>41948.823611111111</v>
      </c>
    </row>
    <row r="3396" spans="1:20" ht="43.5" x14ac:dyDescent="0.35">
      <c r="A3396">
        <v>3394</v>
      </c>
      <c r="B3396" s="3" t="s">
        <v>1862</v>
      </c>
      <c r="C3396" s="3" t="s">
        <v>4441</v>
      </c>
      <c r="D3396">
        <v>550</v>
      </c>
      <c r="E3396">
        <v>783</v>
      </c>
      <c r="F3396" t="s">
        <v>5156</v>
      </c>
      <c r="G3396" t="s">
        <v>5162</v>
      </c>
      <c r="H3396" t="s">
        <v>5184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5208</v>
      </c>
      <c r="P3396">
        <f t="shared" si="183"/>
        <v>29</v>
      </c>
      <c r="Q3396" t="s">
        <v>5234</v>
      </c>
      <c r="R3396" t="s">
        <v>5235</v>
      </c>
      <c r="S3396" s="10">
        <f t="shared" si="184"/>
        <v>41817.387094907404</v>
      </c>
      <c r="T3396" s="10">
        <f t="shared" si="185"/>
        <v>41847.387094907404</v>
      </c>
    </row>
    <row r="3397" spans="1:20" ht="29" x14ac:dyDescent="0.35">
      <c r="A3397">
        <v>3395</v>
      </c>
      <c r="B3397" s="3" t="s">
        <v>1863</v>
      </c>
      <c r="C3397" s="3" t="s">
        <v>4442</v>
      </c>
      <c r="D3397">
        <v>500</v>
      </c>
      <c r="E3397">
        <v>920</v>
      </c>
      <c r="F3397" t="s">
        <v>5156</v>
      </c>
      <c r="G3397" t="s">
        <v>5162</v>
      </c>
      <c r="H3397" t="s">
        <v>5184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5208</v>
      </c>
      <c r="P3397">
        <f t="shared" si="183"/>
        <v>24</v>
      </c>
      <c r="Q3397" t="s">
        <v>5234</v>
      </c>
      <c r="R3397" t="s">
        <v>5235</v>
      </c>
      <c r="S3397" s="10">
        <f t="shared" si="184"/>
        <v>42140.503981481474</v>
      </c>
      <c r="T3397" s="10">
        <f t="shared" si="185"/>
        <v>42154.548611111109</v>
      </c>
    </row>
    <row r="3398" spans="1:20" ht="43.5" x14ac:dyDescent="0.35">
      <c r="A3398">
        <v>3396</v>
      </c>
      <c r="B3398" s="3" t="s">
        <v>1864</v>
      </c>
      <c r="C3398" s="3" t="s">
        <v>4443</v>
      </c>
      <c r="D3398">
        <v>1500</v>
      </c>
      <c r="E3398">
        <v>1565</v>
      </c>
      <c r="F3398" t="s">
        <v>5156</v>
      </c>
      <c r="G3398" t="s">
        <v>5161</v>
      </c>
      <c r="H3398" t="s">
        <v>5183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5208</v>
      </c>
      <c r="P3398">
        <f t="shared" si="183"/>
        <v>56</v>
      </c>
      <c r="Q3398" t="s">
        <v>5234</v>
      </c>
      <c r="R3398" t="s">
        <v>5235</v>
      </c>
      <c r="S3398" s="10">
        <f t="shared" si="184"/>
        <v>41764.238298611112</v>
      </c>
      <c r="T3398" s="10">
        <f t="shared" si="185"/>
        <v>41790.957638888889</v>
      </c>
    </row>
    <row r="3399" spans="1:20" ht="29" x14ac:dyDescent="0.35">
      <c r="A3399">
        <v>3397</v>
      </c>
      <c r="B3399" s="3" t="s">
        <v>1865</v>
      </c>
      <c r="C3399" s="3" t="s">
        <v>4444</v>
      </c>
      <c r="D3399">
        <v>250</v>
      </c>
      <c r="E3399">
        <v>280</v>
      </c>
      <c r="F3399" t="s">
        <v>5156</v>
      </c>
      <c r="G3399" t="s">
        <v>5162</v>
      </c>
      <c r="H3399" t="s">
        <v>5184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5208</v>
      </c>
      <c r="P3399">
        <f t="shared" si="183"/>
        <v>12</v>
      </c>
      <c r="Q3399" t="s">
        <v>5234</v>
      </c>
      <c r="R3399" t="s">
        <v>5235</v>
      </c>
      <c r="S3399" s="10">
        <f t="shared" si="184"/>
        <v>42378.270011574066</v>
      </c>
      <c r="T3399" s="10">
        <f t="shared" si="185"/>
        <v>42418.708333333336</v>
      </c>
    </row>
    <row r="3400" spans="1:20" ht="43.5" x14ac:dyDescent="0.35">
      <c r="A3400">
        <v>3398</v>
      </c>
      <c r="B3400" s="3" t="s">
        <v>1866</v>
      </c>
      <c r="C3400" s="3" t="s">
        <v>4445</v>
      </c>
      <c r="D3400">
        <v>4000</v>
      </c>
      <c r="E3400">
        <v>4443</v>
      </c>
      <c r="F3400" t="s">
        <v>5156</v>
      </c>
      <c r="G3400" t="s">
        <v>5161</v>
      </c>
      <c r="H3400" t="s">
        <v>5183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5208</v>
      </c>
      <c r="P3400">
        <f t="shared" si="183"/>
        <v>68</v>
      </c>
      <c r="Q3400" t="s">
        <v>5234</v>
      </c>
      <c r="R3400" t="s">
        <v>5235</v>
      </c>
      <c r="S3400" s="10">
        <f t="shared" si="184"/>
        <v>41941.543703703697</v>
      </c>
      <c r="T3400" s="10">
        <f t="shared" si="185"/>
        <v>41964.499999999993</v>
      </c>
    </row>
    <row r="3401" spans="1:20" ht="43.5" x14ac:dyDescent="0.35">
      <c r="A3401">
        <v>3399</v>
      </c>
      <c r="B3401" s="3" t="s">
        <v>1867</v>
      </c>
      <c r="C3401" s="3" t="s">
        <v>4446</v>
      </c>
      <c r="D3401">
        <v>1200</v>
      </c>
      <c r="E3401">
        <v>1245</v>
      </c>
      <c r="F3401" t="s">
        <v>5156</v>
      </c>
      <c r="G3401" t="s">
        <v>5162</v>
      </c>
      <c r="H3401" t="s">
        <v>5184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5208</v>
      </c>
      <c r="P3401">
        <f t="shared" si="183"/>
        <v>27</v>
      </c>
      <c r="Q3401" t="s">
        <v>5234</v>
      </c>
      <c r="R3401" t="s">
        <v>5235</v>
      </c>
      <c r="S3401" s="10">
        <f t="shared" si="184"/>
        <v>42026.712094907409</v>
      </c>
      <c r="T3401" s="10">
        <f t="shared" si="185"/>
        <v>42056.712094907409</v>
      </c>
    </row>
    <row r="3402" spans="1:20" ht="43.5" x14ac:dyDescent="0.35">
      <c r="A3402">
        <v>3400</v>
      </c>
      <c r="B3402" s="3" t="s">
        <v>1868</v>
      </c>
      <c r="C3402" s="3" t="s">
        <v>4447</v>
      </c>
      <c r="D3402">
        <v>10000</v>
      </c>
      <c r="E3402">
        <v>10041</v>
      </c>
      <c r="F3402" t="s">
        <v>5156</v>
      </c>
      <c r="G3402" t="s">
        <v>5161</v>
      </c>
      <c r="H3402" t="s">
        <v>5183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5208</v>
      </c>
      <c r="P3402">
        <f t="shared" si="183"/>
        <v>118</v>
      </c>
      <c r="Q3402" t="s">
        <v>5234</v>
      </c>
      <c r="R3402" t="s">
        <v>5235</v>
      </c>
      <c r="S3402" s="10">
        <f t="shared" si="184"/>
        <v>41834.745532407404</v>
      </c>
      <c r="T3402" s="10">
        <f t="shared" si="185"/>
        <v>41879.745532407404</v>
      </c>
    </row>
    <row r="3403" spans="1:20" ht="58" x14ac:dyDescent="0.35">
      <c r="A3403">
        <v>3401</v>
      </c>
      <c r="B3403" s="3" t="s">
        <v>1869</v>
      </c>
      <c r="C3403" s="3" t="s">
        <v>4448</v>
      </c>
      <c r="D3403">
        <v>2900</v>
      </c>
      <c r="E3403">
        <v>2954</v>
      </c>
      <c r="F3403" t="s">
        <v>5156</v>
      </c>
      <c r="G3403" t="s">
        <v>5162</v>
      </c>
      <c r="H3403" t="s">
        <v>5184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5208</v>
      </c>
      <c r="P3403">
        <f t="shared" si="183"/>
        <v>45</v>
      </c>
      <c r="Q3403" t="s">
        <v>5234</v>
      </c>
      <c r="R3403" t="s">
        <v>5235</v>
      </c>
      <c r="S3403" s="10">
        <f t="shared" si="184"/>
        <v>42193.5155787037</v>
      </c>
      <c r="T3403" s="10">
        <f t="shared" si="185"/>
        <v>42223.5155787037</v>
      </c>
    </row>
    <row r="3404" spans="1:20" ht="43.5" x14ac:dyDescent="0.35">
      <c r="A3404">
        <v>3402</v>
      </c>
      <c r="B3404" s="3" t="s">
        <v>1870</v>
      </c>
      <c r="C3404" s="3" t="s">
        <v>4449</v>
      </c>
      <c r="D3404">
        <v>15000</v>
      </c>
      <c r="E3404">
        <v>16465</v>
      </c>
      <c r="F3404" t="s">
        <v>5156</v>
      </c>
      <c r="G3404" t="s">
        <v>5161</v>
      </c>
      <c r="H3404" t="s">
        <v>5183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5208</v>
      </c>
      <c r="P3404">
        <f t="shared" si="183"/>
        <v>100</v>
      </c>
      <c r="Q3404" t="s">
        <v>5234</v>
      </c>
      <c r="R3404" t="s">
        <v>5235</v>
      </c>
      <c r="S3404" s="10">
        <f t="shared" si="184"/>
        <v>42290.410219907404</v>
      </c>
      <c r="T3404" s="10">
        <f t="shared" si="185"/>
        <v>42319.896527777775</v>
      </c>
    </row>
    <row r="3405" spans="1:20" ht="43.5" x14ac:dyDescent="0.35">
      <c r="A3405">
        <v>3403</v>
      </c>
      <c r="B3405" s="3" t="s">
        <v>1871</v>
      </c>
      <c r="C3405" s="3" t="s">
        <v>4450</v>
      </c>
      <c r="D3405">
        <v>2000</v>
      </c>
      <c r="E3405">
        <v>2000</v>
      </c>
      <c r="F3405" t="s">
        <v>5156</v>
      </c>
      <c r="G3405" t="s">
        <v>5162</v>
      </c>
      <c r="H3405" t="s">
        <v>5184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5208</v>
      </c>
      <c r="P3405">
        <f t="shared" si="183"/>
        <v>118</v>
      </c>
      <c r="Q3405" t="s">
        <v>5234</v>
      </c>
      <c r="R3405" t="s">
        <v>5235</v>
      </c>
      <c r="S3405" s="10">
        <f t="shared" si="184"/>
        <v>42150.253749999996</v>
      </c>
      <c r="T3405" s="10">
        <f t="shared" si="185"/>
        <v>42180.253749999996</v>
      </c>
    </row>
    <row r="3406" spans="1:20" ht="58" x14ac:dyDescent="0.35">
      <c r="A3406">
        <v>3404</v>
      </c>
      <c r="B3406" s="3" t="s">
        <v>1872</v>
      </c>
      <c r="C3406" s="3" t="s">
        <v>4451</v>
      </c>
      <c r="D3406">
        <v>500</v>
      </c>
      <c r="E3406">
        <v>610</v>
      </c>
      <c r="F3406" t="s">
        <v>5156</v>
      </c>
      <c r="G3406" t="s">
        <v>5161</v>
      </c>
      <c r="H3406" t="s">
        <v>5183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5208</v>
      </c>
      <c r="P3406">
        <f t="shared" si="183"/>
        <v>203</v>
      </c>
      <c r="Q3406" t="s">
        <v>5234</v>
      </c>
      <c r="R3406" t="s">
        <v>5235</v>
      </c>
      <c r="S3406" s="10">
        <f t="shared" si="184"/>
        <v>42152.295162037037</v>
      </c>
      <c r="T3406" s="10">
        <f t="shared" si="185"/>
        <v>42172.295162037037</v>
      </c>
    </row>
    <row r="3407" spans="1:20" ht="43.5" x14ac:dyDescent="0.35">
      <c r="A3407">
        <v>3405</v>
      </c>
      <c r="B3407" s="3" t="s">
        <v>1873</v>
      </c>
      <c r="C3407" s="3" t="s">
        <v>4452</v>
      </c>
      <c r="D3407">
        <v>350</v>
      </c>
      <c r="E3407">
        <v>481.5</v>
      </c>
      <c r="F3407" t="s">
        <v>5156</v>
      </c>
      <c r="G3407" t="s">
        <v>5162</v>
      </c>
      <c r="H3407" t="s">
        <v>5184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5208</v>
      </c>
      <c r="P3407">
        <f t="shared" si="183"/>
        <v>28</v>
      </c>
      <c r="Q3407" t="s">
        <v>5234</v>
      </c>
      <c r="R3407" t="s">
        <v>5235</v>
      </c>
      <c r="S3407" s="10">
        <f t="shared" si="184"/>
        <v>42409.808865740742</v>
      </c>
      <c r="T3407" s="10">
        <f t="shared" si="185"/>
        <v>42430.790972222218</v>
      </c>
    </row>
    <row r="3408" spans="1:20" ht="43.5" x14ac:dyDescent="0.35">
      <c r="A3408">
        <v>3406</v>
      </c>
      <c r="B3408" s="3" t="s">
        <v>1874</v>
      </c>
      <c r="C3408" s="3" t="s">
        <v>4453</v>
      </c>
      <c r="D3408">
        <v>10000</v>
      </c>
      <c r="E3408">
        <v>10031</v>
      </c>
      <c r="F3408" t="s">
        <v>5156</v>
      </c>
      <c r="G3408" t="s">
        <v>5161</v>
      </c>
      <c r="H3408" t="s">
        <v>5183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5208</v>
      </c>
      <c r="P3408">
        <f t="shared" si="183"/>
        <v>110</v>
      </c>
      <c r="Q3408" t="s">
        <v>5234</v>
      </c>
      <c r="R3408" t="s">
        <v>5235</v>
      </c>
      <c r="S3408" s="10">
        <f t="shared" si="184"/>
        <v>41791.284444444442</v>
      </c>
      <c r="T3408" s="10">
        <f t="shared" si="185"/>
        <v>41836.284444444442</v>
      </c>
    </row>
    <row r="3409" spans="1:20" ht="58" x14ac:dyDescent="0.35">
      <c r="A3409">
        <v>3407</v>
      </c>
      <c r="B3409" s="3" t="s">
        <v>1875</v>
      </c>
      <c r="C3409" s="3" t="s">
        <v>4454</v>
      </c>
      <c r="D3409">
        <v>2000</v>
      </c>
      <c r="E3409">
        <v>2142</v>
      </c>
      <c r="F3409" t="s">
        <v>5156</v>
      </c>
      <c r="G3409" t="s">
        <v>5162</v>
      </c>
      <c r="H3409" t="s">
        <v>5184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5208</v>
      </c>
      <c r="P3409">
        <f t="shared" si="183"/>
        <v>32</v>
      </c>
      <c r="Q3409" t="s">
        <v>5234</v>
      </c>
      <c r="R3409" t="s">
        <v>5235</v>
      </c>
      <c r="S3409" s="10">
        <f t="shared" si="184"/>
        <v>41796.21399305555</v>
      </c>
      <c r="T3409" s="10">
        <f t="shared" si="185"/>
        <v>41826.21399305555</v>
      </c>
    </row>
    <row r="3410" spans="1:20" ht="43.5" x14ac:dyDescent="0.35">
      <c r="A3410">
        <v>3408</v>
      </c>
      <c r="B3410" s="3" t="s">
        <v>1876</v>
      </c>
      <c r="C3410" s="3" t="s">
        <v>4455</v>
      </c>
      <c r="D3410">
        <v>500</v>
      </c>
      <c r="E3410">
        <v>1055</v>
      </c>
      <c r="F3410" t="s">
        <v>5156</v>
      </c>
      <c r="G3410" t="s">
        <v>5161</v>
      </c>
      <c r="H3410" t="s">
        <v>5183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5208</v>
      </c>
      <c r="P3410">
        <f t="shared" si="183"/>
        <v>59</v>
      </c>
      <c r="Q3410" t="s">
        <v>5234</v>
      </c>
      <c r="R3410" t="s">
        <v>5235</v>
      </c>
      <c r="S3410" s="10">
        <f t="shared" si="184"/>
        <v>41808.78361111111</v>
      </c>
      <c r="T3410" s="10">
        <f t="shared" si="185"/>
        <v>41838.78361111111</v>
      </c>
    </row>
    <row r="3411" spans="1:20" ht="43.5" x14ac:dyDescent="0.35">
      <c r="A3411">
        <v>3409</v>
      </c>
      <c r="B3411" s="3" t="s">
        <v>1877</v>
      </c>
      <c r="C3411" s="3" t="s">
        <v>4456</v>
      </c>
      <c r="D3411">
        <v>500</v>
      </c>
      <c r="E3411">
        <v>618</v>
      </c>
      <c r="F3411" t="s">
        <v>5156</v>
      </c>
      <c r="G3411" t="s">
        <v>5162</v>
      </c>
      <c r="H3411" t="s">
        <v>5184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5208</v>
      </c>
      <c r="P3411">
        <f t="shared" si="183"/>
        <v>29</v>
      </c>
      <c r="Q3411" t="s">
        <v>5234</v>
      </c>
      <c r="R3411" t="s">
        <v>5235</v>
      </c>
      <c r="S3411" s="10">
        <f t="shared" si="184"/>
        <v>42544.605995370366</v>
      </c>
      <c r="T3411" s="10">
        <f t="shared" si="185"/>
        <v>42582.665277777771</v>
      </c>
    </row>
    <row r="3412" spans="1:20" ht="43.5" x14ac:dyDescent="0.35">
      <c r="A3412">
        <v>3410</v>
      </c>
      <c r="B3412" s="3" t="s">
        <v>1878</v>
      </c>
      <c r="C3412" s="3" t="s">
        <v>4457</v>
      </c>
      <c r="D3412">
        <v>3000</v>
      </c>
      <c r="E3412">
        <v>3255</v>
      </c>
      <c r="F3412" t="s">
        <v>5156</v>
      </c>
      <c r="G3412" t="s">
        <v>5161</v>
      </c>
      <c r="H3412" t="s">
        <v>5183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5208</v>
      </c>
      <c r="P3412">
        <f t="shared" si="183"/>
        <v>81</v>
      </c>
      <c r="Q3412" t="s">
        <v>5234</v>
      </c>
      <c r="R3412" t="s">
        <v>5235</v>
      </c>
      <c r="S3412" s="10">
        <f t="shared" si="184"/>
        <v>42499.83321759259</v>
      </c>
      <c r="T3412" s="10">
        <f t="shared" si="185"/>
        <v>42527.083333333336</v>
      </c>
    </row>
    <row r="3413" spans="1:20" ht="43.5" x14ac:dyDescent="0.35">
      <c r="A3413">
        <v>3411</v>
      </c>
      <c r="B3413" s="3" t="s">
        <v>1879</v>
      </c>
      <c r="C3413" s="3" t="s">
        <v>4458</v>
      </c>
      <c r="D3413">
        <v>15000</v>
      </c>
      <c r="E3413">
        <v>15535</v>
      </c>
      <c r="F3413" t="s">
        <v>5156</v>
      </c>
      <c r="G3413" t="s">
        <v>5161</v>
      </c>
      <c r="H3413" t="s">
        <v>5183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5208</v>
      </c>
      <c r="P3413">
        <f t="shared" si="183"/>
        <v>199</v>
      </c>
      <c r="Q3413" t="s">
        <v>5234</v>
      </c>
      <c r="R3413" t="s">
        <v>5235</v>
      </c>
      <c r="S3413" s="10">
        <f t="shared" si="184"/>
        <v>42264.814490740733</v>
      </c>
      <c r="T3413" s="10">
        <f t="shared" si="185"/>
        <v>42284.814490740733</v>
      </c>
    </row>
    <row r="3414" spans="1:20" ht="43.5" x14ac:dyDescent="0.35">
      <c r="A3414">
        <v>3412</v>
      </c>
      <c r="B3414" s="3" t="s">
        <v>1880</v>
      </c>
      <c r="C3414" s="3" t="s">
        <v>4459</v>
      </c>
      <c r="D3414">
        <v>3000</v>
      </c>
      <c r="E3414">
        <v>3000</v>
      </c>
      <c r="F3414" t="s">
        <v>5156</v>
      </c>
      <c r="G3414" t="s">
        <v>5162</v>
      </c>
      <c r="H3414" t="s">
        <v>5184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5208</v>
      </c>
      <c r="P3414">
        <f t="shared" si="183"/>
        <v>115</v>
      </c>
      <c r="Q3414" t="s">
        <v>5234</v>
      </c>
      <c r="R3414" t="s">
        <v>5235</v>
      </c>
      <c r="S3414" s="10">
        <f t="shared" si="184"/>
        <v>41879.750717592593</v>
      </c>
      <c r="T3414" s="10">
        <f t="shared" si="185"/>
        <v>41909.750717592593</v>
      </c>
    </row>
    <row r="3415" spans="1:20" ht="58" x14ac:dyDescent="0.35">
      <c r="A3415">
        <v>3413</v>
      </c>
      <c r="B3415" s="3" t="s">
        <v>1881</v>
      </c>
      <c r="C3415" s="3" t="s">
        <v>4460</v>
      </c>
      <c r="D3415">
        <v>500</v>
      </c>
      <c r="E3415">
        <v>650</v>
      </c>
      <c r="F3415" t="s">
        <v>5156</v>
      </c>
      <c r="G3415" t="s">
        <v>5161</v>
      </c>
      <c r="H3415" t="s">
        <v>5183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5208</v>
      </c>
      <c r="P3415">
        <f t="shared" si="183"/>
        <v>46</v>
      </c>
      <c r="Q3415" t="s">
        <v>5234</v>
      </c>
      <c r="R3415" t="s">
        <v>5235</v>
      </c>
      <c r="S3415" s="10">
        <f t="shared" si="184"/>
        <v>42053.524745370371</v>
      </c>
      <c r="T3415" s="10">
        <f t="shared" si="185"/>
        <v>42062.999305555553</v>
      </c>
    </row>
    <row r="3416" spans="1:20" ht="43.5" x14ac:dyDescent="0.35">
      <c r="A3416">
        <v>3414</v>
      </c>
      <c r="B3416" s="3" t="s">
        <v>1882</v>
      </c>
      <c r="C3416" s="3" t="s">
        <v>4461</v>
      </c>
      <c r="D3416">
        <v>3000</v>
      </c>
      <c r="E3416">
        <v>3105</v>
      </c>
      <c r="F3416" t="s">
        <v>5156</v>
      </c>
      <c r="G3416" t="s">
        <v>5161</v>
      </c>
      <c r="H3416" t="s">
        <v>5183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5208</v>
      </c>
      <c r="P3416">
        <f t="shared" si="183"/>
        <v>71</v>
      </c>
      <c r="Q3416" t="s">
        <v>5234</v>
      </c>
      <c r="R3416" t="s">
        <v>5235</v>
      </c>
      <c r="S3416" s="10">
        <f t="shared" si="184"/>
        <v>42675.624131944445</v>
      </c>
      <c r="T3416" s="10">
        <f t="shared" si="185"/>
        <v>42705.124305555553</v>
      </c>
    </row>
    <row r="3417" spans="1:20" ht="43.5" x14ac:dyDescent="0.35">
      <c r="A3417">
        <v>3415</v>
      </c>
      <c r="B3417" s="3" t="s">
        <v>1883</v>
      </c>
      <c r="C3417" s="3" t="s">
        <v>4462</v>
      </c>
      <c r="D3417">
        <v>200</v>
      </c>
      <c r="E3417">
        <v>200</v>
      </c>
      <c r="F3417" t="s">
        <v>5156</v>
      </c>
      <c r="G3417" t="s">
        <v>5161</v>
      </c>
      <c r="H3417" t="s">
        <v>5183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5208</v>
      </c>
      <c r="P3417">
        <f t="shared" si="183"/>
        <v>22</v>
      </c>
      <c r="Q3417" t="s">
        <v>5234</v>
      </c>
      <c r="R3417" t="s">
        <v>5235</v>
      </c>
      <c r="S3417" s="10">
        <f t="shared" si="184"/>
        <v>42466.935833333329</v>
      </c>
      <c r="T3417" s="10">
        <f t="shared" si="185"/>
        <v>42477.770833333336</v>
      </c>
    </row>
    <row r="3418" spans="1:20" ht="58" x14ac:dyDescent="0.35">
      <c r="A3418">
        <v>3416</v>
      </c>
      <c r="B3418" s="3" t="s">
        <v>1884</v>
      </c>
      <c r="C3418" s="3" t="s">
        <v>4463</v>
      </c>
      <c r="D3418">
        <v>4000</v>
      </c>
      <c r="E3418">
        <v>4784</v>
      </c>
      <c r="F3418" t="s">
        <v>5156</v>
      </c>
      <c r="G3418" t="s">
        <v>5162</v>
      </c>
      <c r="H3418" t="s">
        <v>5184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5208</v>
      </c>
      <c r="P3418">
        <f t="shared" si="183"/>
        <v>159</v>
      </c>
      <c r="Q3418" t="s">
        <v>5234</v>
      </c>
      <c r="R3418" t="s">
        <v>5235</v>
      </c>
      <c r="S3418" s="10">
        <f t="shared" si="184"/>
        <v>42089.204224537032</v>
      </c>
      <c r="T3418" s="10">
        <f t="shared" si="185"/>
        <v>42117.562499999993</v>
      </c>
    </row>
    <row r="3419" spans="1:20" ht="43.5" x14ac:dyDescent="0.35">
      <c r="A3419">
        <v>3417</v>
      </c>
      <c r="B3419" s="3" t="s">
        <v>1885</v>
      </c>
      <c r="C3419" s="3" t="s">
        <v>4464</v>
      </c>
      <c r="D3419">
        <v>1700</v>
      </c>
      <c r="E3419">
        <v>1700.01</v>
      </c>
      <c r="F3419" t="s">
        <v>5156</v>
      </c>
      <c r="G3419" t="s">
        <v>5161</v>
      </c>
      <c r="H3419" t="s">
        <v>5183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5208</v>
      </c>
      <c r="P3419">
        <f t="shared" si="183"/>
        <v>38</v>
      </c>
      <c r="Q3419" t="s">
        <v>5234</v>
      </c>
      <c r="R3419" t="s">
        <v>5235</v>
      </c>
      <c r="S3419" s="10">
        <f t="shared" si="184"/>
        <v>41894.705416666664</v>
      </c>
      <c r="T3419" s="10">
        <f t="shared" si="185"/>
        <v>41937.821527777771</v>
      </c>
    </row>
    <row r="3420" spans="1:20" ht="43.5" x14ac:dyDescent="0.35">
      <c r="A3420">
        <v>3418</v>
      </c>
      <c r="B3420" s="3" t="s">
        <v>1886</v>
      </c>
      <c r="C3420" s="3" t="s">
        <v>4465</v>
      </c>
      <c r="D3420">
        <v>4000</v>
      </c>
      <c r="E3420">
        <v>4035</v>
      </c>
      <c r="F3420" t="s">
        <v>5156</v>
      </c>
      <c r="G3420" t="s">
        <v>5161</v>
      </c>
      <c r="H3420" t="s">
        <v>5183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5208</v>
      </c>
      <c r="P3420">
        <f t="shared" si="183"/>
        <v>72</v>
      </c>
      <c r="Q3420" t="s">
        <v>5234</v>
      </c>
      <c r="R3420" t="s">
        <v>5235</v>
      </c>
      <c r="S3420" s="10">
        <f t="shared" si="184"/>
        <v>41752.626238425924</v>
      </c>
      <c r="T3420" s="10">
        <f t="shared" si="185"/>
        <v>41782.626238425924</v>
      </c>
    </row>
    <row r="3421" spans="1:20" ht="58" x14ac:dyDescent="0.35">
      <c r="A3421">
        <v>3419</v>
      </c>
      <c r="B3421" s="3" t="s">
        <v>1887</v>
      </c>
      <c r="C3421" s="3" t="s">
        <v>4466</v>
      </c>
      <c r="D3421">
        <v>2750</v>
      </c>
      <c r="E3421">
        <v>2930</v>
      </c>
      <c r="F3421" t="s">
        <v>5156</v>
      </c>
      <c r="G3421" t="s">
        <v>5178</v>
      </c>
      <c r="H3421" t="s">
        <v>5186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5208</v>
      </c>
      <c r="P3421">
        <f t="shared" si="183"/>
        <v>64</v>
      </c>
      <c r="Q3421" t="s">
        <v>5234</v>
      </c>
      <c r="R3421" t="s">
        <v>5235</v>
      </c>
      <c r="S3421" s="10">
        <f t="shared" si="184"/>
        <v>42448.613252314812</v>
      </c>
      <c r="T3421" s="10">
        <f t="shared" si="185"/>
        <v>42466.687499999993</v>
      </c>
    </row>
    <row r="3422" spans="1:20" ht="43.5" x14ac:dyDescent="0.35">
      <c r="A3422">
        <v>3420</v>
      </c>
      <c r="B3422" s="3" t="s">
        <v>1888</v>
      </c>
      <c r="C3422" s="3" t="s">
        <v>4467</v>
      </c>
      <c r="D3422">
        <v>700</v>
      </c>
      <c r="E3422">
        <v>966</v>
      </c>
      <c r="F3422" t="s">
        <v>5156</v>
      </c>
      <c r="G3422" t="s">
        <v>5162</v>
      </c>
      <c r="H3422" t="s">
        <v>5184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5208</v>
      </c>
      <c r="P3422">
        <f t="shared" si="183"/>
        <v>28</v>
      </c>
      <c r="Q3422" t="s">
        <v>5234</v>
      </c>
      <c r="R3422" t="s">
        <v>5235</v>
      </c>
      <c r="S3422" s="10">
        <f t="shared" si="184"/>
        <v>42404.881967592592</v>
      </c>
      <c r="T3422" s="10">
        <f t="shared" si="185"/>
        <v>42413.791666666664</v>
      </c>
    </row>
    <row r="3423" spans="1:20" ht="43.5" x14ac:dyDescent="0.35">
      <c r="A3423">
        <v>3421</v>
      </c>
      <c r="B3423" s="3" t="s">
        <v>1889</v>
      </c>
      <c r="C3423" s="3" t="s">
        <v>4468</v>
      </c>
      <c r="D3423">
        <v>10000</v>
      </c>
      <c r="E3423">
        <v>10115</v>
      </c>
      <c r="F3423" t="s">
        <v>5156</v>
      </c>
      <c r="G3423" t="s">
        <v>5161</v>
      </c>
      <c r="H3423" t="s">
        <v>5183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5208</v>
      </c>
      <c r="P3423">
        <f t="shared" si="183"/>
        <v>103</v>
      </c>
      <c r="Q3423" t="s">
        <v>5234</v>
      </c>
      <c r="R3423" t="s">
        <v>5235</v>
      </c>
      <c r="S3423" s="10">
        <f t="shared" si="184"/>
        <v>42037.582905092589</v>
      </c>
      <c r="T3423" s="10">
        <f t="shared" si="185"/>
        <v>42067.582905092589</v>
      </c>
    </row>
    <row r="3424" spans="1:20" ht="43.5" x14ac:dyDescent="0.35">
      <c r="A3424">
        <v>3422</v>
      </c>
      <c r="B3424" s="3" t="s">
        <v>1890</v>
      </c>
      <c r="C3424" s="3" t="s">
        <v>4469</v>
      </c>
      <c r="D3424">
        <v>3000</v>
      </c>
      <c r="E3424">
        <v>3273</v>
      </c>
      <c r="F3424" t="s">
        <v>5156</v>
      </c>
      <c r="G3424" t="s">
        <v>5162</v>
      </c>
      <c r="H3424" t="s">
        <v>5184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5208</v>
      </c>
      <c r="P3424">
        <f t="shared" si="183"/>
        <v>71</v>
      </c>
      <c r="Q3424" t="s">
        <v>5234</v>
      </c>
      <c r="R3424" t="s">
        <v>5235</v>
      </c>
      <c r="S3424" s="10">
        <f t="shared" si="184"/>
        <v>42323.353888888887</v>
      </c>
      <c r="T3424" s="10">
        <f t="shared" si="185"/>
        <v>42351.791666666664</v>
      </c>
    </row>
    <row r="3425" spans="1:20" ht="43.5" x14ac:dyDescent="0.35">
      <c r="A3425">
        <v>3423</v>
      </c>
      <c r="B3425" s="3" t="s">
        <v>1891</v>
      </c>
      <c r="C3425" s="3" t="s">
        <v>4470</v>
      </c>
      <c r="D3425">
        <v>250</v>
      </c>
      <c r="E3425">
        <v>350</v>
      </c>
      <c r="F3425" t="s">
        <v>5156</v>
      </c>
      <c r="G3425" t="s">
        <v>5161</v>
      </c>
      <c r="H3425" t="s">
        <v>5183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5208</v>
      </c>
      <c r="P3425">
        <f t="shared" si="183"/>
        <v>35</v>
      </c>
      <c r="Q3425" t="s">
        <v>5234</v>
      </c>
      <c r="R3425" t="s">
        <v>5235</v>
      </c>
      <c r="S3425" s="10">
        <f t="shared" si="184"/>
        <v>42088.703020833331</v>
      </c>
      <c r="T3425" s="10">
        <f t="shared" si="185"/>
        <v>42118.703020833331</v>
      </c>
    </row>
    <row r="3426" spans="1:20" ht="43.5" x14ac:dyDescent="0.35">
      <c r="A3426">
        <v>3424</v>
      </c>
      <c r="B3426" s="3" t="s">
        <v>1892</v>
      </c>
      <c r="C3426" s="3" t="s">
        <v>4471</v>
      </c>
      <c r="D3426">
        <v>6000</v>
      </c>
      <c r="E3426">
        <v>6215</v>
      </c>
      <c r="F3426" t="s">
        <v>5156</v>
      </c>
      <c r="G3426" t="s">
        <v>5161</v>
      </c>
      <c r="H3426" t="s">
        <v>5183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5208</v>
      </c>
      <c r="P3426">
        <f t="shared" si="183"/>
        <v>82</v>
      </c>
      <c r="Q3426" t="s">
        <v>5234</v>
      </c>
      <c r="R3426" t="s">
        <v>5235</v>
      </c>
      <c r="S3426" s="10">
        <f t="shared" si="184"/>
        <v>42018.468564814808</v>
      </c>
      <c r="T3426" s="10">
        <f t="shared" si="185"/>
        <v>42040.082638888889</v>
      </c>
    </row>
    <row r="3427" spans="1:20" ht="43.5" x14ac:dyDescent="0.35">
      <c r="A3427">
        <v>3425</v>
      </c>
      <c r="B3427" s="3" t="s">
        <v>1893</v>
      </c>
      <c r="C3427" s="3" t="s">
        <v>4472</v>
      </c>
      <c r="D3427">
        <v>30000</v>
      </c>
      <c r="E3427">
        <v>30891.1</v>
      </c>
      <c r="F3427" t="s">
        <v>5156</v>
      </c>
      <c r="G3427" t="s">
        <v>5161</v>
      </c>
      <c r="H3427" t="s">
        <v>5183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5208</v>
      </c>
      <c r="P3427">
        <f t="shared" si="183"/>
        <v>297</v>
      </c>
      <c r="Q3427" t="s">
        <v>5234</v>
      </c>
      <c r="R3427" t="s">
        <v>5235</v>
      </c>
      <c r="S3427" s="10">
        <f t="shared" si="184"/>
        <v>41884.40898148148</v>
      </c>
      <c r="T3427" s="10">
        <f t="shared" si="185"/>
        <v>41916.40898148148</v>
      </c>
    </row>
    <row r="3428" spans="1:20" ht="43.5" x14ac:dyDescent="0.35">
      <c r="A3428">
        <v>3426</v>
      </c>
      <c r="B3428" s="3" t="s">
        <v>1894</v>
      </c>
      <c r="C3428" s="3" t="s">
        <v>4473</v>
      </c>
      <c r="D3428">
        <v>3750</v>
      </c>
      <c r="E3428">
        <v>4055</v>
      </c>
      <c r="F3428" t="s">
        <v>5156</v>
      </c>
      <c r="G3428" t="s">
        <v>5161</v>
      </c>
      <c r="H3428" t="s">
        <v>5183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5208</v>
      </c>
      <c r="P3428">
        <f t="shared" si="183"/>
        <v>47</v>
      </c>
      <c r="Q3428" t="s">
        <v>5234</v>
      </c>
      <c r="R3428" t="s">
        <v>5235</v>
      </c>
      <c r="S3428" s="10">
        <f t="shared" si="184"/>
        <v>41883.848414351851</v>
      </c>
      <c r="T3428" s="10">
        <f t="shared" si="185"/>
        <v>41902.875</v>
      </c>
    </row>
    <row r="3429" spans="1:20" ht="43.5" x14ac:dyDescent="0.35">
      <c r="A3429">
        <v>3427</v>
      </c>
      <c r="B3429" s="3" t="s">
        <v>1895</v>
      </c>
      <c r="C3429" s="3" t="s">
        <v>4474</v>
      </c>
      <c r="D3429">
        <v>1500</v>
      </c>
      <c r="E3429">
        <v>1500</v>
      </c>
      <c r="F3429" t="s">
        <v>5156</v>
      </c>
      <c r="G3429" t="s">
        <v>5162</v>
      </c>
      <c r="H3429" t="s">
        <v>5184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5208</v>
      </c>
      <c r="P3429">
        <f t="shared" si="183"/>
        <v>52</v>
      </c>
      <c r="Q3429" t="s">
        <v>5234</v>
      </c>
      <c r="R3429" t="s">
        <v>5235</v>
      </c>
      <c r="S3429" s="10">
        <f t="shared" si="184"/>
        <v>41792.436944444438</v>
      </c>
      <c r="T3429" s="10">
        <f t="shared" si="185"/>
        <v>41822.436944444438</v>
      </c>
    </row>
    <row r="3430" spans="1:20" ht="58" x14ac:dyDescent="0.35">
      <c r="A3430">
        <v>3428</v>
      </c>
      <c r="B3430" s="3" t="s">
        <v>1896</v>
      </c>
      <c r="C3430" s="3" t="s">
        <v>4475</v>
      </c>
      <c r="D3430">
        <v>2000</v>
      </c>
      <c r="E3430">
        <v>2055</v>
      </c>
      <c r="F3430" t="s">
        <v>5156</v>
      </c>
      <c r="G3430" t="s">
        <v>5162</v>
      </c>
      <c r="H3430" t="s">
        <v>5184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5208</v>
      </c>
      <c r="P3430">
        <f t="shared" si="183"/>
        <v>40</v>
      </c>
      <c r="Q3430" t="s">
        <v>5234</v>
      </c>
      <c r="R3430" t="s">
        <v>5235</v>
      </c>
      <c r="S3430" s="10">
        <f t="shared" si="184"/>
        <v>42038.512118055551</v>
      </c>
      <c r="T3430" s="10">
        <f t="shared" si="185"/>
        <v>42063.499999999993</v>
      </c>
    </row>
    <row r="3431" spans="1:20" ht="43.5" x14ac:dyDescent="0.35">
      <c r="A3431">
        <v>3429</v>
      </c>
      <c r="B3431" s="3" t="s">
        <v>1897</v>
      </c>
      <c r="C3431" s="3" t="s">
        <v>4476</v>
      </c>
      <c r="D3431">
        <v>150</v>
      </c>
      <c r="E3431">
        <v>195</v>
      </c>
      <c r="F3431" t="s">
        <v>5156</v>
      </c>
      <c r="G3431" t="s">
        <v>5162</v>
      </c>
      <c r="H3431" t="s">
        <v>5184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5208</v>
      </c>
      <c r="P3431">
        <f t="shared" si="183"/>
        <v>16</v>
      </c>
      <c r="Q3431" t="s">
        <v>5234</v>
      </c>
      <c r="R3431" t="s">
        <v>5235</v>
      </c>
      <c r="S3431" s="10">
        <f t="shared" si="184"/>
        <v>42661.813206018516</v>
      </c>
      <c r="T3431" s="10">
        <f t="shared" si="185"/>
        <v>42675.813206018516</v>
      </c>
    </row>
    <row r="3432" spans="1:20" ht="43.5" x14ac:dyDescent="0.35">
      <c r="A3432">
        <v>3430</v>
      </c>
      <c r="B3432" s="3" t="s">
        <v>1898</v>
      </c>
      <c r="C3432" s="3" t="s">
        <v>4477</v>
      </c>
      <c r="D3432">
        <v>2000</v>
      </c>
      <c r="E3432">
        <v>2170.9899999999998</v>
      </c>
      <c r="F3432" t="s">
        <v>5156</v>
      </c>
      <c r="G3432" t="s">
        <v>5162</v>
      </c>
      <c r="H3432" t="s">
        <v>5184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5208</v>
      </c>
      <c r="P3432">
        <f t="shared" si="183"/>
        <v>30</v>
      </c>
      <c r="Q3432" t="s">
        <v>5234</v>
      </c>
      <c r="R3432" t="s">
        <v>5235</v>
      </c>
      <c r="S3432" s="10">
        <f t="shared" si="184"/>
        <v>41820.737280092588</v>
      </c>
      <c r="T3432" s="10">
        <f t="shared" si="185"/>
        <v>41850.737280092588</v>
      </c>
    </row>
    <row r="3433" spans="1:20" ht="43.5" x14ac:dyDescent="0.35">
      <c r="A3433">
        <v>3431</v>
      </c>
      <c r="B3433" s="3" t="s">
        <v>1899</v>
      </c>
      <c r="C3433" s="3" t="s">
        <v>4478</v>
      </c>
      <c r="D3433">
        <v>2000</v>
      </c>
      <c r="E3433">
        <v>2000</v>
      </c>
      <c r="F3433" t="s">
        <v>5156</v>
      </c>
      <c r="G3433" t="s">
        <v>5161</v>
      </c>
      <c r="H3433" t="s">
        <v>5183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5208</v>
      </c>
      <c r="P3433">
        <f t="shared" si="183"/>
        <v>95</v>
      </c>
      <c r="Q3433" t="s">
        <v>5234</v>
      </c>
      <c r="R3433" t="s">
        <v>5235</v>
      </c>
      <c r="S3433" s="10">
        <f t="shared" si="184"/>
        <v>41839.522604166668</v>
      </c>
      <c r="T3433" s="10">
        <f t="shared" si="185"/>
        <v>41869.522604166668</v>
      </c>
    </row>
    <row r="3434" spans="1:20" ht="43.5" x14ac:dyDescent="0.35">
      <c r="A3434">
        <v>3432</v>
      </c>
      <c r="B3434" s="3" t="s">
        <v>1900</v>
      </c>
      <c r="C3434" s="3" t="s">
        <v>4479</v>
      </c>
      <c r="D3434">
        <v>2000</v>
      </c>
      <c r="E3434">
        <v>2193</v>
      </c>
      <c r="F3434" t="s">
        <v>5156</v>
      </c>
      <c r="G3434" t="s">
        <v>5161</v>
      </c>
      <c r="H3434" t="s">
        <v>5183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5208</v>
      </c>
      <c r="P3434">
        <f t="shared" si="183"/>
        <v>52</v>
      </c>
      <c r="Q3434" t="s">
        <v>5234</v>
      </c>
      <c r="R3434" t="s">
        <v>5235</v>
      </c>
      <c r="S3434" s="10">
        <f t="shared" si="184"/>
        <v>42380.372847222221</v>
      </c>
      <c r="T3434" s="10">
        <f t="shared" si="185"/>
        <v>42405.708333333336</v>
      </c>
    </row>
    <row r="3435" spans="1:20" ht="43.5" x14ac:dyDescent="0.35">
      <c r="A3435">
        <v>3433</v>
      </c>
      <c r="B3435" s="3" t="s">
        <v>1901</v>
      </c>
      <c r="C3435" s="3" t="s">
        <v>4480</v>
      </c>
      <c r="D3435">
        <v>9500</v>
      </c>
      <c r="E3435">
        <v>9525</v>
      </c>
      <c r="F3435" t="s">
        <v>5156</v>
      </c>
      <c r="G3435" t="s">
        <v>5161</v>
      </c>
      <c r="H3435" t="s">
        <v>5183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5208</v>
      </c>
      <c r="P3435">
        <f t="shared" si="183"/>
        <v>134</v>
      </c>
      <c r="Q3435" t="s">
        <v>5234</v>
      </c>
      <c r="R3435" t="s">
        <v>5235</v>
      </c>
      <c r="S3435" s="10">
        <f t="shared" si="184"/>
        <v>41775.854803240734</v>
      </c>
      <c r="T3435" s="10">
        <f t="shared" si="185"/>
        <v>41806.916666666664</v>
      </c>
    </row>
    <row r="3436" spans="1:20" ht="58" x14ac:dyDescent="0.35">
      <c r="A3436">
        <v>3434</v>
      </c>
      <c r="B3436" s="3" t="s">
        <v>1902</v>
      </c>
      <c r="C3436" s="3" t="s">
        <v>4481</v>
      </c>
      <c r="D3436">
        <v>10000</v>
      </c>
      <c r="E3436">
        <v>10555</v>
      </c>
      <c r="F3436" t="s">
        <v>5156</v>
      </c>
      <c r="G3436" t="s">
        <v>5161</v>
      </c>
      <c r="H3436" t="s">
        <v>5183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5208</v>
      </c>
      <c r="P3436">
        <f t="shared" si="183"/>
        <v>63</v>
      </c>
      <c r="Q3436" t="s">
        <v>5234</v>
      </c>
      <c r="R3436" t="s">
        <v>5235</v>
      </c>
      <c r="S3436" s="10">
        <f t="shared" si="184"/>
        <v>41800.172094907401</v>
      </c>
      <c r="T3436" s="10">
        <f t="shared" si="185"/>
        <v>41830.172094907401</v>
      </c>
    </row>
    <row r="3437" spans="1:20" ht="43.5" x14ac:dyDescent="0.35">
      <c r="A3437">
        <v>3435</v>
      </c>
      <c r="B3437" s="3" t="s">
        <v>1903</v>
      </c>
      <c r="C3437" s="3" t="s">
        <v>4482</v>
      </c>
      <c r="D3437">
        <v>1000</v>
      </c>
      <c r="E3437">
        <v>1120</v>
      </c>
      <c r="F3437" t="s">
        <v>5156</v>
      </c>
      <c r="G3437" t="s">
        <v>5161</v>
      </c>
      <c r="H3437" t="s">
        <v>5183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5208</v>
      </c>
      <c r="P3437">
        <f t="shared" si="183"/>
        <v>59</v>
      </c>
      <c r="Q3437" t="s">
        <v>5234</v>
      </c>
      <c r="R3437" t="s">
        <v>5235</v>
      </c>
      <c r="S3437" s="10">
        <f t="shared" si="184"/>
        <v>42572.408483796295</v>
      </c>
      <c r="T3437" s="10">
        <f t="shared" si="185"/>
        <v>42588.916666666664</v>
      </c>
    </row>
    <row r="3438" spans="1:20" ht="43.5" x14ac:dyDescent="0.35">
      <c r="A3438">
        <v>3436</v>
      </c>
      <c r="B3438" s="3" t="s">
        <v>1904</v>
      </c>
      <c r="C3438" s="3" t="s">
        <v>4483</v>
      </c>
      <c r="D3438">
        <v>5000</v>
      </c>
      <c r="E3438">
        <v>5295</v>
      </c>
      <c r="F3438" t="s">
        <v>5156</v>
      </c>
      <c r="G3438" t="s">
        <v>5161</v>
      </c>
      <c r="H3438" t="s">
        <v>5183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5208</v>
      </c>
      <c r="P3438">
        <f t="shared" si="183"/>
        <v>143</v>
      </c>
      <c r="Q3438" t="s">
        <v>5234</v>
      </c>
      <c r="R3438" t="s">
        <v>5235</v>
      </c>
      <c r="S3438" s="10">
        <f t="shared" si="184"/>
        <v>41851.333252314813</v>
      </c>
      <c r="T3438" s="10">
        <f t="shared" si="185"/>
        <v>41872.477777777771</v>
      </c>
    </row>
    <row r="3439" spans="1:20" ht="58" x14ac:dyDescent="0.35">
      <c r="A3439">
        <v>3437</v>
      </c>
      <c r="B3439" s="3" t="s">
        <v>1905</v>
      </c>
      <c r="C3439" s="3" t="s">
        <v>4484</v>
      </c>
      <c r="D3439">
        <v>3000</v>
      </c>
      <c r="E3439">
        <v>3030</v>
      </c>
      <c r="F3439" t="s">
        <v>5156</v>
      </c>
      <c r="G3439" t="s">
        <v>5161</v>
      </c>
      <c r="H3439" t="s">
        <v>5183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5208</v>
      </c>
      <c r="P3439">
        <f t="shared" si="183"/>
        <v>84</v>
      </c>
      <c r="Q3439" t="s">
        <v>5234</v>
      </c>
      <c r="R3439" t="s">
        <v>5235</v>
      </c>
      <c r="S3439" s="10">
        <f t="shared" si="184"/>
        <v>42205.502546296295</v>
      </c>
      <c r="T3439" s="10">
        <f t="shared" si="185"/>
        <v>42235.502546296295</v>
      </c>
    </row>
    <row r="3440" spans="1:20" ht="43.5" x14ac:dyDescent="0.35">
      <c r="A3440">
        <v>3438</v>
      </c>
      <c r="B3440" s="3" t="s">
        <v>1906</v>
      </c>
      <c r="C3440" s="3" t="s">
        <v>4485</v>
      </c>
      <c r="D3440">
        <v>2500</v>
      </c>
      <c r="E3440">
        <v>2605</v>
      </c>
      <c r="F3440" t="s">
        <v>5156</v>
      </c>
      <c r="G3440" t="s">
        <v>5162</v>
      </c>
      <c r="H3440" t="s">
        <v>5184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5208</v>
      </c>
      <c r="P3440">
        <f t="shared" si="183"/>
        <v>186</v>
      </c>
      <c r="Q3440" t="s">
        <v>5234</v>
      </c>
      <c r="R3440" t="s">
        <v>5235</v>
      </c>
      <c r="S3440" s="10">
        <f t="shared" si="184"/>
        <v>42100.719525462962</v>
      </c>
      <c r="T3440" s="10">
        <f t="shared" si="185"/>
        <v>42126.666666666664</v>
      </c>
    </row>
    <row r="3441" spans="1:20" ht="29" x14ac:dyDescent="0.35">
      <c r="A3441">
        <v>3439</v>
      </c>
      <c r="B3441" s="3" t="s">
        <v>1907</v>
      </c>
      <c r="C3441" s="3" t="s">
        <v>4486</v>
      </c>
      <c r="D3441">
        <v>1200</v>
      </c>
      <c r="E3441">
        <v>1616.14</v>
      </c>
      <c r="F3441" t="s">
        <v>5156</v>
      </c>
      <c r="G3441" t="s">
        <v>5161</v>
      </c>
      <c r="H3441" t="s">
        <v>5183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5208</v>
      </c>
      <c r="P3441">
        <f t="shared" si="183"/>
        <v>90</v>
      </c>
      <c r="Q3441" t="s">
        <v>5234</v>
      </c>
      <c r="R3441" t="s">
        <v>5235</v>
      </c>
      <c r="S3441" s="10">
        <f t="shared" si="184"/>
        <v>42374.702893518515</v>
      </c>
      <c r="T3441" s="10">
        <f t="shared" si="185"/>
        <v>42387.999305555553</v>
      </c>
    </row>
    <row r="3442" spans="1:20" ht="43.5" x14ac:dyDescent="0.35">
      <c r="A3442">
        <v>3440</v>
      </c>
      <c r="B3442" s="3" t="s">
        <v>1908</v>
      </c>
      <c r="C3442" s="3" t="s">
        <v>4487</v>
      </c>
      <c r="D3442">
        <v>5000</v>
      </c>
      <c r="E3442">
        <v>5260.92</v>
      </c>
      <c r="F3442" t="s">
        <v>5156</v>
      </c>
      <c r="G3442" t="s">
        <v>5161</v>
      </c>
      <c r="H3442" t="s">
        <v>5183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5208</v>
      </c>
      <c r="P3442">
        <f t="shared" si="183"/>
        <v>64</v>
      </c>
      <c r="Q3442" t="s">
        <v>5234</v>
      </c>
      <c r="R3442" t="s">
        <v>5235</v>
      </c>
      <c r="S3442" s="10">
        <f t="shared" si="184"/>
        <v>41808.914675925924</v>
      </c>
      <c r="T3442" s="10">
        <f t="shared" si="185"/>
        <v>41831.46875</v>
      </c>
    </row>
    <row r="3443" spans="1:20" ht="43.5" x14ac:dyDescent="0.35">
      <c r="A3443">
        <v>3441</v>
      </c>
      <c r="B3443" s="3" t="s">
        <v>1909</v>
      </c>
      <c r="C3443" s="3" t="s">
        <v>4488</v>
      </c>
      <c r="D3443">
        <v>2500</v>
      </c>
      <c r="E3443">
        <v>2565</v>
      </c>
      <c r="F3443" t="s">
        <v>5156</v>
      </c>
      <c r="G3443" t="s">
        <v>5161</v>
      </c>
      <c r="H3443" t="s">
        <v>5183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5208</v>
      </c>
      <c r="P3443">
        <f t="shared" si="183"/>
        <v>60</v>
      </c>
      <c r="Q3443" t="s">
        <v>5234</v>
      </c>
      <c r="R3443" t="s">
        <v>5235</v>
      </c>
      <c r="S3443" s="10">
        <f t="shared" si="184"/>
        <v>42294.221307870372</v>
      </c>
      <c r="T3443" s="10">
        <f t="shared" si="185"/>
        <v>42321.636805555558</v>
      </c>
    </row>
    <row r="3444" spans="1:20" ht="43.5" x14ac:dyDescent="0.35">
      <c r="A3444">
        <v>3442</v>
      </c>
      <c r="B3444" s="3" t="s">
        <v>1910</v>
      </c>
      <c r="C3444" s="3" t="s">
        <v>4489</v>
      </c>
      <c r="D3444">
        <v>250</v>
      </c>
      <c r="E3444">
        <v>250</v>
      </c>
      <c r="F3444" t="s">
        <v>5156</v>
      </c>
      <c r="G3444" t="s">
        <v>5161</v>
      </c>
      <c r="H3444" t="s">
        <v>5183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5208</v>
      </c>
      <c r="P3444">
        <f t="shared" si="183"/>
        <v>31</v>
      </c>
      <c r="Q3444" t="s">
        <v>5234</v>
      </c>
      <c r="R3444" t="s">
        <v>5235</v>
      </c>
      <c r="S3444" s="10">
        <f t="shared" si="184"/>
        <v>42124.632777777777</v>
      </c>
      <c r="T3444" s="10">
        <f t="shared" si="185"/>
        <v>42154.632777777777</v>
      </c>
    </row>
    <row r="3445" spans="1:20" ht="43.5" x14ac:dyDescent="0.35">
      <c r="A3445">
        <v>3443</v>
      </c>
      <c r="B3445" s="3" t="s">
        <v>1911</v>
      </c>
      <c r="C3445" s="3" t="s">
        <v>4490</v>
      </c>
      <c r="D3445">
        <v>1000</v>
      </c>
      <c r="E3445">
        <v>1855</v>
      </c>
      <c r="F3445" t="s">
        <v>5156</v>
      </c>
      <c r="G3445" t="s">
        <v>5161</v>
      </c>
      <c r="H3445" t="s">
        <v>5183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5208</v>
      </c>
      <c r="P3445">
        <f t="shared" si="183"/>
        <v>41</v>
      </c>
      <c r="Q3445" t="s">
        <v>5234</v>
      </c>
      <c r="R3445" t="s">
        <v>5235</v>
      </c>
      <c r="S3445" s="10">
        <f t="shared" si="184"/>
        <v>41861.316504629627</v>
      </c>
      <c r="T3445" s="10">
        <f t="shared" si="185"/>
        <v>41891.316504629627</v>
      </c>
    </row>
    <row r="3446" spans="1:20" ht="58" x14ac:dyDescent="0.35">
      <c r="A3446">
        <v>3444</v>
      </c>
      <c r="B3446" s="3" t="s">
        <v>1912</v>
      </c>
      <c r="C3446" s="3" t="s">
        <v>4491</v>
      </c>
      <c r="D3446">
        <v>300</v>
      </c>
      <c r="E3446">
        <v>867</v>
      </c>
      <c r="F3446" t="s">
        <v>5156</v>
      </c>
      <c r="G3446" t="s">
        <v>5163</v>
      </c>
      <c r="H3446" t="s">
        <v>5185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5208</v>
      </c>
      <c r="P3446">
        <f t="shared" si="183"/>
        <v>43</v>
      </c>
      <c r="Q3446" t="s">
        <v>5234</v>
      </c>
      <c r="R3446" t="s">
        <v>5235</v>
      </c>
      <c r="S3446" s="10">
        <f t="shared" si="184"/>
        <v>42521.08317129629</v>
      </c>
      <c r="T3446" s="10">
        <f t="shared" si="185"/>
        <v>42529.374305555553</v>
      </c>
    </row>
    <row r="3447" spans="1:20" ht="43.5" x14ac:dyDescent="0.35">
      <c r="A3447">
        <v>3445</v>
      </c>
      <c r="B3447" s="3" t="s">
        <v>1913</v>
      </c>
      <c r="C3447" s="3" t="s">
        <v>4492</v>
      </c>
      <c r="D3447">
        <v>2000</v>
      </c>
      <c r="E3447">
        <v>2000</v>
      </c>
      <c r="F3447" t="s">
        <v>5156</v>
      </c>
      <c r="G3447" t="s">
        <v>5162</v>
      </c>
      <c r="H3447" t="s">
        <v>5184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5208</v>
      </c>
      <c r="P3447">
        <f t="shared" si="183"/>
        <v>65</v>
      </c>
      <c r="Q3447" t="s">
        <v>5234</v>
      </c>
      <c r="R3447" t="s">
        <v>5235</v>
      </c>
      <c r="S3447" s="10">
        <f t="shared" si="184"/>
        <v>42272.322175925925</v>
      </c>
      <c r="T3447" s="10">
        <f t="shared" si="185"/>
        <v>42300.322175925925</v>
      </c>
    </row>
    <row r="3448" spans="1:20" ht="43.5" x14ac:dyDescent="0.35">
      <c r="A3448">
        <v>3446</v>
      </c>
      <c r="B3448" s="3" t="s">
        <v>1914</v>
      </c>
      <c r="C3448" s="3" t="s">
        <v>4493</v>
      </c>
      <c r="D3448">
        <v>1000</v>
      </c>
      <c r="E3448">
        <v>1082</v>
      </c>
      <c r="F3448" t="s">
        <v>5156</v>
      </c>
      <c r="G3448" t="s">
        <v>5162</v>
      </c>
      <c r="H3448" t="s">
        <v>5184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5208</v>
      </c>
      <c r="P3448">
        <f t="shared" si="183"/>
        <v>43</v>
      </c>
      <c r="Q3448" t="s">
        <v>5234</v>
      </c>
      <c r="R3448" t="s">
        <v>5235</v>
      </c>
      <c r="S3448" s="10">
        <f t="shared" si="184"/>
        <v>42016.624131944445</v>
      </c>
      <c r="T3448" s="10">
        <f t="shared" si="185"/>
        <v>42040.305555555555</v>
      </c>
    </row>
    <row r="3449" spans="1:20" ht="29" x14ac:dyDescent="0.35">
      <c r="A3449">
        <v>3447</v>
      </c>
      <c r="B3449" s="3" t="s">
        <v>1915</v>
      </c>
      <c r="C3449" s="3" t="s">
        <v>4494</v>
      </c>
      <c r="D3449">
        <v>1000</v>
      </c>
      <c r="E3449">
        <v>1078</v>
      </c>
      <c r="F3449" t="s">
        <v>5156</v>
      </c>
      <c r="G3449" t="s">
        <v>5161</v>
      </c>
      <c r="H3449" t="s">
        <v>5183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5208</v>
      </c>
      <c r="P3449">
        <f t="shared" si="183"/>
        <v>77</v>
      </c>
      <c r="Q3449" t="s">
        <v>5234</v>
      </c>
      <c r="R3449" t="s">
        <v>5235</v>
      </c>
      <c r="S3449" s="10">
        <f t="shared" si="184"/>
        <v>42402.680694444447</v>
      </c>
      <c r="T3449" s="10">
        <f t="shared" si="185"/>
        <v>42447.639027777775</v>
      </c>
    </row>
    <row r="3450" spans="1:20" ht="43.5" x14ac:dyDescent="0.35">
      <c r="A3450">
        <v>3448</v>
      </c>
      <c r="B3450" s="3" t="s">
        <v>1916</v>
      </c>
      <c r="C3450" s="3" t="s">
        <v>4495</v>
      </c>
      <c r="D3450">
        <v>2100</v>
      </c>
      <c r="E3450">
        <v>2305</v>
      </c>
      <c r="F3450" t="s">
        <v>5156</v>
      </c>
      <c r="G3450" t="s">
        <v>5161</v>
      </c>
      <c r="H3450" t="s">
        <v>5183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5208</v>
      </c>
      <c r="P3450">
        <f t="shared" si="183"/>
        <v>51</v>
      </c>
      <c r="Q3450" t="s">
        <v>5234</v>
      </c>
      <c r="R3450" t="s">
        <v>5235</v>
      </c>
      <c r="S3450" s="10">
        <f t="shared" si="184"/>
        <v>41959.910752314812</v>
      </c>
      <c r="T3450" s="10">
        <f t="shared" si="185"/>
        <v>41989.910752314812</v>
      </c>
    </row>
    <row r="3451" spans="1:20" ht="43.5" x14ac:dyDescent="0.35">
      <c r="A3451">
        <v>3449</v>
      </c>
      <c r="B3451" s="3" t="s">
        <v>1917</v>
      </c>
      <c r="C3451" s="3" t="s">
        <v>4496</v>
      </c>
      <c r="D3451">
        <v>800</v>
      </c>
      <c r="E3451">
        <v>1365</v>
      </c>
      <c r="F3451" t="s">
        <v>5156</v>
      </c>
      <c r="G3451" t="s">
        <v>5161</v>
      </c>
      <c r="H3451" t="s">
        <v>5183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5208</v>
      </c>
      <c r="P3451">
        <f t="shared" si="183"/>
        <v>68</v>
      </c>
      <c r="Q3451" t="s">
        <v>5234</v>
      </c>
      <c r="R3451" t="s">
        <v>5235</v>
      </c>
      <c r="S3451" s="10">
        <f t="shared" si="184"/>
        <v>42531.844189814808</v>
      </c>
      <c r="T3451" s="10">
        <f t="shared" si="185"/>
        <v>42559.958333333336</v>
      </c>
    </row>
    <row r="3452" spans="1:20" ht="43.5" x14ac:dyDescent="0.35">
      <c r="A3452">
        <v>3450</v>
      </c>
      <c r="B3452" s="3" t="s">
        <v>1918</v>
      </c>
      <c r="C3452" s="3" t="s">
        <v>4497</v>
      </c>
      <c r="D3452">
        <v>500</v>
      </c>
      <c r="E3452">
        <v>760</v>
      </c>
      <c r="F3452" t="s">
        <v>5156</v>
      </c>
      <c r="G3452" t="s">
        <v>5162</v>
      </c>
      <c r="H3452" t="s">
        <v>5184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5208</v>
      </c>
      <c r="P3452">
        <f t="shared" si="183"/>
        <v>19</v>
      </c>
      <c r="Q3452" t="s">
        <v>5234</v>
      </c>
      <c r="R3452" t="s">
        <v>5235</v>
      </c>
      <c r="S3452" s="10">
        <f t="shared" si="184"/>
        <v>42036.496192129627</v>
      </c>
      <c r="T3452" s="10">
        <f t="shared" si="185"/>
        <v>42096.454525462956</v>
      </c>
    </row>
    <row r="3453" spans="1:20" ht="43.5" x14ac:dyDescent="0.35">
      <c r="A3453">
        <v>3451</v>
      </c>
      <c r="B3453" s="3" t="s">
        <v>1919</v>
      </c>
      <c r="C3453" s="3" t="s">
        <v>4498</v>
      </c>
      <c r="D3453">
        <v>650</v>
      </c>
      <c r="E3453">
        <v>658</v>
      </c>
      <c r="F3453" t="s">
        <v>5156</v>
      </c>
      <c r="G3453" t="s">
        <v>5161</v>
      </c>
      <c r="H3453" t="s">
        <v>5183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5208</v>
      </c>
      <c r="P3453">
        <f t="shared" si="183"/>
        <v>41</v>
      </c>
      <c r="Q3453" t="s">
        <v>5234</v>
      </c>
      <c r="R3453" t="s">
        <v>5235</v>
      </c>
      <c r="S3453" s="10">
        <f t="shared" si="184"/>
        <v>42088.515358796292</v>
      </c>
      <c r="T3453" s="10">
        <f t="shared" si="185"/>
        <v>42115.515358796292</v>
      </c>
    </row>
    <row r="3454" spans="1:20" ht="43.5" x14ac:dyDescent="0.35">
      <c r="A3454">
        <v>3452</v>
      </c>
      <c r="B3454" s="3" t="s">
        <v>1920</v>
      </c>
      <c r="C3454" s="3" t="s">
        <v>4499</v>
      </c>
      <c r="D3454">
        <v>1000</v>
      </c>
      <c r="E3454">
        <v>1532</v>
      </c>
      <c r="F3454" t="s">
        <v>5156</v>
      </c>
      <c r="G3454" t="s">
        <v>5161</v>
      </c>
      <c r="H3454" t="s">
        <v>5183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5208</v>
      </c>
      <c r="P3454">
        <f t="shared" si="183"/>
        <v>41</v>
      </c>
      <c r="Q3454" t="s">
        <v>5234</v>
      </c>
      <c r="R3454" t="s">
        <v>5235</v>
      </c>
      <c r="S3454" s="10">
        <f t="shared" si="184"/>
        <v>41820.430856481478</v>
      </c>
      <c r="T3454" s="10">
        <f t="shared" si="185"/>
        <v>41842.957638888889</v>
      </c>
    </row>
    <row r="3455" spans="1:20" ht="43.5" x14ac:dyDescent="0.35">
      <c r="A3455">
        <v>3453</v>
      </c>
      <c r="B3455" s="3" t="s">
        <v>1921</v>
      </c>
      <c r="C3455" s="3" t="s">
        <v>4500</v>
      </c>
      <c r="D3455">
        <v>300</v>
      </c>
      <c r="E3455">
        <v>385</v>
      </c>
      <c r="F3455" t="s">
        <v>5156</v>
      </c>
      <c r="G3455" t="s">
        <v>5162</v>
      </c>
      <c r="H3455" t="s">
        <v>5184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5208</v>
      </c>
      <c r="P3455">
        <f t="shared" si="183"/>
        <v>28</v>
      </c>
      <c r="Q3455" t="s">
        <v>5234</v>
      </c>
      <c r="R3455" t="s">
        <v>5235</v>
      </c>
      <c r="S3455" s="10">
        <f t="shared" si="184"/>
        <v>42535.770324074074</v>
      </c>
      <c r="T3455" s="10">
        <f t="shared" si="185"/>
        <v>42595.770324074074</v>
      </c>
    </row>
    <row r="3456" spans="1:20" ht="58" x14ac:dyDescent="0.35">
      <c r="A3456">
        <v>3454</v>
      </c>
      <c r="B3456" s="3" t="s">
        <v>1922</v>
      </c>
      <c r="C3456" s="3" t="s">
        <v>4501</v>
      </c>
      <c r="D3456">
        <v>700</v>
      </c>
      <c r="E3456">
        <v>705</v>
      </c>
      <c r="F3456" t="s">
        <v>5156</v>
      </c>
      <c r="G3456" t="s">
        <v>5162</v>
      </c>
      <c r="H3456" t="s">
        <v>5184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5208</v>
      </c>
      <c r="P3456">
        <f t="shared" si="183"/>
        <v>34</v>
      </c>
      <c r="Q3456" t="s">
        <v>5234</v>
      </c>
      <c r="R3456" t="s">
        <v>5235</v>
      </c>
      <c r="S3456" s="10">
        <f t="shared" si="184"/>
        <v>41821.490266203698</v>
      </c>
      <c r="T3456" s="10">
        <f t="shared" si="185"/>
        <v>41851.490266203698</v>
      </c>
    </row>
    <row r="3457" spans="1:20" ht="58" x14ac:dyDescent="0.35">
      <c r="A3457">
        <v>3455</v>
      </c>
      <c r="B3457" s="3" t="s">
        <v>1923</v>
      </c>
      <c r="C3457" s="3" t="s">
        <v>4502</v>
      </c>
      <c r="D3457">
        <v>10000</v>
      </c>
      <c r="E3457">
        <v>10065</v>
      </c>
      <c r="F3457" t="s">
        <v>5156</v>
      </c>
      <c r="G3457" t="s">
        <v>5161</v>
      </c>
      <c r="H3457" t="s">
        <v>5183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5208</v>
      </c>
      <c r="P3457">
        <f t="shared" si="183"/>
        <v>146</v>
      </c>
      <c r="Q3457" t="s">
        <v>5234</v>
      </c>
      <c r="R3457" t="s">
        <v>5235</v>
      </c>
      <c r="S3457" s="10">
        <f t="shared" si="184"/>
        <v>42626.541979166665</v>
      </c>
      <c r="T3457" s="10">
        <f t="shared" si="185"/>
        <v>42656.541979166665</v>
      </c>
    </row>
    <row r="3458" spans="1:20" ht="43.5" x14ac:dyDescent="0.35">
      <c r="A3458">
        <v>3456</v>
      </c>
      <c r="B3458" s="3" t="s">
        <v>1924</v>
      </c>
      <c r="C3458" s="3" t="s">
        <v>4503</v>
      </c>
      <c r="D3458">
        <v>3000</v>
      </c>
      <c r="E3458">
        <v>5739</v>
      </c>
      <c r="F3458" t="s">
        <v>5156</v>
      </c>
      <c r="G3458" t="s">
        <v>5161</v>
      </c>
      <c r="H3458" t="s">
        <v>5183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5208</v>
      </c>
      <c r="P3458">
        <f t="shared" si="183"/>
        <v>359</v>
      </c>
      <c r="Q3458" t="s">
        <v>5234</v>
      </c>
      <c r="R3458" t="s">
        <v>5235</v>
      </c>
      <c r="S3458" s="10">
        <f t="shared" si="184"/>
        <v>41820.997303240736</v>
      </c>
      <c r="T3458" s="10">
        <f t="shared" si="185"/>
        <v>41852.082638888889</v>
      </c>
    </row>
    <row r="3459" spans="1:20" ht="29" x14ac:dyDescent="0.35">
      <c r="A3459">
        <v>3457</v>
      </c>
      <c r="B3459" s="3" t="s">
        <v>1925</v>
      </c>
      <c r="C3459" s="3" t="s">
        <v>4504</v>
      </c>
      <c r="D3459">
        <v>2000</v>
      </c>
      <c r="E3459">
        <v>2804</v>
      </c>
      <c r="F3459" t="s">
        <v>5156</v>
      </c>
      <c r="G3459" t="s">
        <v>5161</v>
      </c>
      <c r="H3459" t="s">
        <v>5183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5208</v>
      </c>
      <c r="P3459">
        <f t="shared" ref="P3459:P3522" si="186">ROUND(E3459/L3459,0)</f>
        <v>51</v>
      </c>
      <c r="Q3459" t="s">
        <v>5234</v>
      </c>
      <c r="R3459" t="s">
        <v>5235</v>
      </c>
      <c r="S3459" s="10">
        <f t="shared" ref="S3459:S3522" si="187">(J3459/86400)+25569+(-5/24)</f>
        <v>42016.498344907406</v>
      </c>
      <c r="T3459" s="10">
        <f t="shared" ref="T3459:T3522" si="188">(I3459/86400)+25569+(-5/24)</f>
        <v>42047.040972222218</v>
      </c>
    </row>
    <row r="3460" spans="1:20" ht="43.5" x14ac:dyDescent="0.35">
      <c r="A3460">
        <v>3458</v>
      </c>
      <c r="B3460" s="3" t="s">
        <v>1926</v>
      </c>
      <c r="C3460" s="3" t="s">
        <v>4505</v>
      </c>
      <c r="D3460">
        <v>978</v>
      </c>
      <c r="E3460">
        <v>1216</v>
      </c>
      <c r="F3460" t="s">
        <v>5156</v>
      </c>
      <c r="G3460" t="s">
        <v>5161</v>
      </c>
      <c r="H3460" t="s">
        <v>5183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5208</v>
      </c>
      <c r="P3460">
        <f t="shared" si="186"/>
        <v>45</v>
      </c>
      <c r="Q3460" t="s">
        <v>5234</v>
      </c>
      <c r="R3460" t="s">
        <v>5235</v>
      </c>
      <c r="S3460" s="10">
        <f t="shared" si="187"/>
        <v>42010.994247685179</v>
      </c>
      <c r="T3460" s="10">
        <f t="shared" si="188"/>
        <v>42037.977083333331</v>
      </c>
    </row>
    <row r="3461" spans="1:20" ht="58" x14ac:dyDescent="0.35">
      <c r="A3461">
        <v>3459</v>
      </c>
      <c r="B3461" s="3" t="s">
        <v>1927</v>
      </c>
      <c r="C3461" s="3" t="s">
        <v>4506</v>
      </c>
      <c r="D3461">
        <v>500</v>
      </c>
      <c r="E3461">
        <v>631</v>
      </c>
      <c r="F3461" t="s">
        <v>5156</v>
      </c>
      <c r="G3461" t="s">
        <v>5162</v>
      </c>
      <c r="H3461" t="s">
        <v>5184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5208</v>
      </c>
      <c r="P3461">
        <f t="shared" si="186"/>
        <v>18</v>
      </c>
      <c r="Q3461" t="s">
        <v>5234</v>
      </c>
      <c r="R3461" t="s">
        <v>5235</v>
      </c>
      <c r="S3461" s="10">
        <f t="shared" si="187"/>
        <v>42480.271527777775</v>
      </c>
      <c r="T3461" s="10">
        <f t="shared" si="188"/>
        <v>42510.271527777775</v>
      </c>
    </row>
    <row r="3462" spans="1:20" ht="43.5" x14ac:dyDescent="0.35">
      <c r="A3462">
        <v>3460</v>
      </c>
      <c r="B3462" s="3" t="s">
        <v>1928</v>
      </c>
      <c r="C3462" s="3" t="s">
        <v>4507</v>
      </c>
      <c r="D3462">
        <v>500</v>
      </c>
      <c r="E3462">
        <v>950</v>
      </c>
      <c r="F3462" t="s">
        <v>5156</v>
      </c>
      <c r="G3462" t="s">
        <v>5162</v>
      </c>
      <c r="H3462" t="s">
        <v>5184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5208</v>
      </c>
      <c r="P3462">
        <f t="shared" si="186"/>
        <v>50</v>
      </c>
      <c r="Q3462" t="s">
        <v>5234</v>
      </c>
      <c r="R3462" t="s">
        <v>5235</v>
      </c>
      <c r="S3462" s="10">
        <f t="shared" si="187"/>
        <v>41852.318888888891</v>
      </c>
      <c r="T3462" s="10">
        <f t="shared" si="188"/>
        <v>41866.318888888891</v>
      </c>
    </row>
    <row r="3463" spans="1:20" ht="58" x14ac:dyDescent="0.35">
      <c r="A3463">
        <v>3461</v>
      </c>
      <c r="B3463" s="3" t="s">
        <v>1929</v>
      </c>
      <c r="C3463" s="3" t="s">
        <v>4508</v>
      </c>
      <c r="D3463">
        <v>500</v>
      </c>
      <c r="E3463">
        <v>695</v>
      </c>
      <c r="F3463" t="s">
        <v>5156</v>
      </c>
      <c r="G3463" t="s">
        <v>5161</v>
      </c>
      <c r="H3463" t="s">
        <v>5183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5208</v>
      </c>
      <c r="P3463">
        <f t="shared" si="186"/>
        <v>58</v>
      </c>
      <c r="Q3463" t="s">
        <v>5234</v>
      </c>
      <c r="R3463" t="s">
        <v>5235</v>
      </c>
      <c r="S3463" s="10">
        <f t="shared" si="187"/>
        <v>42643.424525462957</v>
      </c>
      <c r="T3463" s="10">
        <f t="shared" si="188"/>
        <v>42671.916666666664</v>
      </c>
    </row>
    <row r="3464" spans="1:20" ht="43.5" x14ac:dyDescent="0.35">
      <c r="A3464">
        <v>3462</v>
      </c>
      <c r="B3464" s="3" t="s">
        <v>1930</v>
      </c>
      <c r="C3464" s="3" t="s">
        <v>4509</v>
      </c>
      <c r="D3464">
        <v>250</v>
      </c>
      <c r="E3464">
        <v>505</v>
      </c>
      <c r="F3464" t="s">
        <v>5156</v>
      </c>
      <c r="G3464" t="s">
        <v>5161</v>
      </c>
      <c r="H3464" t="s">
        <v>5183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5208</v>
      </c>
      <c r="P3464">
        <f t="shared" si="186"/>
        <v>30</v>
      </c>
      <c r="Q3464" t="s">
        <v>5234</v>
      </c>
      <c r="R3464" t="s">
        <v>5235</v>
      </c>
      <c r="S3464" s="10">
        <f t="shared" si="187"/>
        <v>42179.690138888887</v>
      </c>
      <c r="T3464" s="10">
        <f t="shared" si="188"/>
        <v>42195.541666666664</v>
      </c>
    </row>
    <row r="3465" spans="1:20" ht="43.5" x14ac:dyDescent="0.35">
      <c r="A3465">
        <v>3463</v>
      </c>
      <c r="B3465" s="3" t="s">
        <v>1931</v>
      </c>
      <c r="C3465" s="3" t="s">
        <v>4510</v>
      </c>
      <c r="D3465">
        <v>10000</v>
      </c>
      <c r="E3465">
        <v>10338</v>
      </c>
      <c r="F3465" t="s">
        <v>5156</v>
      </c>
      <c r="G3465" t="s">
        <v>5166</v>
      </c>
      <c r="H3465" t="s">
        <v>5188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5208</v>
      </c>
      <c r="P3465">
        <f t="shared" si="186"/>
        <v>91</v>
      </c>
      <c r="Q3465" t="s">
        <v>5234</v>
      </c>
      <c r="R3465" t="s">
        <v>5235</v>
      </c>
      <c r="S3465" s="10">
        <f t="shared" si="187"/>
        <v>42612.710474537038</v>
      </c>
      <c r="T3465" s="10">
        <f t="shared" si="188"/>
        <v>42653.957638888889</v>
      </c>
    </row>
    <row r="3466" spans="1:20" ht="58" x14ac:dyDescent="0.35">
      <c r="A3466">
        <v>3464</v>
      </c>
      <c r="B3466" s="3" t="s">
        <v>1932</v>
      </c>
      <c r="C3466" s="3" t="s">
        <v>4511</v>
      </c>
      <c r="D3466">
        <v>5000</v>
      </c>
      <c r="E3466">
        <v>5116.18</v>
      </c>
      <c r="F3466" t="s">
        <v>5156</v>
      </c>
      <c r="G3466" t="s">
        <v>5161</v>
      </c>
      <c r="H3466" t="s">
        <v>5183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5208</v>
      </c>
      <c r="P3466">
        <f t="shared" si="186"/>
        <v>55</v>
      </c>
      <c r="Q3466" t="s">
        <v>5234</v>
      </c>
      <c r="R3466" t="s">
        <v>5235</v>
      </c>
      <c r="S3466" s="10">
        <f t="shared" si="187"/>
        <v>42574.921724537031</v>
      </c>
      <c r="T3466" s="10">
        <f t="shared" si="188"/>
        <v>42604.921724537031</v>
      </c>
    </row>
    <row r="3467" spans="1:20" ht="43.5" x14ac:dyDescent="0.35">
      <c r="A3467">
        <v>3465</v>
      </c>
      <c r="B3467" s="3" t="s">
        <v>1933</v>
      </c>
      <c r="C3467" s="3" t="s">
        <v>4512</v>
      </c>
      <c r="D3467">
        <v>2000</v>
      </c>
      <c r="E3467">
        <v>2060</v>
      </c>
      <c r="F3467" t="s">
        <v>5156</v>
      </c>
      <c r="G3467" t="s">
        <v>5162</v>
      </c>
      <c r="H3467" t="s">
        <v>5184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5208</v>
      </c>
      <c r="P3467">
        <f t="shared" si="186"/>
        <v>57</v>
      </c>
      <c r="Q3467" t="s">
        <v>5234</v>
      </c>
      <c r="R3467" t="s">
        <v>5235</v>
      </c>
      <c r="S3467" s="10">
        <f t="shared" si="187"/>
        <v>42200.417499999996</v>
      </c>
      <c r="T3467" s="10">
        <f t="shared" si="188"/>
        <v>42225.458333333336</v>
      </c>
    </row>
    <row r="3468" spans="1:20" ht="43.5" x14ac:dyDescent="0.35">
      <c r="A3468">
        <v>3466</v>
      </c>
      <c r="B3468" s="3" t="s">
        <v>1934</v>
      </c>
      <c r="C3468" s="3" t="s">
        <v>4513</v>
      </c>
      <c r="D3468">
        <v>3500</v>
      </c>
      <c r="E3468">
        <v>4450</v>
      </c>
      <c r="F3468" t="s">
        <v>5156</v>
      </c>
      <c r="G3468" t="s">
        <v>5161</v>
      </c>
      <c r="H3468" t="s">
        <v>5183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5208</v>
      </c>
      <c r="P3468">
        <f t="shared" si="186"/>
        <v>73</v>
      </c>
      <c r="Q3468" t="s">
        <v>5234</v>
      </c>
      <c r="R3468" t="s">
        <v>5235</v>
      </c>
      <c r="S3468" s="10">
        <f t="shared" si="187"/>
        <v>42419.810763888883</v>
      </c>
      <c r="T3468" s="10">
        <f t="shared" si="188"/>
        <v>42479.769097222219</v>
      </c>
    </row>
    <row r="3469" spans="1:20" x14ac:dyDescent="0.35">
      <c r="A3469">
        <v>3467</v>
      </c>
      <c r="B3469" s="3" t="s">
        <v>1935</v>
      </c>
      <c r="C3469" s="3" t="s">
        <v>4514</v>
      </c>
      <c r="D3469">
        <v>3000</v>
      </c>
      <c r="E3469">
        <v>3030</v>
      </c>
      <c r="F3469" t="s">
        <v>5156</v>
      </c>
      <c r="G3469" t="s">
        <v>5161</v>
      </c>
      <c r="H3469" t="s">
        <v>5183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5208</v>
      </c>
      <c r="P3469">
        <f t="shared" si="186"/>
        <v>64</v>
      </c>
      <c r="Q3469" t="s">
        <v>5234</v>
      </c>
      <c r="R3469" t="s">
        <v>5235</v>
      </c>
      <c r="S3469" s="10">
        <f t="shared" si="187"/>
        <v>42053.463333333326</v>
      </c>
      <c r="T3469" s="10">
        <f t="shared" si="188"/>
        <v>42083.421666666669</v>
      </c>
    </row>
    <row r="3470" spans="1:20" ht="43.5" x14ac:dyDescent="0.35">
      <c r="A3470">
        <v>3468</v>
      </c>
      <c r="B3470" s="3" t="s">
        <v>1936</v>
      </c>
      <c r="C3470" s="3" t="s">
        <v>4515</v>
      </c>
      <c r="D3470">
        <v>10000</v>
      </c>
      <c r="E3470">
        <v>12178</v>
      </c>
      <c r="F3470" t="s">
        <v>5156</v>
      </c>
      <c r="G3470" t="s">
        <v>5161</v>
      </c>
      <c r="H3470" t="s">
        <v>5183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5208</v>
      </c>
      <c r="P3470">
        <f t="shared" si="186"/>
        <v>716</v>
      </c>
      <c r="Q3470" t="s">
        <v>5234</v>
      </c>
      <c r="R3470" t="s">
        <v>5235</v>
      </c>
      <c r="S3470" s="10">
        <f t="shared" si="187"/>
        <v>42605.55704861111</v>
      </c>
      <c r="T3470" s="10">
        <f t="shared" si="188"/>
        <v>42633.916666666664</v>
      </c>
    </row>
    <row r="3471" spans="1:20" ht="58" x14ac:dyDescent="0.35">
      <c r="A3471">
        <v>3469</v>
      </c>
      <c r="B3471" s="3" t="s">
        <v>1937</v>
      </c>
      <c r="C3471" s="3" t="s">
        <v>4516</v>
      </c>
      <c r="D3471">
        <v>2800</v>
      </c>
      <c r="E3471">
        <v>3175</v>
      </c>
      <c r="F3471" t="s">
        <v>5156</v>
      </c>
      <c r="G3471" t="s">
        <v>5161</v>
      </c>
      <c r="H3471" t="s">
        <v>5183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5208</v>
      </c>
      <c r="P3471">
        <f t="shared" si="186"/>
        <v>50</v>
      </c>
      <c r="Q3471" t="s">
        <v>5234</v>
      </c>
      <c r="R3471" t="s">
        <v>5235</v>
      </c>
      <c r="S3471" s="10">
        <f t="shared" si="187"/>
        <v>42458.433391203704</v>
      </c>
      <c r="T3471" s="10">
        <f t="shared" si="188"/>
        <v>42488.433391203704</v>
      </c>
    </row>
    <row r="3472" spans="1:20" ht="29" x14ac:dyDescent="0.35">
      <c r="A3472">
        <v>3470</v>
      </c>
      <c r="B3472" s="3" t="s">
        <v>1938</v>
      </c>
      <c r="C3472" s="3" t="s">
        <v>4517</v>
      </c>
      <c r="D3472">
        <v>250</v>
      </c>
      <c r="E3472">
        <v>375</v>
      </c>
      <c r="F3472" t="s">
        <v>5156</v>
      </c>
      <c r="G3472" t="s">
        <v>5161</v>
      </c>
      <c r="H3472" t="s">
        <v>5183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5208</v>
      </c>
      <c r="P3472">
        <f t="shared" si="186"/>
        <v>42</v>
      </c>
      <c r="Q3472" t="s">
        <v>5234</v>
      </c>
      <c r="R3472" t="s">
        <v>5235</v>
      </c>
      <c r="S3472" s="10">
        <f t="shared" si="187"/>
        <v>42528.813680555548</v>
      </c>
      <c r="T3472" s="10">
        <f t="shared" si="188"/>
        <v>42566.693055555552</v>
      </c>
    </row>
    <row r="3473" spans="1:20" ht="58" x14ac:dyDescent="0.35">
      <c r="A3473">
        <v>3471</v>
      </c>
      <c r="B3473" s="3" t="s">
        <v>1939</v>
      </c>
      <c r="C3473" s="3" t="s">
        <v>4518</v>
      </c>
      <c r="D3473">
        <v>500</v>
      </c>
      <c r="E3473">
        <v>1073</v>
      </c>
      <c r="F3473" t="s">
        <v>5156</v>
      </c>
      <c r="G3473" t="s">
        <v>5162</v>
      </c>
      <c r="H3473" t="s">
        <v>5184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5208</v>
      </c>
      <c r="P3473">
        <f t="shared" si="186"/>
        <v>36</v>
      </c>
      <c r="Q3473" t="s">
        <v>5234</v>
      </c>
      <c r="R3473" t="s">
        <v>5235</v>
      </c>
      <c r="S3473" s="10">
        <f t="shared" si="187"/>
        <v>41841.61215277778</v>
      </c>
      <c r="T3473" s="10">
        <f t="shared" si="188"/>
        <v>41882.625</v>
      </c>
    </row>
    <row r="3474" spans="1:20" ht="43.5" x14ac:dyDescent="0.35">
      <c r="A3474">
        <v>3472</v>
      </c>
      <c r="B3474" s="3" t="s">
        <v>1940</v>
      </c>
      <c r="C3474" s="3" t="s">
        <v>4519</v>
      </c>
      <c r="D3474">
        <v>2000</v>
      </c>
      <c r="E3474">
        <v>2041</v>
      </c>
      <c r="F3474" t="s">
        <v>5156</v>
      </c>
      <c r="G3474" t="s">
        <v>5161</v>
      </c>
      <c r="H3474" t="s">
        <v>5183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5208</v>
      </c>
      <c r="P3474">
        <f t="shared" si="186"/>
        <v>89</v>
      </c>
      <c r="Q3474" t="s">
        <v>5234</v>
      </c>
      <c r="R3474" t="s">
        <v>5235</v>
      </c>
      <c r="S3474" s="10">
        <f t="shared" si="187"/>
        <v>41927.962164351848</v>
      </c>
      <c r="T3474" s="10">
        <f t="shared" si="188"/>
        <v>41949.040972222218</v>
      </c>
    </row>
    <row r="3475" spans="1:20" ht="43.5" x14ac:dyDescent="0.35">
      <c r="A3475">
        <v>3473</v>
      </c>
      <c r="B3475" s="3" t="s">
        <v>1941</v>
      </c>
      <c r="C3475" s="3" t="s">
        <v>4520</v>
      </c>
      <c r="D3475">
        <v>4900</v>
      </c>
      <c r="E3475">
        <v>4900</v>
      </c>
      <c r="F3475" t="s">
        <v>5156</v>
      </c>
      <c r="G3475" t="s">
        <v>5161</v>
      </c>
      <c r="H3475" t="s">
        <v>5183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5208</v>
      </c>
      <c r="P3475">
        <f t="shared" si="186"/>
        <v>148</v>
      </c>
      <c r="Q3475" t="s">
        <v>5234</v>
      </c>
      <c r="R3475" t="s">
        <v>5235</v>
      </c>
      <c r="S3475" s="10">
        <f t="shared" si="187"/>
        <v>42062.626111111109</v>
      </c>
      <c r="T3475" s="10">
        <f t="shared" si="188"/>
        <v>42083.643749999996</v>
      </c>
    </row>
    <row r="3476" spans="1:20" ht="43.5" x14ac:dyDescent="0.35">
      <c r="A3476">
        <v>3474</v>
      </c>
      <c r="B3476" s="3" t="s">
        <v>1942</v>
      </c>
      <c r="C3476" s="3" t="s">
        <v>4521</v>
      </c>
      <c r="D3476">
        <v>2000</v>
      </c>
      <c r="E3476">
        <v>2020</v>
      </c>
      <c r="F3476" t="s">
        <v>5156</v>
      </c>
      <c r="G3476" t="s">
        <v>5162</v>
      </c>
      <c r="H3476" t="s">
        <v>5184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5208</v>
      </c>
      <c r="P3476">
        <f t="shared" si="186"/>
        <v>52</v>
      </c>
      <c r="Q3476" t="s">
        <v>5234</v>
      </c>
      <c r="R3476" t="s">
        <v>5235</v>
      </c>
      <c r="S3476" s="10">
        <f t="shared" si="187"/>
        <v>42541.293182870366</v>
      </c>
      <c r="T3476" s="10">
        <f t="shared" si="188"/>
        <v>42571.293182870366</v>
      </c>
    </row>
    <row r="3477" spans="1:20" ht="43.5" x14ac:dyDescent="0.35">
      <c r="A3477">
        <v>3475</v>
      </c>
      <c r="B3477" s="3" t="s">
        <v>1943</v>
      </c>
      <c r="C3477" s="3" t="s">
        <v>4522</v>
      </c>
      <c r="D3477">
        <v>300</v>
      </c>
      <c r="E3477">
        <v>340</v>
      </c>
      <c r="F3477" t="s">
        <v>5156</v>
      </c>
      <c r="G3477" t="s">
        <v>5162</v>
      </c>
      <c r="H3477" t="s">
        <v>5184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5208</v>
      </c>
      <c r="P3477">
        <f t="shared" si="186"/>
        <v>20</v>
      </c>
      <c r="Q3477" t="s">
        <v>5234</v>
      </c>
      <c r="R3477" t="s">
        <v>5235</v>
      </c>
      <c r="S3477" s="10">
        <f t="shared" si="187"/>
        <v>41918.672499999993</v>
      </c>
      <c r="T3477" s="10">
        <f t="shared" si="188"/>
        <v>41945.791666666664</v>
      </c>
    </row>
    <row r="3478" spans="1:20" ht="58" x14ac:dyDescent="0.35">
      <c r="A3478">
        <v>3476</v>
      </c>
      <c r="B3478" s="3" t="s">
        <v>1944</v>
      </c>
      <c r="C3478" s="3" t="s">
        <v>4523</v>
      </c>
      <c r="D3478">
        <v>300</v>
      </c>
      <c r="E3478">
        <v>312</v>
      </c>
      <c r="F3478" t="s">
        <v>5156</v>
      </c>
      <c r="G3478" t="s">
        <v>5161</v>
      </c>
      <c r="H3478" t="s">
        <v>5183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5208</v>
      </c>
      <c r="P3478">
        <f t="shared" si="186"/>
        <v>52</v>
      </c>
      <c r="Q3478" t="s">
        <v>5234</v>
      </c>
      <c r="R3478" t="s">
        <v>5235</v>
      </c>
      <c r="S3478" s="10">
        <f t="shared" si="187"/>
        <v>41921.071643518517</v>
      </c>
      <c r="T3478" s="10">
        <f t="shared" si="188"/>
        <v>41938.916666666664</v>
      </c>
    </row>
    <row r="3479" spans="1:20" ht="43.5" x14ac:dyDescent="0.35">
      <c r="A3479">
        <v>3477</v>
      </c>
      <c r="B3479" s="3" t="s">
        <v>1945</v>
      </c>
      <c r="C3479" s="3" t="s">
        <v>4524</v>
      </c>
      <c r="D3479">
        <v>1800</v>
      </c>
      <c r="E3479">
        <v>2076</v>
      </c>
      <c r="F3479" t="s">
        <v>5156</v>
      </c>
      <c r="G3479" t="s">
        <v>5161</v>
      </c>
      <c r="H3479" t="s">
        <v>5183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5208</v>
      </c>
      <c r="P3479">
        <f t="shared" si="186"/>
        <v>53</v>
      </c>
      <c r="Q3479" t="s">
        <v>5234</v>
      </c>
      <c r="R3479" t="s">
        <v>5235</v>
      </c>
      <c r="S3479" s="10">
        <f t="shared" si="187"/>
        <v>42128.528275462959</v>
      </c>
      <c r="T3479" s="10">
        <f t="shared" si="188"/>
        <v>42140.916666666664</v>
      </c>
    </row>
    <row r="3480" spans="1:20" ht="43.5" x14ac:dyDescent="0.35">
      <c r="A3480">
        <v>3478</v>
      </c>
      <c r="B3480" s="3" t="s">
        <v>1946</v>
      </c>
      <c r="C3480" s="3" t="s">
        <v>4525</v>
      </c>
      <c r="D3480">
        <v>2000</v>
      </c>
      <c r="E3480">
        <v>2257</v>
      </c>
      <c r="F3480" t="s">
        <v>5156</v>
      </c>
      <c r="G3480" t="s">
        <v>5161</v>
      </c>
      <c r="H3480" t="s">
        <v>5183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5208</v>
      </c>
      <c r="P3480">
        <f t="shared" si="186"/>
        <v>40</v>
      </c>
      <c r="Q3480" t="s">
        <v>5234</v>
      </c>
      <c r="R3480" t="s">
        <v>5235</v>
      </c>
      <c r="S3480" s="10">
        <f t="shared" si="187"/>
        <v>42053.708587962959</v>
      </c>
      <c r="T3480" s="10">
        <f t="shared" si="188"/>
        <v>42079.666666666664</v>
      </c>
    </row>
    <row r="3481" spans="1:20" ht="43.5" x14ac:dyDescent="0.35">
      <c r="A3481">
        <v>3479</v>
      </c>
      <c r="B3481" s="3" t="s">
        <v>1947</v>
      </c>
      <c r="C3481" s="3" t="s">
        <v>4526</v>
      </c>
      <c r="D3481">
        <v>1500</v>
      </c>
      <c r="E3481">
        <v>1918</v>
      </c>
      <c r="F3481" t="s">
        <v>5156</v>
      </c>
      <c r="G3481" t="s">
        <v>5162</v>
      </c>
      <c r="H3481" t="s">
        <v>5184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5208</v>
      </c>
      <c r="P3481">
        <f t="shared" si="186"/>
        <v>34</v>
      </c>
      <c r="Q3481" t="s">
        <v>5234</v>
      </c>
      <c r="R3481" t="s">
        <v>5235</v>
      </c>
      <c r="S3481" s="10">
        <f t="shared" si="187"/>
        <v>41781.64675925926</v>
      </c>
      <c r="T3481" s="10">
        <f t="shared" si="188"/>
        <v>41811.64675925926</v>
      </c>
    </row>
    <row r="3482" spans="1:20" ht="43.5" x14ac:dyDescent="0.35">
      <c r="A3482">
        <v>3480</v>
      </c>
      <c r="B3482" s="3" t="s">
        <v>1948</v>
      </c>
      <c r="C3482" s="3" t="s">
        <v>4527</v>
      </c>
      <c r="D3482">
        <v>1500</v>
      </c>
      <c r="E3482">
        <v>2140</v>
      </c>
      <c r="F3482" t="s">
        <v>5156</v>
      </c>
      <c r="G3482" t="s">
        <v>5161</v>
      </c>
      <c r="H3482" t="s">
        <v>5183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5208</v>
      </c>
      <c r="P3482">
        <f t="shared" si="186"/>
        <v>165</v>
      </c>
      <c r="Q3482" t="s">
        <v>5234</v>
      </c>
      <c r="R3482" t="s">
        <v>5235</v>
      </c>
      <c r="S3482" s="10">
        <f t="shared" si="187"/>
        <v>42171.109108796292</v>
      </c>
      <c r="T3482" s="10">
        <f t="shared" si="188"/>
        <v>42195.666666666664</v>
      </c>
    </row>
    <row r="3483" spans="1:20" ht="43.5" x14ac:dyDescent="0.35">
      <c r="A3483">
        <v>3481</v>
      </c>
      <c r="B3483" s="3" t="s">
        <v>1949</v>
      </c>
      <c r="C3483" s="3" t="s">
        <v>4528</v>
      </c>
      <c r="D3483">
        <v>10000</v>
      </c>
      <c r="E3483">
        <v>11880</v>
      </c>
      <c r="F3483" t="s">
        <v>5156</v>
      </c>
      <c r="G3483" t="s">
        <v>5163</v>
      </c>
      <c r="H3483" t="s">
        <v>5185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5208</v>
      </c>
      <c r="P3483">
        <f t="shared" si="186"/>
        <v>125</v>
      </c>
      <c r="Q3483" t="s">
        <v>5234</v>
      </c>
      <c r="R3483" t="s">
        <v>5235</v>
      </c>
      <c r="S3483" s="10">
        <f t="shared" si="187"/>
        <v>41989.039212962962</v>
      </c>
      <c r="T3483" s="10">
        <f t="shared" si="188"/>
        <v>42006.039212962962</v>
      </c>
    </row>
    <row r="3484" spans="1:20" ht="43.5" x14ac:dyDescent="0.35">
      <c r="A3484">
        <v>3482</v>
      </c>
      <c r="B3484" s="3" t="s">
        <v>1950</v>
      </c>
      <c r="C3484" s="3" t="s">
        <v>4529</v>
      </c>
      <c r="D3484">
        <v>3000</v>
      </c>
      <c r="E3484">
        <v>4150</v>
      </c>
      <c r="F3484" t="s">
        <v>5156</v>
      </c>
      <c r="G3484" t="s">
        <v>5162</v>
      </c>
      <c r="H3484" t="s">
        <v>5184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5208</v>
      </c>
      <c r="P3484">
        <f t="shared" si="186"/>
        <v>52</v>
      </c>
      <c r="Q3484" t="s">
        <v>5234</v>
      </c>
      <c r="R3484" t="s">
        <v>5235</v>
      </c>
      <c r="S3484" s="10">
        <f t="shared" si="187"/>
        <v>41796.563263888886</v>
      </c>
      <c r="T3484" s="10">
        <f t="shared" si="188"/>
        <v>41826.563263888886</v>
      </c>
    </row>
    <row r="3485" spans="1:20" ht="43.5" x14ac:dyDescent="0.35">
      <c r="A3485">
        <v>3483</v>
      </c>
      <c r="B3485" s="3" t="s">
        <v>1951</v>
      </c>
      <c r="C3485" s="3" t="s">
        <v>4530</v>
      </c>
      <c r="D3485">
        <v>3350</v>
      </c>
      <c r="E3485">
        <v>5358</v>
      </c>
      <c r="F3485" t="s">
        <v>5156</v>
      </c>
      <c r="G3485" t="s">
        <v>5161</v>
      </c>
      <c r="H3485" t="s">
        <v>5183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5208</v>
      </c>
      <c r="P3485">
        <f t="shared" si="186"/>
        <v>40</v>
      </c>
      <c r="Q3485" t="s">
        <v>5234</v>
      </c>
      <c r="R3485" t="s">
        <v>5235</v>
      </c>
      <c r="S3485" s="10">
        <f t="shared" si="187"/>
        <v>41793.460428240738</v>
      </c>
      <c r="T3485" s="10">
        <f t="shared" si="188"/>
        <v>41823.460428240738</v>
      </c>
    </row>
    <row r="3486" spans="1:20" ht="58" x14ac:dyDescent="0.35">
      <c r="A3486">
        <v>3484</v>
      </c>
      <c r="B3486" s="3" t="s">
        <v>1952</v>
      </c>
      <c r="C3486" s="3" t="s">
        <v>4531</v>
      </c>
      <c r="D3486">
        <v>2500</v>
      </c>
      <c r="E3486">
        <v>2856</v>
      </c>
      <c r="F3486" t="s">
        <v>5156</v>
      </c>
      <c r="G3486" t="s">
        <v>5161</v>
      </c>
      <c r="H3486" t="s">
        <v>5183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5208</v>
      </c>
      <c r="P3486">
        <f t="shared" si="186"/>
        <v>65</v>
      </c>
      <c r="Q3486" t="s">
        <v>5234</v>
      </c>
      <c r="R3486" t="s">
        <v>5235</v>
      </c>
      <c r="S3486" s="10">
        <f t="shared" si="187"/>
        <v>42506.552071759252</v>
      </c>
      <c r="T3486" s="10">
        <f t="shared" si="188"/>
        <v>42536.552071759252</v>
      </c>
    </row>
    <row r="3487" spans="1:20" ht="43.5" x14ac:dyDescent="0.35">
      <c r="A3487">
        <v>3485</v>
      </c>
      <c r="B3487" s="3" t="s">
        <v>1953</v>
      </c>
      <c r="C3487" s="3" t="s">
        <v>4532</v>
      </c>
      <c r="D3487">
        <v>1650</v>
      </c>
      <c r="E3487">
        <v>1660</v>
      </c>
      <c r="F3487" t="s">
        <v>5156</v>
      </c>
      <c r="G3487" t="s">
        <v>5161</v>
      </c>
      <c r="H3487" t="s">
        <v>5183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5208</v>
      </c>
      <c r="P3487">
        <f t="shared" si="186"/>
        <v>55</v>
      </c>
      <c r="Q3487" t="s">
        <v>5234</v>
      </c>
      <c r="R3487" t="s">
        <v>5235</v>
      </c>
      <c r="S3487" s="10">
        <f t="shared" si="187"/>
        <v>42372.484722222223</v>
      </c>
      <c r="T3487" s="10">
        <f t="shared" si="188"/>
        <v>42402.484722222223</v>
      </c>
    </row>
    <row r="3488" spans="1:20" ht="43.5" x14ac:dyDescent="0.35">
      <c r="A3488">
        <v>3486</v>
      </c>
      <c r="B3488" s="3" t="s">
        <v>1954</v>
      </c>
      <c r="C3488" s="3" t="s">
        <v>4533</v>
      </c>
      <c r="D3488">
        <v>3000</v>
      </c>
      <c r="E3488">
        <v>4656</v>
      </c>
      <c r="F3488" t="s">
        <v>5156</v>
      </c>
      <c r="G3488" t="s">
        <v>5161</v>
      </c>
      <c r="H3488" t="s">
        <v>5183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5208</v>
      </c>
      <c r="P3488">
        <f t="shared" si="186"/>
        <v>83</v>
      </c>
      <c r="Q3488" t="s">
        <v>5234</v>
      </c>
      <c r="R3488" t="s">
        <v>5235</v>
      </c>
      <c r="S3488" s="10">
        <f t="shared" si="187"/>
        <v>42126.666678240734</v>
      </c>
      <c r="T3488" s="10">
        <f t="shared" si="188"/>
        <v>42158.082638888889</v>
      </c>
    </row>
    <row r="3489" spans="1:20" ht="43.5" x14ac:dyDescent="0.35">
      <c r="A3489">
        <v>3487</v>
      </c>
      <c r="B3489" s="3" t="s">
        <v>1955</v>
      </c>
      <c r="C3489" s="3" t="s">
        <v>4534</v>
      </c>
      <c r="D3489">
        <v>2000</v>
      </c>
      <c r="E3489">
        <v>2555</v>
      </c>
      <c r="F3489" t="s">
        <v>5156</v>
      </c>
      <c r="G3489" t="s">
        <v>5162</v>
      </c>
      <c r="H3489" t="s">
        <v>5184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5208</v>
      </c>
      <c r="P3489">
        <f t="shared" si="186"/>
        <v>39</v>
      </c>
      <c r="Q3489" t="s">
        <v>5234</v>
      </c>
      <c r="R3489" t="s">
        <v>5235</v>
      </c>
      <c r="S3489" s="10">
        <f t="shared" si="187"/>
        <v>42149.732083333329</v>
      </c>
      <c r="T3489" s="10">
        <f t="shared" si="188"/>
        <v>42179.732083333329</v>
      </c>
    </row>
    <row r="3490" spans="1:20" ht="58" x14ac:dyDescent="0.35">
      <c r="A3490">
        <v>3488</v>
      </c>
      <c r="B3490" s="3" t="s">
        <v>1956</v>
      </c>
      <c r="C3490" s="3" t="s">
        <v>4535</v>
      </c>
      <c r="D3490">
        <v>3000</v>
      </c>
      <c r="E3490">
        <v>3636</v>
      </c>
      <c r="F3490" t="s">
        <v>5156</v>
      </c>
      <c r="G3490" t="s">
        <v>5161</v>
      </c>
      <c r="H3490" t="s">
        <v>5183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5208</v>
      </c>
      <c r="P3490">
        <f t="shared" si="186"/>
        <v>125</v>
      </c>
      <c r="Q3490" t="s">
        <v>5234</v>
      </c>
      <c r="R3490" t="s">
        <v>5235</v>
      </c>
      <c r="S3490" s="10">
        <f t="shared" si="187"/>
        <v>42087.55972222222</v>
      </c>
      <c r="T3490" s="10">
        <f t="shared" si="188"/>
        <v>42111.458333333336</v>
      </c>
    </row>
    <row r="3491" spans="1:20" ht="43.5" x14ac:dyDescent="0.35">
      <c r="A3491">
        <v>3489</v>
      </c>
      <c r="B3491" s="3" t="s">
        <v>1957</v>
      </c>
      <c r="C3491" s="3" t="s">
        <v>4536</v>
      </c>
      <c r="D3491">
        <v>5000</v>
      </c>
      <c r="E3491">
        <v>5635</v>
      </c>
      <c r="F3491" t="s">
        <v>5156</v>
      </c>
      <c r="G3491" t="s">
        <v>5162</v>
      </c>
      <c r="H3491" t="s">
        <v>5184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5208</v>
      </c>
      <c r="P3491">
        <f t="shared" si="186"/>
        <v>78</v>
      </c>
      <c r="Q3491" t="s">
        <v>5234</v>
      </c>
      <c r="R3491" t="s">
        <v>5235</v>
      </c>
      <c r="S3491" s="10">
        <f t="shared" si="187"/>
        <v>41753.427442129629</v>
      </c>
      <c r="T3491" s="10">
        <f t="shared" si="188"/>
        <v>41783.666666666664</v>
      </c>
    </row>
    <row r="3492" spans="1:20" ht="43.5" x14ac:dyDescent="0.35">
      <c r="A3492">
        <v>3490</v>
      </c>
      <c r="B3492" s="3" t="s">
        <v>1958</v>
      </c>
      <c r="C3492" s="3" t="s">
        <v>4537</v>
      </c>
      <c r="D3492">
        <v>1000</v>
      </c>
      <c r="E3492">
        <v>1275</v>
      </c>
      <c r="F3492" t="s">
        <v>5156</v>
      </c>
      <c r="G3492" t="s">
        <v>5161</v>
      </c>
      <c r="H3492" t="s">
        <v>5183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5208</v>
      </c>
      <c r="P3492">
        <f t="shared" si="186"/>
        <v>47</v>
      </c>
      <c r="Q3492" t="s">
        <v>5234</v>
      </c>
      <c r="R3492" t="s">
        <v>5235</v>
      </c>
      <c r="S3492" s="10">
        <f t="shared" si="187"/>
        <v>42443.594027777777</v>
      </c>
      <c r="T3492" s="10">
        <f t="shared" si="188"/>
        <v>42473.594027777777</v>
      </c>
    </row>
    <row r="3493" spans="1:20" ht="58" x14ac:dyDescent="0.35">
      <c r="A3493">
        <v>3491</v>
      </c>
      <c r="B3493" s="3" t="s">
        <v>1959</v>
      </c>
      <c r="C3493" s="3" t="s">
        <v>4538</v>
      </c>
      <c r="D3493">
        <v>500</v>
      </c>
      <c r="E3493">
        <v>791</v>
      </c>
      <c r="F3493" t="s">
        <v>5156</v>
      </c>
      <c r="G3493" t="s">
        <v>5161</v>
      </c>
      <c r="H3493" t="s">
        <v>5183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5208</v>
      </c>
      <c r="P3493">
        <f t="shared" si="186"/>
        <v>79</v>
      </c>
      <c r="Q3493" t="s">
        <v>5234</v>
      </c>
      <c r="R3493" t="s">
        <v>5235</v>
      </c>
      <c r="S3493" s="10">
        <f t="shared" si="187"/>
        <v>42121.041481481479</v>
      </c>
      <c r="T3493" s="10">
        <f t="shared" si="188"/>
        <v>42142.041481481479</v>
      </c>
    </row>
    <row r="3494" spans="1:20" ht="43.5" x14ac:dyDescent="0.35">
      <c r="A3494">
        <v>3492</v>
      </c>
      <c r="B3494" s="3" t="s">
        <v>1960</v>
      </c>
      <c r="C3494" s="3" t="s">
        <v>4539</v>
      </c>
      <c r="D3494">
        <v>3800</v>
      </c>
      <c r="E3494">
        <v>4000.22</v>
      </c>
      <c r="F3494" t="s">
        <v>5156</v>
      </c>
      <c r="G3494" t="s">
        <v>5161</v>
      </c>
      <c r="H3494" t="s">
        <v>5183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5208</v>
      </c>
      <c r="P3494">
        <f t="shared" si="186"/>
        <v>114</v>
      </c>
      <c r="Q3494" t="s">
        <v>5234</v>
      </c>
      <c r="R3494" t="s">
        <v>5235</v>
      </c>
      <c r="S3494" s="10">
        <f t="shared" si="187"/>
        <v>42267.800891203697</v>
      </c>
      <c r="T3494" s="10">
        <f t="shared" si="188"/>
        <v>42302.800891203697</v>
      </c>
    </row>
    <row r="3495" spans="1:20" ht="43.5" x14ac:dyDescent="0.35">
      <c r="A3495">
        <v>3493</v>
      </c>
      <c r="B3495" s="3" t="s">
        <v>1961</v>
      </c>
      <c r="C3495" s="3" t="s">
        <v>4540</v>
      </c>
      <c r="D3495">
        <v>1500</v>
      </c>
      <c r="E3495">
        <v>1500</v>
      </c>
      <c r="F3495" t="s">
        <v>5156</v>
      </c>
      <c r="G3495" t="s">
        <v>5161</v>
      </c>
      <c r="H3495" t="s">
        <v>5183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5208</v>
      </c>
      <c r="P3495">
        <f t="shared" si="186"/>
        <v>52</v>
      </c>
      <c r="Q3495" t="s">
        <v>5234</v>
      </c>
      <c r="R3495" t="s">
        <v>5235</v>
      </c>
      <c r="S3495" s="10">
        <f t="shared" si="187"/>
        <v>41848.657824074071</v>
      </c>
      <c r="T3495" s="10">
        <f t="shared" si="188"/>
        <v>41868.007638888885</v>
      </c>
    </row>
    <row r="3496" spans="1:20" ht="43.5" x14ac:dyDescent="0.35">
      <c r="A3496">
        <v>3494</v>
      </c>
      <c r="B3496" s="3" t="s">
        <v>1962</v>
      </c>
      <c r="C3496" s="3" t="s">
        <v>4541</v>
      </c>
      <c r="D3496">
        <v>400</v>
      </c>
      <c r="E3496">
        <v>400</v>
      </c>
      <c r="F3496" t="s">
        <v>5156</v>
      </c>
      <c r="G3496" t="s">
        <v>5161</v>
      </c>
      <c r="H3496" t="s">
        <v>5183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5208</v>
      </c>
      <c r="P3496">
        <f t="shared" si="186"/>
        <v>31</v>
      </c>
      <c r="Q3496" t="s">
        <v>5234</v>
      </c>
      <c r="R3496" t="s">
        <v>5235</v>
      </c>
      <c r="S3496" s="10">
        <f t="shared" si="187"/>
        <v>42689.006655092591</v>
      </c>
      <c r="T3496" s="10">
        <f t="shared" si="188"/>
        <v>42700.041666666664</v>
      </c>
    </row>
    <row r="3497" spans="1:20" ht="43.5" x14ac:dyDescent="0.35">
      <c r="A3497">
        <v>3495</v>
      </c>
      <c r="B3497" s="3" t="s">
        <v>1963</v>
      </c>
      <c r="C3497" s="3" t="s">
        <v>4542</v>
      </c>
      <c r="D3497">
        <v>5000</v>
      </c>
      <c r="E3497">
        <v>5343</v>
      </c>
      <c r="F3497" t="s">
        <v>5156</v>
      </c>
      <c r="G3497" t="s">
        <v>5166</v>
      </c>
      <c r="H3497" t="s">
        <v>5188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5208</v>
      </c>
      <c r="P3497">
        <f t="shared" si="186"/>
        <v>74</v>
      </c>
      <c r="Q3497" t="s">
        <v>5234</v>
      </c>
      <c r="R3497" t="s">
        <v>5235</v>
      </c>
      <c r="S3497" s="10">
        <f t="shared" si="187"/>
        <v>41915.554502314808</v>
      </c>
      <c r="T3497" s="10">
        <f t="shared" si="188"/>
        <v>41944.512499999997</v>
      </c>
    </row>
    <row r="3498" spans="1:20" ht="58" x14ac:dyDescent="0.35">
      <c r="A3498">
        <v>3496</v>
      </c>
      <c r="B3498" s="3" t="s">
        <v>1964</v>
      </c>
      <c r="C3498" s="3" t="s">
        <v>4543</v>
      </c>
      <c r="D3498">
        <v>3000</v>
      </c>
      <c r="E3498">
        <v>3732</v>
      </c>
      <c r="F3498" t="s">
        <v>5156</v>
      </c>
      <c r="G3498" t="s">
        <v>5161</v>
      </c>
      <c r="H3498" t="s">
        <v>5183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5208</v>
      </c>
      <c r="P3498">
        <f t="shared" si="186"/>
        <v>48</v>
      </c>
      <c r="Q3498" t="s">
        <v>5234</v>
      </c>
      <c r="R3498" t="s">
        <v>5235</v>
      </c>
      <c r="S3498" s="10">
        <f t="shared" si="187"/>
        <v>42584.638495370367</v>
      </c>
      <c r="T3498" s="10">
        <f t="shared" si="188"/>
        <v>42624.638495370367</v>
      </c>
    </row>
    <row r="3499" spans="1:20" ht="58" x14ac:dyDescent="0.35">
      <c r="A3499">
        <v>3497</v>
      </c>
      <c r="B3499" s="3" t="s">
        <v>1965</v>
      </c>
      <c r="C3499" s="3" t="s">
        <v>4544</v>
      </c>
      <c r="D3499">
        <v>1551</v>
      </c>
      <c r="E3499">
        <v>1686</v>
      </c>
      <c r="F3499" t="s">
        <v>5156</v>
      </c>
      <c r="G3499" t="s">
        <v>5161</v>
      </c>
      <c r="H3499" t="s">
        <v>5183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5208</v>
      </c>
      <c r="P3499">
        <f t="shared" si="186"/>
        <v>34</v>
      </c>
      <c r="Q3499" t="s">
        <v>5234</v>
      </c>
      <c r="R3499" t="s">
        <v>5235</v>
      </c>
      <c r="S3499" s="10">
        <f t="shared" si="187"/>
        <v>42511.53361111111</v>
      </c>
      <c r="T3499" s="10">
        <f t="shared" si="188"/>
        <v>42523.708333333336</v>
      </c>
    </row>
    <row r="3500" spans="1:20" ht="58" x14ac:dyDescent="0.35">
      <c r="A3500">
        <v>3498</v>
      </c>
      <c r="B3500" s="3" t="s">
        <v>1966</v>
      </c>
      <c r="C3500" s="3" t="s">
        <v>4545</v>
      </c>
      <c r="D3500">
        <v>1650</v>
      </c>
      <c r="E3500">
        <v>1690</v>
      </c>
      <c r="F3500" t="s">
        <v>5156</v>
      </c>
      <c r="G3500" t="s">
        <v>5166</v>
      </c>
      <c r="H3500" t="s">
        <v>5188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5208</v>
      </c>
      <c r="P3500">
        <f t="shared" si="186"/>
        <v>40</v>
      </c>
      <c r="Q3500" t="s">
        <v>5234</v>
      </c>
      <c r="R3500" t="s">
        <v>5235</v>
      </c>
      <c r="S3500" s="10">
        <f t="shared" si="187"/>
        <v>42458.950277777774</v>
      </c>
      <c r="T3500" s="10">
        <f t="shared" si="188"/>
        <v>42518.697222222218</v>
      </c>
    </row>
    <row r="3501" spans="1:20" ht="43.5" x14ac:dyDescent="0.35">
      <c r="A3501">
        <v>3499</v>
      </c>
      <c r="B3501" s="3" t="s">
        <v>1967</v>
      </c>
      <c r="C3501" s="3" t="s">
        <v>4546</v>
      </c>
      <c r="D3501">
        <v>2000</v>
      </c>
      <c r="E3501">
        <v>2110</v>
      </c>
      <c r="F3501" t="s">
        <v>5156</v>
      </c>
      <c r="G3501" t="s">
        <v>5161</v>
      </c>
      <c r="H3501" t="s">
        <v>5183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5208</v>
      </c>
      <c r="P3501">
        <f t="shared" si="186"/>
        <v>60</v>
      </c>
      <c r="Q3501" t="s">
        <v>5234</v>
      </c>
      <c r="R3501" t="s">
        <v>5235</v>
      </c>
      <c r="S3501" s="10">
        <f t="shared" si="187"/>
        <v>42131.827835648146</v>
      </c>
      <c r="T3501" s="10">
        <f t="shared" si="188"/>
        <v>42186.082638888889</v>
      </c>
    </row>
    <row r="3502" spans="1:20" ht="58" x14ac:dyDescent="0.35">
      <c r="A3502">
        <v>3500</v>
      </c>
      <c r="B3502" s="3" t="s">
        <v>1968</v>
      </c>
      <c r="C3502" s="3" t="s">
        <v>4547</v>
      </c>
      <c r="D3502">
        <v>1000</v>
      </c>
      <c r="E3502">
        <v>1063</v>
      </c>
      <c r="F3502" t="s">
        <v>5156</v>
      </c>
      <c r="G3502" t="s">
        <v>5161</v>
      </c>
      <c r="H3502" t="s">
        <v>5183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5208</v>
      </c>
      <c r="P3502">
        <f t="shared" si="186"/>
        <v>25</v>
      </c>
      <c r="Q3502" t="s">
        <v>5234</v>
      </c>
      <c r="R3502" t="s">
        <v>5235</v>
      </c>
      <c r="S3502" s="10">
        <f t="shared" si="187"/>
        <v>42419.711087962962</v>
      </c>
      <c r="T3502" s="10">
        <f t="shared" si="188"/>
        <v>42435.999305555553</v>
      </c>
    </row>
    <row r="3503" spans="1:20" ht="43.5" x14ac:dyDescent="0.35">
      <c r="A3503">
        <v>3501</v>
      </c>
      <c r="B3503" s="3" t="s">
        <v>1969</v>
      </c>
      <c r="C3503" s="3" t="s">
        <v>4548</v>
      </c>
      <c r="D3503">
        <v>1500</v>
      </c>
      <c r="E3503">
        <v>1510</v>
      </c>
      <c r="F3503" t="s">
        <v>5156</v>
      </c>
      <c r="G3503" t="s">
        <v>5162</v>
      </c>
      <c r="H3503" t="s">
        <v>5184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5208</v>
      </c>
      <c r="P3503">
        <f t="shared" si="186"/>
        <v>36</v>
      </c>
      <c r="Q3503" t="s">
        <v>5234</v>
      </c>
      <c r="R3503" t="s">
        <v>5235</v>
      </c>
      <c r="S3503" s="10">
        <f t="shared" si="187"/>
        <v>42233.555497685178</v>
      </c>
      <c r="T3503" s="10">
        <f t="shared" si="188"/>
        <v>42258.555497685178</v>
      </c>
    </row>
    <row r="3504" spans="1:20" ht="43.5" x14ac:dyDescent="0.35">
      <c r="A3504">
        <v>3502</v>
      </c>
      <c r="B3504" s="3" t="s">
        <v>1970</v>
      </c>
      <c r="C3504" s="3" t="s">
        <v>4549</v>
      </c>
      <c r="D3504">
        <v>4000</v>
      </c>
      <c r="E3504">
        <v>4216</v>
      </c>
      <c r="F3504" t="s">
        <v>5156</v>
      </c>
      <c r="G3504" t="s">
        <v>5161</v>
      </c>
      <c r="H3504" t="s">
        <v>5183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5208</v>
      </c>
      <c r="P3504">
        <f t="shared" si="186"/>
        <v>136</v>
      </c>
      <c r="Q3504" t="s">
        <v>5234</v>
      </c>
      <c r="R3504" t="s">
        <v>5235</v>
      </c>
      <c r="S3504" s="10">
        <f t="shared" si="187"/>
        <v>42430.631064814814</v>
      </c>
      <c r="T3504" s="10">
        <f t="shared" si="188"/>
        <v>42444.957638888889</v>
      </c>
    </row>
    <row r="3505" spans="1:20" ht="43.5" x14ac:dyDescent="0.35">
      <c r="A3505">
        <v>3503</v>
      </c>
      <c r="B3505" s="3" t="s">
        <v>1971</v>
      </c>
      <c r="C3505" s="3" t="s">
        <v>4550</v>
      </c>
      <c r="D3505">
        <v>2500</v>
      </c>
      <c r="E3505">
        <v>2689</v>
      </c>
      <c r="F3505" t="s">
        <v>5156</v>
      </c>
      <c r="G3505" t="s">
        <v>5162</v>
      </c>
      <c r="H3505" t="s">
        <v>5184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5208</v>
      </c>
      <c r="P3505">
        <f t="shared" si="186"/>
        <v>71</v>
      </c>
      <c r="Q3505" t="s">
        <v>5234</v>
      </c>
      <c r="R3505" t="s">
        <v>5235</v>
      </c>
      <c r="S3505" s="10">
        <f t="shared" si="187"/>
        <v>42545.27</v>
      </c>
      <c r="T3505" s="10">
        <f t="shared" si="188"/>
        <v>42575.27</v>
      </c>
    </row>
    <row r="3506" spans="1:20" ht="58" x14ac:dyDescent="0.35">
      <c r="A3506">
        <v>3504</v>
      </c>
      <c r="B3506" s="3" t="s">
        <v>1972</v>
      </c>
      <c r="C3506" s="3" t="s">
        <v>4551</v>
      </c>
      <c r="D3506">
        <v>1000</v>
      </c>
      <c r="E3506">
        <v>1000</v>
      </c>
      <c r="F3506" t="s">
        <v>5156</v>
      </c>
      <c r="G3506" t="s">
        <v>5161</v>
      </c>
      <c r="H3506" t="s">
        <v>5183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5208</v>
      </c>
      <c r="P3506">
        <f t="shared" si="186"/>
        <v>125</v>
      </c>
      <c r="Q3506" t="s">
        <v>5234</v>
      </c>
      <c r="R3506" t="s">
        <v>5235</v>
      </c>
      <c r="S3506" s="10">
        <f t="shared" si="187"/>
        <v>42297.540405092594</v>
      </c>
      <c r="T3506" s="10">
        <f t="shared" si="188"/>
        <v>42327.582071759258</v>
      </c>
    </row>
    <row r="3507" spans="1:20" ht="87" x14ac:dyDescent="0.35">
      <c r="A3507">
        <v>3505</v>
      </c>
      <c r="B3507" s="3" t="s">
        <v>1973</v>
      </c>
      <c r="C3507" s="3" t="s">
        <v>4552</v>
      </c>
      <c r="D3507">
        <v>2500</v>
      </c>
      <c r="E3507">
        <v>2594</v>
      </c>
      <c r="F3507" t="s">
        <v>5156</v>
      </c>
      <c r="G3507" t="s">
        <v>5161</v>
      </c>
      <c r="H3507" t="s">
        <v>5183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5208</v>
      </c>
      <c r="P3507">
        <f t="shared" si="186"/>
        <v>67</v>
      </c>
      <c r="Q3507" t="s">
        <v>5234</v>
      </c>
      <c r="R3507" t="s">
        <v>5235</v>
      </c>
      <c r="S3507" s="10">
        <f t="shared" si="187"/>
        <v>41760.727372685185</v>
      </c>
      <c r="T3507" s="10">
        <f t="shared" si="188"/>
        <v>41771.958333333328</v>
      </c>
    </row>
    <row r="3508" spans="1:20" ht="43.5" x14ac:dyDescent="0.35">
      <c r="A3508">
        <v>3506</v>
      </c>
      <c r="B3508" s="3" t="s">
        <v>1974</v>
      </c>
      <c r="C3508" s="3" t="s">
        <v>4553</v>
      </c>
      <c r="D3508">
        <v>3000</v>
      </c>
      <c r="E3508">
        <v>3045</v>
      </c>
      <c r="F3508" t="s">
        <v>5156</v>
      </c>
      <c r="G3508" t="s">
        <v>5161</v>
      </c>
      <c r="H3508" t="s">
        <v>5183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5208</v>
      </c>
      <c r="P3508">
        <f t="shared" si="186"/>
        <v>105</v>
      </c>
      <c r="Q3508" t="s">
        <v>5234</v>
      </c>
      <c r="R3508" t="s">
        <v>5235</v>
      </c>
      <c r="S3508" s="10">
        <f t="shared" si="187"/>
        <v>41829.525925925926</v>
      </c>
      <c r="T3508" s="10">
        <f t="shared" si="188"/>
        <v>41874.525925925926</v>
      </c>
    </row>
    <row r="3509" spans="1:20" ht="43.5" x14ac:dyDescent="0.35">
      <c r="A3509">
        <v>3507</v>
      </c>
      <c r="B3509" s="3" t="s">
        <v>1975</v>
      </c>
      <c r="C3509" s="3" t="s">
        <v>4554</v>
      </c>
      <c r="D3509">
        <v>10000</v>
      </c>
      <c r="E3509">
        <v>10440</v>
      </c>
      <c r="F3509" t="s">
        <v>5156</v>
      </c>
      <c r="G3509" t="s">
        <v>5161</v>
      </c>
      <c r="H3509" t="s">
        <v>5183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5208</v>
      </c>
      <c r="P3509">
        <f t="shared" si="186"/>
        <v>145</v>
      </c>
      <c r="Q3509" t="s">
        <v>5234</v>
      </c>
      <c r="R3509" t="s">
        <v>5235</v>
      </c>
      <c r="S3509" s="10">
        <f t="shared" si="187"/>
        <v>42491.714548611104</v>
      </c>
      <c r="T3509" s="10">
        <f t="shared" si="188"/>
        <v>42521.714548611104</v>
      </c>
    </row>
    <row r="3510" spans="1:20" ht="43.5" x14ac:dyDescent="0.35">
      <c r="A3510">
        <v>3508</v>
      </c>
      <c r="B3510" s="3" t="s">
        <v>1976</v>
      </c>
      <c r="C3510" s="3" t="s">
        <v>4555</v>
      </c>
      <c r="D3510">
        <v>100</v>
      </c>
      <c r="E3510">
        <v>180</v>
      </c>
      <c r="F3510" t="s">
        <v>5156</v>
      </c>
      <c r="G3510" t="s">
        <v>5162</v>
      </c>
      <c r="H3510" t="s">
        <v>5184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5208</v>
      </c>
      <c r="P3510">
        <f t="shared" si="186"/>
        <v>12</v>
      </c>
      <c r="Q3510" t="s">
        <v>5234</v>
      </c>
      <c r="R3510" t="s">
        <v>5235</v>
      </c>
      <c r="S3510" s="10">
        <f t="shared" si="187"/>
        <v>42477.521446759252</v>
      </c>
      <c r="T3510" s="10">
        <f t="shared" si="188"/>
        <v>42500.666666666664</v>
      </c>
    </row>
    <row r="3511" spans="1:20" ht="43.5" x14ac:dyDescent="0.35">
      <c r="A3511">
        <v>3509</v>
      </c>
      <c r="B3511" s="3" t="s">
        <v>1977</v>
      </c>
      <c r="C3511" s="3" t="s">
        <v>4556</v>
      </c>
      <c r="D3511">
        <v>3000</v>
      </c>
      <c r="E3511">
        <v>3190</v>
      </c>
      <c r="F3511" t="s">
        <v>5156</v>
      </c>
      <c r="G3511" t="s">
        <v>5161</v>
      </c>
      <c r="H3511" t="s">
        <v>5183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5208</v>
      </c>
      <c r="P3511">
        <f t="shared" si="186"/>
        <v>97</v>
      </c>
      <c r="Q3511" t="s">
        <v>5234</v>
      </c>
      <c r="R3511" t="s">
        <v>5235</v>
      </c>
      <c r="S3511" s="10">
        <f t="shared" si="187"/>
        <v>41950.651226851849</v>
      </c>
      <c r="T3511" s="10">
        <f t="shared" si="188"/>
        <v>41963.996527777774</v>
      </c>
    </row>
    <row r="3512" spans="1:20" ht="58" x14ac:dyDescent="0.35">
      <c r="A3512">
        <v>3510</v>
      </c>
      <c r="B3512" s="3" t="s">
        <v>1978</v>
      </c>
      <c r="C3512" s="3" t="s">
        <v>4557</v>
      </c>
      <c r="D3512">
        <v>900</v>
      </c>
      <c r="E3512">
        <v>905</v>
      </c>
      <c r="F3512" t="s">
        <v>5156</v>
      </c>
      <c r="G3512" t="s">
        <v>5161</v>
      </c>
      <c r="H3512" t="s">
        <v>5183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5208</v>
      </c>
      <c r="P3512">
        <f t="shared" si="186"/>
        <v>60</v>
      </c>
      <c r="Q3512" t="s">
        <v>5234</v>
      </c>
      <c r="R3512" t="s">
        <v>5235</v>
      </c>
      <c r="S3512" s="10">
        <f t="shared" si="187"/>
        <v>41802.412569444445</v>
      </c>
      <c r="T3512" s="10">
        <f t="shared" si="188"/>
        <v>41822.412569444445</v>
      </c>
    </row>
    <row r="3513" spans="1:20" ht="43.5" x14ac:dyDescent="0.35">
      <c r="A3513">
        <v>3511</v>
      </c>
      <c r="B3513" s="3" t="s">
        <v>1979</v>
      </c>
      <c r="C3513" s="3" t="s">
        <v>4558</v>
      </c>
      <c r="D3513">
        <v>1500</v>
      </c>
      <c r="E3513">
        <v>1518</v>
      </c>
      <c r="F3513" t="s">
        <v>5156</v>
      </c>
      <c r="G3513" t="s">
        <v>5162</v>
      </c>
      <c r="H3513" t="s">
        <v>5184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5208</v>
      </c>
      <c r="P3513">
        <f t="shared" si="186"/>
        <v>80</v>
      </c>
      <c r="Q3513" t="s">
        <v>5234</v>
      </c>
      <c r="R3513" t="s">
        <v>5235</v>
      </c>
      <c r="S3513" s="10">
        <f t="shared" si="187"/>
        <v>41927.665451388886</v>
      </c>
      <c r="T3513" s="10">
        <f t="shared" si="188"/>
        <v>41950.5625</v>
      </c>
    </row>
    <row r="3514" spans="1:20" ht="43.5" x14ac:dyDescent="0.35">
      <c r="A3514">
        <v>3512</v>
      </c>
      <c r="B3514" s="3" t="s">
        <v>1980</v>
      </c>
      <c r="C3514" s="3" t="s">
        <v>4559</v>
      </c>
      <c r="D3514">
        <v>1000</v>
      </c>
      <c r="E3514">
        <v>1000</v>
      </c>
      <c r="F3514" t="s">
        <v>5156</v>
      </c>
      <c r="G3514" t="s">
        <v>5162</v>
      </c>
      <c r="H3514" t="s">
        <v>5184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5208</v>
      </c>
      <c r="P3514">
        <f t="shared" si="186"/>
        <v>59</v>
      </c>
      <c r="Q3514" t="s">
        <v>5234</v>
      </c>
      <c r="R3514" t="s">
        <v>5235</v>
      </c>
      <c r="S3514" s="10">
        <f t="shared" si="187"/>
        <v>42057.328611111108</v>
      </c>
      <c r="T3514" s="10">
        <f t="shared" si="188"/>
        <v>42117.286944444444</v>
      </c>
    </row>
    <row r="3515" spans="1:20" ht="43.5" x14ac:dyDescent="0.35">
      <c r="A3515">
        <v>3513</v>
      </c>
      <c r="B3515" s="3" t="s">
        <v>1981</v>
      </c>
      <c r="C3515" s="3" t="s">
        <v>4560</v>
      </c>
      <c r="D3515">
        <v>2800</v>
      </c>
      <c r="E3515">
        <v>3315</v>
      </c>
      <c r="F3515" t="s">
        <v>5156</v>
      </c>
      <c r="G3515" t="s">
        <v>5161</v>
      </c>
      <c r="H3515" t="s">
        <v>5183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5208</v>
      </c>
      <c r="P3515">
        <f t="shared" si="186"/>
        <v>75</v>
      </c>
      <c r="Q3515" t="s">
        <v>5234</v>
      </c>
      <c r="R3515" t="s">
        <v>5235</v>
      </c>
      <c r="S3515" s="10">
        <f t="shared" si="187"/>
        <v>41780.887870370367</v>
      </c>
      <c r="T3515" s="10">
        <f t="shared" si="188"/>
        <v>41793.999305555553</v>
      </c>
    </row>
    <row r="3516" spans="1:20" ht="43.5" x14ac:dyDescent="0.35">
      <c r="A3516">
        <v>3514</v>
      </c>
      <c r="B3516" s="3" t="s">
        <v>1982</v>
      </c>
      <c r="C3516" s="3" t="s">
        <v>4561</v>
      </c>
      <c r="D3516">
        <v>500</v>
      </c>
      <c r="E3516">
        <v>550</v>
      </c>
      <c r="F3516" t="s">
        <v>5156</v>
      </c>
      <c r="G3516" t="s">
        <v>5161</v>
      </c>
      <c r="H3516" t="s">
        <v>5183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5208</v>
      </c>
      <c r="P3516">
        <f t="shared" si="186"/>
        <v>55</v>
      </c>
      <c r="Q3516" t="s">
        <v>5234</v>
      </c>
      <c r="R3516" t="s">
        <v>5235</v>
      </c>
      <c r="S3516" s="10">
        <f t="shared" si="187"/>
        <v>42020.638333333329</v>
      </c>
      <c r="T3516" s="10">
        <f t="shared" si="188"/>
        <v>42036.999305555553</v>
      </c>
    </row>
    <row r="3517" spans="1:20" ht="43.5" x14ac:dyDescent="0.35">
      <c r="A3517">
        <v>3515</v>
      </c>
      <c r="B3517" s="3" t="s">
        <v>1983</v>
      </c>
      <c r="C3517" s="3" t="s">
        <v>4562</v>
      </c>
      <c r="D3517">
        <v>3000</v>
      </c>
      <c r="E3517">
        <v>3080</v>
      </c>
      <c r="F3517" t="s">
        <v>5156</v>
      </c>
      <c r="G3517" t="s">
        <v>5161</v>
      </c>
      <c r="H3517" t="s">
        <v>5183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5208</v>
      </c>
      <c r="P3517">
        <f t="shared" si="186"/>
        <v>67</v>
      </c>
      <c r="Q3517" t="s">
        <v>5234</v>
      </c>
      <c r="R3517" t="s">
        <v>5235</v>
      </c>
      <c r="S3517" s="10">
        <f t="shared" si="187"/>
        <v>42125.564479166664</v>
      </c>
      <c r="T3517" s="10">
        <f t="shared" si="188"/>
        <v>42155.564479166664</v>
      </c>
    </row>
    <row r="3518" spans="1:20" ht="43.5" x14ac:dyDescent="0.35">
      <c r="A3518">
        <v>3516</v>
      </c>
      <c r="B3518" s="3" t="s">
        <v>1984</v>
      </c>
      <c r="C3518" s="3" t="s">
        <v>4563</v>
      </c>
      <c r="D3518">
        <v>2500</v>
      </c>
      <c r="E3518">
        <v>2500</v>
      </c>
      <c r="F3518" t="s">
        <v>5156</v>
      </c>
      <c r="G3518" t="s">
        <v>5161</v>
      </c>
      <c r="H3518" t="s">
        <v>5183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5208</v>
      </c>
      <c r="P3518">
        <f t="shared" si="186"/>
        <v>227</v>
      </c>
      <c r="Q3518" t="s">
        <v>5234</v>
      </c>
      <c r="R3518" t="s">
        <v>5235</v>
      </c>
      <c r="S3518" s="10">
        <f t="shared" si="187"/>
        <v>41855.801736111105</v>
      </c>
      <c r="T3518" s="10">
        <f t="shared" si="188"/>
        <v>41889.916666666664</v>
      </c>
    </row>
    <row r="3519" spans="1:20" ht="43.5" x14ac:dyDescent="0.35">
      <c r="A3519">
        <v>3517</v>
      </c>
      <c r="B3519" s="3" t="s">
        <v>1985</v>
      </c>
      <c r="C3519" s="3" t="s">
        <v>4564</v>
      </c>
      <c r="D3519">
        <v>4000</v>
      </c>
      <c r="E3519">
        <v>4000</v>
      </c>
      <c r="F3519" t="s">
        <v>5156</v>
      </c>
      <c r="G3519" t="s">
        <v>5162</v>
      </c>
      <c r="H3519" t="s">
        <v>5184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5208</v>
      </c>
      <c r="P3519">
        <f t="shared" si="186"/>
        <v>308</v>
      </c>
      <c r="Q3519" t="s">
        <v>5234</v>
      </c>
      <c r="R3519" t="s">
        <v>5235</v>
      </c>
      <c r="S3519" s="10">
        <f t="shared" si="187"/>
        <v>41794.609189814808</v>
      </c>
      <c r="T3519" s="10">
        <f t="shared" si="188"/>
        <v>41824.25</v>
      </c>
    </row>
    <row r="3520" spans="1:20" ht="43.5" x14ac:dyDescent="0.35">
      <c r="A3520">
        <v>3518</v>
      </c>
      <c r="B3520" s="3" t="s">
        <v>1986</v>
      </c>
      <c r="C3520" s="3" t="s">
        <v>4565</v>
      </c>
      <c r="D3520">
        <v>1500</v>
      </c>
      <c r="E3520">
        <v>1650.69</v>
      </c>
      <c r="F3520" t="s">
        <v>5156</v>
      </c>
      <c r="G3520" t="s">
        <v>5161</v>
      </c>
      <c r="H3520" t="s">
        <v>5183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5208</v>
      </c>
      <c r="P3520">
        <f t="shared" si="186"/>
        <v>50</v>
      </c>
      <c r="Q3520" t="s">
        <v>5234</v>
      </c>
      <c r="R3520" t="s">
        <v>5235</v>
      </c>
      <c r="S3520" s="10">
        <f t="shared" si="187"/>
        <v>41893.575219907405</v>
      </c>
      <c r="T3520" s="10">
        <f t="shared" si="188"/>
        <v>41914.38958333333</v>
      </c>
    </row>
    <row r="3521" spans="1:20" ht="43.5" x14ac:dyDescent="0.35">
      <c r="A3521">
        <v>3519</v>
      </c>
      <c r="B3521" s="3" t="s">
        <v>1987</v>
      </c>
      <c r="C3521" s="3" t="s">
        <v>4566</v>
      </c>
      <c r="D3521">
        <v>2000</v>
      </c>
      <c r="E3521">
        <v>2027</v>
      </c>
      <c r="F3521" t="s">
        <v>5156</v>
      </c>
      <c r="G3521" t="s">
        <v>5162</v>
      </c>
      <c r="H3521" t="s">
        <v>5184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5208</v>
      </c>
      <c r="P3521">
        <f t="shared" si="186"/>
        <v>72</v>
      </c>
      <c r="Q3521" t="s">
        <v>5234</v>
      </c>
      <c r="R3521" t="s">
        <v>5235</v>
      </c>
      <c r="S3521" s="10">
        <f t="shared" si="187"/>
        <v>42037.390624999993</v>
      </c>
      <c r="T3521" s="10">
        <f t="shared" si="188"/>
        <v>42067.390624999993</v>
      </c>
    </row>
    <row r="3522" spans="1:20" ht="43.5" x14ac:dyDescent="0.35">
      <c r="A3522">
        <v>3520</v>
      </c>
      <c r="B3522" s="3" t="s">
        <v>1988</v>
      </c>
      <c r="C3522" s="3" t="s">
        <v>4567</v>
      </c>
      <c r="D3522">
        <v>2000</v>
      </c>
      <c r="E3522">
        <v>2015</v>
      </c>
      <c r="F3522" t="s">
        <v>5156</v>
      </c>
      <c r="G3522" t="s">
        <v>5162</v>
      </c>
      <c r="H3522" t="s">
        <v>5184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5208</v>
      </c>
      <c r="P3522">
        <f t="shared" si="186"/>
        <v>96</v>
      </c>
      <c r="Q3522" t="s">
        <v>5234</v>
      </c>
      <c r="R3522" t="s">
        <v>5235</v>
      </c>
      <c r="S3522" s="10">
        <f t="shared" si="187"/>
        <v>42227.615879629629</v>
      </c>
      <c r="T3522" s="10">
        <f t="shared" si="188"/>
        <v>42253.365972222215</v>
      </c>
    </row>
    <row r="3523" spans="1:20" ht="58" x14ac:dyDescent="0.35">
      <c r="A3523">
        <v>3521</v>
      </c>
      <c r="B3523" s="3" t="s">
        <v>1989</v>
      </c>
      <c r="C3523" s="3" t="s">
        <v>4568</v>
      </c>
      <c r="D3523">
        <v>350</v>
      </c>
      <c r="E3523">
        <v>593</v>
      </c>
      <c r="F3523" t="s">
        <v>5156</v>
      </c>
      <c r="G3523" t="s">
        <v>5161</v>
      </c>
      <c r="H3523" t="s">
        <v>5183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5208</v>
      </c>
      <c r="P3523">
        <f t="shared" ref="P3523:P3586" si="189">ROUND(E3523/L3523,0)</f>
        <v>46</v>
      </c>
      <c r="Q3523" t="s">
        <v>5234</v>
      </c>
      <c r="R3523" t="s">
        <v>5235</v>
      </c>
      <c r="S3523" s="10">
        <f t="shared" ref="S3523:S3586" si="190">(J3523/86400)+25569+(-5/24)</f>
        <v>41881.153009259258</v>
      </c>
      <c r="T3523" s="10">
        <f t="shared" ref="T3523:T3586" si="191">(I3523/86400)+25569+(-5/24)</f>
        <v>41911.153009259258</v>
      </c>
    </row>
    <row r="3524" spans="1:20" ht="43.5" x14ac:dyDescent="0.35">
      <c r="A3524">
        <v>3522</v>
      </c>
      <c r="B3524" s="3" t="s">
        <v>1990</v>
      </c>
      <c r="C3524" s="3" t="s">
        <v>4569</v>
      </c>
      <c r="D3524">
        <v>1395</v>
      </c>
      <c r="E3524">
        <v>1395</v>
      </c>
      <c r="F3524" t="s">
        <v>5156</v>
      </c>
      <c r="G3524" t="s">
        <v>5162</v>
      </c>
      <c r="H3524" t="s">
        <v>5184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5208</v>
      </c>
      <c r="P3524">
        <f t="shared" si="189"/>
        <v>41</v>
      </c>
      <c r="Q3524" t="s">
        <v>5234</v>
      </c>
      <c r="R3524" t="s">
        <v>5235</v>
      </c>
      <c r="S3524" s="10">
        <f t="shared" si="190"/>
        <v>42234.581550925919</v>
      </c>
      <c r="T3524" s="10">
        <f t="shared" si="191"/>
        <v>42262.212500000001</v>
      </c>
    </row>
    <row r="3525" spans="1:20" ht="43.5" x14ac:dyDescent="0.35">
      <c r="A3525">
        <v>3523</v>
      </c>
      <c r="B3525" s="3" t="s">
        <v>1991</v>
      </c>
      <c r="C3525" s="3" t="s">
        <v>4570</v>
      </c>
      <c r="D3525">
        <v>4000</v>
      </c>
      <c r="E3525">
        <v>4546</v>
      </c>
      <c r="F3525" t="s">
        <v>5156</v>
      </c>
      <c r="G3525" t="s">
        <v>5162</v>
      </c>
      <c r="H3525" t="s">
        <v>5184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5208</v>
      </c>
      <c r="P3525">
        <f t="shared" si="189"/>
        <v>57</v>
      </c>
      <c r="Q3525" t="s">
        <v>5234</v>
      </c>
      <c r="R3525" t="s">
        <v>5235</v>
      </c>
      <c r="S3525" s="10">
        <f t="shared" si="190"/>
        <v>42581.189212962963</v>
      </c>
      <c r="T3525" s="10">
        <f t="shared" si="191"/>
        <v>42638.749999999993</v>
      </c>
    </row>
    <row r="3526" spans="1:20" ht="58" x14ac:dyDescent="0.35">
      <c r="A3526">
        <v>3524</v>
      </c>
      <c r="B3526" s="3" t="s">
        <v>1992</v>
      </c>
      <c r="C3526" s="3" t="s">
        <v>4571</v>
      </c>
      <c r="D3526">
        <v>10000</v>
      </c>
      <c r="E3526">
        <v>10156</v>
      </c>
      <c r="F3526" t="s">
        <v>5156</v>
      </c>
      <c r="G3526" t="s">
        <v>5161</v>
      </c>
      <c r="H3526" t="s">
        <v>5183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5208</v>
      </c>
      <c r="P3526">
        <f t="shared" si="189"/>
        <v>137</v>
      </c>
      <c r="Q3526" t="s">
        <v>5234</v>
      </c>
      <c r="R3526" t="s">
        <v>5235</v>
      </c>
      <c r="S3526" s="10">
        <f t="shared" si="190"/>
        <v>41880.555243055554</v>
      </c>
      <c r="T3526" s="10">
        <f t="shared" si="191"/>
        <v>41894.958333333328</v>
      </c>
    </row>
    <row r="3527" spans="1:20" ht="43.5" x14ac:dyDescent="0.35">
      <c r="A3527">
        <v>3525</v>
      </c>
      <c r="B3527" s="3" t="s">
        <v>1993</v>
      </c>
      <c r="C3527" s="3" t="s">
        <v>4572</v>
      </c>
      <c r="D3527">
        <v>500</v>
      </c>
      <c r="E3527">
        <v>530</v>
      </c>
      <c r="F3527" t="s">
        <v>5156</v>
      </c>
      <c r="G3527" t="s">
        <v>5161</v>
      </c>
      <c r="H3527" t="s">
        <v>5183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5208</v>
      </c>
      <c r="P3527">
        <f t="shared" si="189"/>
        <v>76</v>
      </c>
      <c r="Q3527" t="s">
        <v>5234</v>
      </c>
      <c r="R3527" t="s">
        <v>5235</v>
      </c>
      <c r="S3527" s="10">
        <f t="shared" si="190"/>
        <v>42214.487337962964</v>
      </c>
      <c r="T3527" s="10">
        <f t="shared" si="191"/>
        <v>42225.458333333336</v>
      </c>
    </row>
    <row r="3528" spans="1:20" ht="43.5" x14ac:dyDescent="0.35">
      <c r="A3528">
        <v>3526</v>
      </c>
      <c r="B3528" s="3" t="s">
        <v>1994</v>
      </c>
      <c r="C3528" s="3" t="s">
        <v>4573</v>
      </c>
      <c r="D3528">
        <v>3300</v>
      </c>
      <c r="E3528">
        <v>3366</v>
      </c>
      <c r="F3528" t="s">
        <v>5156</v>
      </c>
      <c r="G3528" t="s">
        <v>5161</v>
      </c>
      <c r="H3528" t="s">
        <v>5183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5208</v>
      </c>
      <c r="P3528">
        <f t="shared" si="189"/>
        <v>99</v>
      </c>
      <c r="Q3528" t="s">
        <v>5234</v>
      </c>
      <c r="R3528" t="s">
        <v>5235</v>
      </c>
      <c r="S3528" s="10">
        <f t="shared" si="190"/>
        <v>42460.126979166664</v>
      </c>
      <c r="T3528" s="10">
        <f t="shared" si="191"/>
        <v>42488.040972222218</v>
      </c>
    </row>
    <row r="3529" spans="1:20" ht="43.5" x14ac:dyDescent="0.35">
      <c r="A3529">
        <v>3527</v>
      </c>
      <c r="B3529" s="3" t="s">
        <v>1995</v>
      </c>
      <c r="C3529" s="3" t="s">
        <v>4574</v>
      </c>
      <c r="D3529">
        <v>6000</v>
      </c>
      <c r="E3529">
        <v>7015</v>
      </c>
      <c r="F3529" t="s">
        <v>5156</v>
      </c>
      <c r="G3529" t="s">
        <v>5161</v>
      </c>
      <c r="H3529" t="s">
        <v>5183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5208</v>
      </c>
      <c r="P3529">
        <f t="shared" si="189"/>
        <v>82</v>
      </c>
      <c r="Q3529" t="s">
        <v>5234</v>
      </c>
      <c r="R3529" t="s">
        <v>5235</v>
      </c>
      <c r="S3529" s="10">
        <f t="shared" si="190"/>
        <v>42166.814872685187</v>
      </c>
      <c r="T3529" s="10">
        <f t="shared" si="191"/>
        <v>42195.957638888889</v>
      </c>
    </row>
    <row r="3530" spans="1:20" ht="43.5" x14ac:dyDescent="0.35">
      <c r="A3530">
        <v>3528</v>
      </c>
      <c r="B3530" s="3" t="s">
        <v>1996</v>
      </c>
      <c r="C3530" s="3" t="s">
        <v>4575</v>
      </c>
      <c r="D3530">
        <v>1650</v>
      </c>
      <c r="E3530">
        <v>1669</v>
      </c>
      <c r="F3530" t="s">
        <v>5156</v>
      </c>
      <c r="G3530" t="s">
        <v>5162</v>
      </c>
      <c r="H3530" t="s">
        <v>5184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5208</v>
      </c>
      <c r="P3530">
        <f t="shared" si="189"/>
        <v>45</v>
      </c>
      <c r="Q3530" t="s">
        <v>5234</v>
      </c>
      <c r="R3530" t="s">
        <v>5235</v>
      </c>
      <c r="S3530" s="10">
        <f t="shared" si="190"/>
        <v>42733.293032407404</v>
      </c>
      <c r="T3530" s="10">
        <f t="shared" si="191"/>
        <v>42753.293032407404</v>
      </c>
    </row>
    <row r="3531" spans="1:20" ht="58" x14ac:dyDescent="0.35">
      <c r="A3531">
        <v>3529</v>
      </c>
      <c r="B3531" s="3" t="s">
        <v>1997</v>
      </c>
      <c r="C3531" s="3" t="s">
        <v>4576</v>
      </c>
      <c r="D3531">
        <v>500</v>
      </c>
      <c r="E3531">
        <v>660</v>
      </c>
      <c r="F3531" t="s">
        <v>5156</v>
      </c>
      <c r="G3531" t="s">
        <v>5161</v>
      </c>
      <c r="H3531" t="s">
        <v>5183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5208</v>
      </c>
      <c r="P3531">
        <f t="shared" si="189"/>
        <v>37</v>
      </c>
      <c r="Q3531" t="s">
        <v>5234</v>
      </c>
      <c r="R3531" t="s">
        <v>5235</v>
      </c>
      <c r="S3531" s="10">
        <f t="shared" si="190"/>
        <v>42177.553449074076</v>
      </c>
      <c r="T3531" s="10">
        <f t="shared" si="191"/>
        <v>42197.833333333336</v>
      </c>
    </row>
    <row r="3532" spans="1:20" ht="43.5" x14ac:dyDescent="0.35">
      <c r="A3532">
        <v>3530</v>
      </c>
      <c r="B3532" s="3" t="s">
        <v>1998</v>
      </c>
      <c r="C3532" s="3" t="s">
        <v>4577</v>
      </c>
      <c r="D3532">
        <v>2750</v>
      </c>
      <c r="E3532">
        <v>2750</v>
      </c>
      <c r="F3532" t="s">
        <v>5156</v>
      </c>
      <c r="G3532" t="s">
        <v>5162</v>
      </c>
      <c r="H3532" t="s">
        <v>5184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5208</v>
      </c>
      <c r="P3532">
        <f t="shared" si="189"/>
        <v>125</v>
      </c>
      <c r="Q3532" t="s">
        <v>5234</v>
      </c>
      <c r="R3532" t="s">
        <v>5235</v>
      </c>
      <c r="S3532" s="10">
        <f t="shared" si="190"/>
        <v>42442.41501157407</v>
      </c>
      <c r="T3532" s="10">
        <f t="shared" si="191"/>
        <v>42470.624999999993</v>
      </c>
    </row>
    <row r="3533" spans="1:20" x14ac:dyDescent="0.35">
      <c r="A3533">
        <v>3531</v>
      </c>
      <c r="B3533" s="3" t="s">
        <v>1999</v>
      </c>
      <c r="C3533" s="3" t="s">
        <v>4578</v>
      </c>
      <c r="D3533">
        <v>1000</v>
      </c>
      <c r="E3533">
        <v>1280</v>
      </c>
      <c r="F3533" t="s">
        <v>5156</v>
      </c>
      <c r="G3533" t="s">
        <v>5161</v>
      </c>
      <c r="H3533" t="s">
        <v>5183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5208</v>
      </c>
      <c r="P3533">
        <f t="shared" si="189"/>
        <v>49</v>
      </c>
      <c r="Q3533" t="s">
        <v>5234</v>
      </c>
      <c r="R3533" t="s">
        <v>5235</v>
      </c>
      <c r="S3533" s="10">
        <f t="shared" si="190"/>
        <v>42521.44599537037</v>
      </c>
      <c r="T3533" s="10">
        <f t="shared" si="191"/>
        <v>42551.44599537037</v>
      </c>
    </row>
    <row r="3534" spans="1:20" ht="58" x14ac:dyDescent="0.35">
      <c r="A3534">
        <v>3532</v>
      </c>
      <c r="B3534" s="3" t="s">
        <v>2000</v>
      </c>
      <c r="C3534" s="3" t="s">
        <v>4579</v>
      </c>
      <c r="D3534">
        <v>960</v>
      </c>
      <c r="E3534">
        <v>1142</v>
      </c>
      <c r="F3534" t="s">
        <v>5156</v>
      </c>
      <c r="G3534" t="s">
        <v>5161</v>
      </c>
      <c r="H3534" t="s">
        <v>5183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5208</v>
      </c>
      <c r="P3534">
        <f t="shared" si="189"/>
        <v>42</v>
      </c>
      <c r="Q3534" t="s">
        <v>5234</v>
      </c>
      <c r="R3534" t="s">
        <v>5235</v>
      </c>
      <c r="S3534" s="10">
        <f t="shared" si="190"/>
        <v>41884.391516203701</v>
      </c>
      <c r="T3534" s="10">
        <f t="shared" si="191"/>
        <v>41899.957638888889</v>
      </c>
    </row>
    <row r="3535" spans="1:20" ht="58" x14ac:dyDescent="0.35">
      <c r="A3535">
        <v>3533</v>
      </c>
      <c r="B3535" s="3" t="s">
        <v>2001</v>
      </c>
      <c r="C3535" s="3" t="s">
        <v>4580</v>
      </c>
      <c r="D3535">
        <v>500</v>
      </c>
      <c r="E3535">
        <v>631</v>
      </c>
      <c r="F3535" t="s">
        <v>5156</v>
      </c>
      <c r="G3535" t="s">
        <v>5161</v>
      </c>
      <c r="H3535" t="s">
        <v>5183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5208</v>
      </c>
      <c r="P3535">
        <f t="shared" si="189"/>
        <v>79</v>
      </c>
      <c r="Q3535" t="s">
        <v>5234</v>
      </c>
      <c r="R3535" t="s">
        <v>5235</v>
      </c>
      <c r="S3535" s="10">
        <f t="shared" si="190"/>
        <v>42289.552858796298</v>
      </c>
      <c r="T3535" s="10">
        <f t="shared" si="191"/>
        <v>42319.594525462962</v>
      </c>
    </row>
    <row r="3536" spans="1:20" ht="43.5" x14ac:dyDescent="0.35">
      <c r="A3536">
        <v>3534</v>
      </c>
      <c r="B3536" s="3" t="s">
        <v>2002</v>
      </c>
      <c r="C3536" s="3" t="s">
        <v>4581</v>
      </c>
      <c r="D3536">
        <v>5000</v>
      </c>
      <c r="E3536">
        <v>7810</v>
      </c>
      <c r="F3536" t="s">
        <v>5156</v>
      </c>
      <c r="G3536" t="s">
        <v>5161</v>
      </c>
      <c r="H3536" t="s">
        <v>5183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5208</v>
      </c>
      <c r="P3536">
        <f t="shared" si="189"/>
        <v>38</v>
      </c>
      <c r="Q3536" t="s">
        <v>5234</v>
      </c>
      <c r="R3536" t="s">
        <v>5235</v>
      </c>
      <c r="S3536" s="10">
        <f t="shared" si="190"/>
        <v>42243.416932870365</v>
      </c>
      <c r="T3536" s="10">
        <f t="shared" si="191"/>
        <v>42278.416932870365</v>
      </c>
    </row>
    <row r="3537" spans="1:20" ht="43.5" x14ac:dyDescent="0.35">
      <c r="A3537">
        <v>3535</v>
      </c>
      <c r="B3537" s="3" t="s">
        <v>2003</v>
      </c>
      <c r="C3537" s="3" t="s">
        <v>4582</v>
      </c>
      <c r="D3537">
        <v>2000</v>
      </c>
      <c r="E3537">
        <v>2063</v>
      </c>
      <c r="F3537" t="s">
        <v>5156</v>
      </c>
      <c r="G3537" t="s">
        <v>5162</v>
      </c>
      <c r="H3537" t="s">
        <v>5184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5208</v>
      </c>
      <c r="P3537">
        <f t="shared" si="189"/>
        <v>45</v>
      </c>
      <c r="Q3537" t="s">
        <v>5234</v>
      </c>
      <c r="R3537" t="s">
        <v>5235</v>
      </c>
      <c r="S3537" s="10">
        <f t="shared" si="190"/>
        <v>42248.431828703702</v>
      </c>
      <c r="T3537" s="10">
        <f t="shared" si="191"/>
        <v>42279.541666666664</v>
      </c>
    </row>
    <row r="3538" spans="1:20" ht="43.5" x14ac:dyDescent="0.35">
      <c r="A3538">
        <v>3536</v>
      </c>
      <c r="B3538" s="3" t="s">
        <v>2004</v>
      </c>
      <c r="C3538" s="3" t="s">
        <v>4583</v>
      </c>
      <c r="D3538">
        <v>150</v>
      </c>
      <c r="E3538">
        <v>230</v>
      </c>
      <c r="F3538" t="s">
        <v>5156</v>
      </c>
      <c r="G3538" t="s">
        <v>5162</v>
      </c>
      <c r="H3538" t="s">
        <v>5184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5208</v>
      </c>
      <c r="P3538">
        <f t="shared" si="189"/>
        <v>14</v>
      </c>
      <c r="Q3538" t="s">
        <v>5234</v>
      </c>
      <c r="R3538" t="s">
        <v>5235</v>
      </c>
      <c r="S3538" s="10">
        <f t="shared" si="190"/>
        <v>42328.518807870372</v>
      </c>
      <c r="T3538" s="10">
        <f t="shared" si="191"/>
        <v>42358.290972222218</v>
      </c>
    </row>
    <row r="3539" spans="1:20" ht="58" x14ac:dyDescent="0.35">
      <c r="A3539">
        <v>3537</v>
      </c>
      <c r="B3539" s="3" t="s">
        <v>2005</v>
      </c>
      <c r="C3539" s="3" t="s">
        <v>4584</v>
      </c>
      <c r="D3539">
        <v>675</v>
      </c>
      <c r="E3539">
        <v>1218</v>
      </c>
      <c r="F3539" t="s">
        <v>5156</v>
      </c>
      <c r="G3539" t="s">
        <v>5166</v>
      </c>
      <c r="H3539" t="s">
        <v>5188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5208</v>
      </c>
      <c r="P3539">
        <f t="shared" si="189"/>
        <v>44</v>
      </c>
      <c r="Q3539" t="s">
        <v>5234</v>
      </c>
      <c r="R3539" t="s">
        <v>5235</v>
      </c>
      <c r="S3539" s="10">
        <f t="shared" si="190"/>
        <v>41923.146018518521</v>
      </c>
      <c r="T3539" s="10">
        <f t="shared" si="191"/>
        <v>41960.124305555553</v>
      </c>
    </row>
    <row r="3540" spans="1:20" ht="43.5" x14ac:dyDescent="0.35">
      <c r="A3540">
        <v>3538</v>
      </c>
      <c r="B3540" s="3" t="s">
        <v>2006</v>
      </c>
      <c r="C3540" s="3" t="s">
        <v>4585</v>
      </c>
      <c r="D3540">
        <v>2000</v>
      </c>
      <c r="E3540">
        <v>2569</v>
      </c>
      <c r="F3540" t="s">
        <v>5156</v>
      </c>
      <c r="G3540" t="s">
        <v>5162</v>
      </c>
      <c r="H3540" t="s">
        <v>5184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5208</v>
      </c>
      <c r="P3540">
        <f t="shared" si="189"/>
        <v>31</v>
      </c>
      <c r="Q3540" t="s">
        <v>5234</v>
      </c>
      <c r="R3540" t="s">
        <v>5235</v>
      </c>
      <c r="S3540" s="10">
        <f t="shared" si="190"/>
        <v>42571.212268518517</v>
      </c>
      <c r="T3540" s="10">
        <f t="shared" si="191"/>
        <v>42599.212268518517</v>
      </c>
    </row>
    <row r="3541" spans="1:20" ht="43.5" x14ac:dyDescent="0.35">
      <c r="A3541">
        <v>3539</v>
      </c>
      <c r="B3541" s="3" t="s">
        <v>2007</v>
      </c>
      <c r="C3541" s="3" t="s">
        <v>4586</v>
      </c>
      <c r="D3541">
        <v>600</v>
      </c>
      <c r="E3541">
        <v>718</v>
      </c>
      <c r="F3541" t="s">
        <v>5156</v>
      </c>
      <c r="G3541" t="s">
        <v>5161</v>
      </c>
      <c r="H3541" t="s">
        <v>5183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5208</v>
      </c>
      <c r="P3541">
        <f t="shared" si="189"/>
        <v>55</v>
      </c>
      <c r="Q3541" t="s">
        <v>5234</v>
      </c>
      <c r="R3541" t="s">
        <v>5235</v>
      </c>
      <c r="S3541" s="10">
        <f t="shared" si="190"/>
        <v>42600.547708333332</v>
      </c>
      <c r="T3541" s="10">
        <f t="shared" si="191"/>
        <v>42621.547708333332</v>
      </c>
    </row>
    <row r="3542" spans="1:20" ht="58" x14ac:dyDescent="0.35">
      <c r="A3542">
        <v>3540</v>
      </c>
      <c r="B3542" s="3" t="s">
        <v>2008</v>
      </c>
      <c r="C3542" s="3" t="s">
        <v>4587</v>
      </c>
      <c r="D3542">
        <v>300</v>
      </c>
      <c r="E3542">
        <v>369</v>
      </c>
      <c r="F3542" t="s">
        <v>5156</v>
      </c>
      <c r="G3542" t="s">
        <v>5162</v>
      </c>
      <c r="H3542" t="s">
        <v>5184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5208</v>
      </c>
      <c r="P3542">
        <f t="shared" si="189"/>
        <v>46</v>
      </c>
      <c r="Q3542" t="s">
        <v>5234</v>
      </c>
      <c r="R3542" t="s">
        <v>5235</v>
      </c>
      <c r="S3542" s="10">
        <f t="shared" si="190"/>
        <v>42516.795034722221</v>
      </c>
      <c r="T3542" s="10">
        <f t="shared" si="191"/>
        <v>42546.795034722221</v>
      </c>
    </row>
    <row r="3543" spans="1:20" ht="43.5" x14ac:dyDescent="0.35">
      <c r="A3543">
        <v>3541</v>
      </c>
      <c r="B3543" s="3" t="s">
        <v>2009</v>
      </c>
      <c r="C3543" s="3" t="s">
        <v>4588</v>
      </c>
      <c r="D3543">
        <v>1200</v>
      </c>
      <c r="E3543">
        <v>1260</v>
      </c>
      <c r="F3543" t="s">
        <v>5156</v>
      </c>
      <c r="G3543" t="s">
        <v>5162</v>
      </c>
      <c r="H3543" t="s">
        <v>5184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5208</v>
      </c>
      <c r="P3543">
        <f t="shared" si="189"/>
        <v>39</v>
      </c>
      <c r="Q3543" t="s">
        <v>5234</v>
      </c>
      <c r="R3543" t="s">
        <v>5235</v>
      </c>
      <c r="S3543" s="10">
        <f t="shared" si="190"/>
        <v>42222.521701388883</v>
      </c>
      <c r="T3543" s="10">
        <f t="shared" si="191"/>
        <v>42247.521701388883</v>
      </c>
    </row>
    <row r="3544" spans="1:20" ht="43.5" x14ac:dyDescent="0.35">
      <c r="A3544">
        <v>3542</v>
      </c>
      <c r="B3544" s="3" t="s">
        <v>2010</v>
      </c>
      <c r="C3544" s="3" t="s">
        <v>4589</v>
      </c>
      <c r="D3544">
        <v>5500</v>
      </c>
      <c r="E3544">
        <v>5623</v>
      </c>
      <c r="F3544" t="s">
        <v>5156</v>
      </c>
      <c r="G3544" t="s">
        <v>5161</v>
      </c>
      <c r="H3544" t="s">
        <v>5183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5208</v>
      </c>
      <c r="P3544">
        <f t="shared" si="189"/>
        <v>66</v>
      </c>
      <c r="Q3544" t="s">
        <v>5234</v>
      </c>
      <c r="R3544" t="s">
        <v>5235</v>
      </c>
      <c r="S3544" s="10">
        <f t="shared" si="190"/>
        <v>41829.391458333332</v>
      </c>
      <c r="T3544" s="10">
        <f t="shared" si="191"/>
        <v>41889.391458333332</v>
      </c>
    </row>
    <row r="3545" spans="1:20" ht="43.5" x14ac:dyDescent="0.35">
      <c r="A3545">
        <v>3543</v>
      </c>
      <c r="B3545" s="3" t="s">
        <v>2011</v>
      </c>
      <c r="C3545" s="3" t="s">
        <v>4590</v>
      </c>
      <c r="D3545">
        <v>1500</v>
      </c>
      <c r="E3545">
        <v>1570</v>
      </c>
      <c r="F3545" t="s">
        <v>5156</v>
      </c>
      <c r="G3545" t="s">
        <v>5173</v>
      </c>
      <c r="H3545" t="s">
        <v>5186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5208</v>
      </c>
      <c r="P3545">
        <f t="shared" si="189"/>
        <v>54</v>
      </c>
      <c r="Q3545" t="s">
        <v>5234</v>
      </c>
      <c r="R3545" t="s">
        <v>5235</v>
      </c>
      <c r="S3545" s="10">
        <f t="shared" si="190"/>
        <v>42150.546979166662</v>
      </c>
      <c r="T3545" s="10">
        <f t="shared" si="191"/>
        <v>42180.546979166662</v>
      </c>
    </row>
    <row r="3546" spans="1:20" ht="29" x14ac:dyDescent="0.35">
      <c r="A3546">
        <v>3544</v>
      </c>
      <c r="B3546" s="3" t="s">
        <v>2012</v>
      </c>
      <c r="C3546" s="3" t="s">
        <v>4591</v>
      </c>
      <c r="D3546">
        <v>2500</v>
      </c>
      <c r="E3546">
        <v>2500</v>
      </c>
      <c r="F3546" t="s">
        <v>5156</v>
      </c>
      <c r="G3546" t="s">
        <v>5161</v>
      </c>
      <c r="H3546" t="s">
        <v>5183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5208</v>
      </c>
      <c r="P3546">
        <f t="shared" si="189"/>
        <v>104</v>
      </c>
      <c r="Q3546" t="s">
        <v>5234</v>
      </c>
      <c r="R3546" t="s">
        <v>5235</v>
      </c>
      <c r="S3546" s="10">
        <f t="shared" si="190"/>
        <v>42040.623344907406</v>
      </c>
      <c r="T3546" s="10">
        <f t="shared" si="191"/>
        <v>42070.623344907406</v>
      </c>
    </row>
    <row r="3547" spans="1:20" ht="43.5" x14ac:dyDescent="0.35">
      <c r="A3547">
        <v>3545</v>
      </c>
      <c r="B3547" s="3" t="s">
        <v>2013</v>
      </c>
      <c r="C3547" s="3" t="s">
        <v>4592</v>
      </c>
      <c r="D3547">
        <v>250</v>
      </c>
      <c r="E3547">
        <v>251</v>
      </c>
      <c r="F3547" t="s">
        <v>5156</v>
      </c>
      <c r="G3547" t="s">
        <v>5161</v>
      </c>
      <c r="H3547" t="s">
        <v>5183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5208</v>
      </c>
      <c r="P3547">
        <f t="shared" si="189"/>
        <v>31</v>
      </c>
      <c r="Q3547" t="s">
        <v>5234</v>
      </c>
      <c r="R3547" t="s">
        <v>5235</v>
      </c>
      <c r="S3547" s="10">
        <f t="shared" si="190"/>
        <v>42075.599062499998</v>
      </c>
      <c r="T3547" s="10">
        <f t="shared" si="191"/>
        <v>42105.599062499998</v>
      </c>
    </row>
    <row r="3548" spans="1:20" ht="43.5" x14ac:dyDescent="0.35">
      <c r="A3548">
        <v>3546</v>
      </c>
      <c r="B3548" s="3" t="s">
        <v>2014</v>
      </c>
      <c r="C3548" s="3" t="s">
        <v>4593</v>
      </c>
      <c r="D3548">
        <v>1100</v>
      </c>
      <c r="E3548">
        <v>1125</v>
      </c>
      <c r="F3548" t="s">
        <v>5156</v>
      </c>
      <c r="G3548" t="s">
        <v>5161</v>
      </c>
      <c r="H3548" t="s">
        <v>5183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5208</v>
      </c>
      <c r="P3548">
        <f t="shared" si="189"/>
        <v>59</v>
      </c>
      <c r="Q3548" t="s">
        <v>5234</v>
      </c>
      <c r="R3548" t="s">
        <v>5235</v>
      </c>
      <c r="S3548" s="10">
        <f t="shared" si="190"/>
        <v>42073.452361111107</v>
      </c>
      <c r="T3548" s="10">
        <f t="shared" si="191"/>
        <v>42094.957638888889</v>
      </c>
    </row>
    <row r="3549" spans="1:20" ht="43.5" x14ac:dyDescent="0.35">
      <c r="A3549">
        <v>3547</v>
      </c>
      <c r="B3549" s="3" t="s">
        <v>2015</v>
      </c>
      <c r="C3549" s="3" t="s">
        <v>4594</v>
      </c>
      <c r="D3549">
        <v>35000</v>
      </c>
      <c r="E3549">
        <v>40043.25</v>
      </c>
      <c r="F3549" t="s">
        <v>5156</v>
      </c>
      <c r="G3549" t="s">
        <v>5161</v>
      </c>
      <c r="H3549" t="s">
        <v>5183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5208</v>
      </c>
      <c r="P3549">
        <f t="shared" si="189"/>
        <v>119</v>
      </c>
      <c r="Q3549" t="s">
        <v>5234</v>
      </c>
      <c r="R3549" t="s">
        <v>5235</v>
      </c>
      <c r="S3549" s="10">
        <f t="shared" si="190"/>
        <v>42479.870381944442</v>
      </c>
      <c r="T3549" s="10">
        <f t="shared" si="191"/>
        <v>42503.957638888889</v>
      </c>
    </row>
    <row r="3550" spans="1:20" ht="43.5" x14ac:dyDescent="0.35">
      <c r="A3550">
        <v>3548</v>
      </c>
      <c r="B3550" s="3" t="s">
        <v>2016</v>
      </c>
      <c r="C3550" s="3" t="s">
        <v>4595</v>
      </c>
      <c r="D3550">
        <v>2100</v>
      </c>
      <c r="E3550">
        <v>2140</v>
      </c>
      <c r="F3550" t="s">
        <v>5156</v>
      </c>
      <c r="G3550" t="s">
        <v>5161</v>
      </c>
      <c r="H3550" t="s">
        <v>5183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5208</v>
      </c>
      <c r="P3550">
        <f t="shared" si="189"/>
        <v>165</v>
      </c>
      <c r="Q3550" t="s">
        <v>5234</v>
      </c>
      <c r="R3550" t="s">
        <v>5235</v>
      </c>
      <c r="S3550" s="10">
        <f t="shared" si="190"/>
        <v>42411.733958333331</v>
      </c>
      <c r="T3550" s="10">
        <f t="shared" si="191"/>
        <v>42433.833333333336</v>
      </c>
    </row>
    <row r="3551" spans="1:20" ht="43.5" x14ac:dyDescent="0.35">
      <c r="A3551">
        <v>3549</v>
      </c>
      <c r="B3551" s="3" t="s">
        <v>2017</v>
      </c>
      <c r="C3551" s="3" t="s">
        <v>4596</v>
      </c>
      <c r="D3551">
        <v>1000</v>
      </c>
      <c r="E3551">
        <v>1020</v>
      </c>
      <c r="F3551" t="s">
        <v>5156</v>
      </c>
      <c r="G3551" t="s">
        <v>5162</v>
      </c>
      <c r="H3551" t="s">
        <v>5184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5208</v>
      </c>
      <c r="P3551">
        <f t="shared" si="189"/>
        <v>24</v>
      </c>
      <c r="Q3551" t="s">
        <v>5234</v>
      </c>
      <c r="R3551" t="s">
        <v>5235</v>
      </c>
      <c r="S3551" s="10">
        <f t="shared" si="190"/>
        <v>42223.186030092591</v>
      </c>
      <c r="T3551" s="10">
        <f t="shared" si="191"/>
        <v>42251.186030092591</v>
      </c>
    </row>
    <row r="3552" spans="1:20" ht="58" x14ac:dyDescent="0.35">
      <c r="A3552">
        <v>3550</v>
      </c>
      <c r="B3552" s="3" t="s">
        <v>2018</v>
      </c>
      <c r="C3552" s="3" t="s">
        <v>4597</v>
      </c>
      <c r="D3552">
        <v>2500</v>
      </c>
      <c r="E3552">
        <v>2620</v>
      </c>
      <c r="F3552" t="s">
        <v>5156</v>
      </c>
      <c r="G3552" t="s">
        <v>5162</v>
      </c>
      <c r="H3552" t="s">
        <v>5184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5208</v>
      </c>
      <c r="P3552">
        <f t="shared" si="189"/>
        <v>41</v>
      </c>
      <c r="Q3552" t="s">
        <v>5234</v>
      </c>
      <c r="R3552" t="s">
        <v>5235</v>
      </c>
      <c r="S3552" s="10">
        <f t="shared" si="190"/>
        <v>42462.685162037036</v>
      </c>
      <c r="T3552" s="10">
        <f t="shared" si="191"/>
        <v>42492.685162037036</v>
      </c>
    </row>
    <row r="3553" spans="1:20" ht="43.5" x14ac:dyDescent="0.35">
      <c r="A3553">
        <v>3551</v>
      </c>
      <c r="B3553" s="3" t="s">
        <v>2019</v>
      </c>
      <c r="C3553" s="3" t="s">
        <v>4598</v>
      </c>
      <c r="D3553">
        <v>1500</v>
      </c>
      <c r="E3553">
        <v>1527.5</v>
      </c>
      <c r="F3553" t="s">
        <v>5156</v>
      </c>
      <c r="G3553" t="s">
        <v>5161</v>
      </c>
      <c r="H3553" t="s">
        <v>5183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5208</v>
      </c>
      <c r="P3553">
        <f t="shared" si="189"/>
        <v>61</v>
      </c>
      <c r="Q3553" t="s">
        <v>5234</v>
      </c>
      <c r="R3553" t="s">
        <v>5235</v>
      </c>
      <c r="S3553" s="10">
        <f t="shared" si="190"/>
        <v>41753.307523148142</v>
      </c>
      <c r="T3553" s="10">
        <f t="shared" si="191"/>
        <v>41781.713194444441</v>
      </c>
    </row>
    <row r="3554" spans="1:20" ht="43.5" x14ac:dyDescent="0.35">
      <c r="A3554">
        <v>3552</v>
      </c>
      <c r="B3554" s="3" t="s">
        <v>2020</v>
      </c>
      <c r="C3554" s="3" t="s">
        <v>4599</v>
      </c>
      <c r="D3554">
        <v>773</v>
      </c>
      <c r="E3554">
        <v>773</v>
      </c>
      <c r="F3554" t="s">
        <v>5156</v>
      </c>
      <c r="G3554" t="s">
        <v>5162</v>
      </c>
      <c r="H3554" t="s">
        <v>5184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5208</v>
      </c>
      <c r="P3554">
        <f t="shared" si="189"/>
        <v>39</v>
      </c>
      <c r="Q3554" t="s">
        <v>5234</v>
      </c>
      <c r="R3554" t="s">
        <v>5235</v>
      </c>
      <c r="S3554" s="10">
        <f t="shared" si="190"/>
        <v>41788.378749999996</v>
      </c>
      <c r="T3554" s="10">
        <f t="shared" si="191"/>
        <v>41818.378749999996</v>
      </c>
    </row>
    <row r="3555" spans="1:20" ht="43.5" x14ac:dyDescent="0.35">
      <c r="A3555">
        <v>3553</v>
      </c>
      <c r="B3555" s="3" t="s">
        <v>2021</v>
      </c>
      <c r="C3555" s="3" t="s">
        <v>4600</v>
      </c>
      <c r="D3555">
        <v>5500</v>
      </c>
      <c r="E3555">
        <v>5845</v>
      </c>
      <c r="F3555" t="s">
        <v>5156</v>
      </c>
      <c r="G3555" t="s">
        <v>5161</v>
      </c>
      <c r="H3555" t="s">
        <v>5183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5208</v>
      </c>
      <c r="P3555">
        <f t="shared" si="189"/>
        <v>56</v>
      </c>
      <c r="Q3555" t="s">
        <v>5234</v>
      </c>
      <c r="R3555" t="s">
        <v>5235</v>
      </c>
      <c r="S3555" s="10">
        <f t="shared" si="190"/>
        <v>42195.820370370369</v>
      </c>
      <c r="T3555" s="10">
        <f t="shared" si="191"/>
        <v>42227.791666666664</v>
      </c>
    </row>
    <row r="3556" spans="1:20" ht="43.5" x14ac:dyDescent="0.35">
      <c r="A3556">
        <v>3554</v>
      </c>
      <c r="B3556" s="3" t="s">
        <v>2022</v>
      </c>
      <c r="C3556" s="3" t="s">
        <v>4601</v>
      </c>
      <c r="D3556">
        <v>5000</v>
      </c>
      <c r="E3556">
        <v>5671.11</v>
      </c>
      <c r="F3556" t="s">
        <v>5156</v>
      </c>
      <c r="G3556" t="s">
        <v>5161</v>
      </c>
      <c r="H3556" t="s">
        <v>5183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5208</v>
      </c>
      <c r="P3556">
        <f t="shared" si="189"/>
        <v>107</v>
      </c>
      <c r="Q3556" t="s">
        <v>5234</v>
      </c>
      <c r="R3556" t="s">
        <v>5235</v>
      </c>
      <c r="S3556" s="10">
        <f t="shared" si="190"/>
        <v>42015.842118055552</v>
      </c>
      <c r="T3556" s="10">
        <f t="shared" si="191"/>
        <v>42046.499999999993</v>
      </c>
    </row>
    <row r="3557" spans="1:20" ht="43.5" x14ac:dyDescent="0.35">
      <c r="A3557">
        <v>3555</v>
      </c>
      <c r="B3557" s="3" t="s">
        <v>2023</v>
      </c>
      <c r="C3557" s="3" t="s">
        <v>4602</v>
      </c>
      <c r="D3557">
        <v>2400</v>
      </c>
      <c r="E3557">
        <v>2400</v>
      </c>
      <c r="F3557" t="s">
        <v>5156</v>
      </c>
      <c r="G3557" t="s">
        <v>5174</v>
      </c>
      <c r="H3557" t="s">
        <v>5186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5208</v>
      </c>
      <c r="P3557">
        <f t="shared" si="189"/>
        <v>171</v>
      </c>
      <c r="Q3557" t="s">
        <v>5234</v>
      </c>
      <c r="R3557" t="s">
        <v>5235</v>
      </c>
      <c r="S3557" s="10">
        <f t="shared" si="190"/>
        <v>42661.233726851853</v>
      </c>
      <c r="T3557" s="10">
        <f t="shared" si="191"/>
        <v>42691.275393518517</v>
      </c>
    </row>
    <row r="3558" spans="1:20" ht="58" x14ac:dyDescent="0.35">
      <c r="A3558">
        <v>3556</v>
      </c>
      <c r="B3558" s="3" t="s">
        <v>2024</v>
      </c>
      <c r="C3558" s="3" t="s">
        <v>4603</v>
      </c>
      <c r="D3558">
        <v>2200</v>
      </c>
      <c r="E3558">
        <v>2210</v>
      </c>
      <c r="F3558" t="s">
        <v>5156</v>
      </c>
      <c r="G3558" t="s">
        <v>5162</v>
      </c>
      <c r="H3558" t="s">
        <v>5184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5208</v>
      </c>
      <c r="P3558">
        <f t="shared" si="189"/>
        <v>111</v>
      </c>
      <c r="Q3558" t="s">
        <v>5234</v>
      </c>
      <c r="R3558" t="s">
        <v>5235</v>
      </c>
      <c r="S3558" s="10">
        <f t="shared" si="190"/>
        <v>41808.441249999996</v>
      </c>
      <c r="T3558" s="10">
        <f t="shared" si="191"/>
        <v>41868.441249999996</v>
      </c>
    </row>
    <row r="3559" spans="1:20" ht="58" x14ac:dyDescent="0.35">
      <c r="A3559">
        <v>3557</v>
      </c>
      <c r="B3559" s="3" t="s">
        <v>2025</v>
      </c>
      <c r="C3559" s="3" t="s">
        <v>4604</v>
      </c>
      <c r="D3559">
        <v>100000</v>
      </c>
      <c r="E3559">
        <v>100036</v>
      </c>
      <c r="F3559" t="s">
        <v>5156</v>
      </c>
      <c r="G3559" t="s">
        <v>5161</v>
      </c>
      <c r="H3559" t="s">
        <v>5183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5208</v>
      </c>
      <c r="P3559">
        <f t="shared" si="189"/>
        <v>179</v>
      </c>
      <c r="Q3559" t="s">
        <v>5234</v>
      </c>
      <c r="R3559" t="s">
        <v>5235</v>
      </c>
      <c r="S3559" s="10">
        <f t="shared" si="190"/>
        <v>41730.068414351852</v>
      </c>
      <c r="T3559" s="10">
        <f t="shared" si="191"/>
        <v>41764.068414351852</v>
      </c>
    </row>
    <row r="3560" spans="1:20" ht="43.5" x14ac:dyDescent="0.35">
      <c r="A3560">
        <v>3558</v>
      </c>
      <c r="B3560" s="3" t="s">
        <v>2026</v>
      </c>
      <c r="C3560" s="3" t="s">
        <v>4605</v>
      </c>
      <c r="D3560">
        <v>350</v>
      </c>
      <c r="E3560">
        <v>504</v>
      </c>
      <c r="F3560" t="s">
        <v>5156</v>
      </c>
      <c r="G3560" t="s">
        <v>5162</v>
      </c>
      <c r="H3560" t="s">
        <v>5184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5208</v>
      </c>
      <c r="P3560">
        <f t="shared" si="189"/>
        <v>23</v>
      </c>
      <c r="Q3560" t="s">
        <v>5234</v>
      </c>
      <c r="R3560" t="s">
        <v>5235</v>
      </c>
      <c r="S3560" s="10">
        <f t="shared" si="190"/>
        <v>42139.608506944445</v>
      </c>
      <c r="T3560" s="10">
        <f t="shared" si="191"/>
        <v>42181.666666666664</v>
      </c>
    </row>
    <row r="3561" spans="1:20" ht="58" x14ac:dyDescent="0.35">
      <c r="A3561">
        <v>3559</v>
      </c>
      <c r="B3561" s="3" t="s">
        <v>2027</v>
      </c>
      <c r="C3561" s="3" t="s">
        <v>4606</v>
      </c>
      <c r="D3561">
        <v>1000</v>
      </c>
      <c r="E3561">
        <v>1035</v>
      </c>
      <c r="F3561" t="s">
        <v>5156</v>
      </c>
      <c r="G3561" t="s">
        <v>5163</v>
      </c>
      <c r="H3561" t="s">
        <v>5185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5208</v>
      </c>
      <c r="P3561">
        <f t="shared" si="189"/>
        <v>43</v>
      </c>
      <c r="Q3561" t="s">
        <v>5234</v>
      </c>
      <c r="R3561" t="s">
        <v>5235</v>
      </c>
      <c r="S3561" s="10">
        <f t="shared" si="190"/>
        <v>42193.887824074067</v>
      </c>
      <c r="T3561" s="10">
        <f t="shared" si="191"/>
        <v>42216.165277777771</v>
      </c>
    </row>
    <row r="3562" spans="1:20" ht="58" x14ac:dyDescent="0.35">
      <c r="A3562">
        <v>3560</v>
      </c>
      <c r="B3562" s="3" t="s">
        <v>2028</v>
      </c>
      <c r="C3562" s="3" t="s">
        <v>4607</v>
      </c>
      <c r="D3562">
        <v>3200</v>
      </c>
      <c r="E3562">
        <v>3470</v>
      </c>
      <c r="F3562" t="s">
        <v>5156</v>
      </c>
      <c r="G3562" t="s">
        <v>5166</v>
      </c>
      <c r="H3562" t="s">
        <v>5188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5208</v>
      </c>
      <c r="P3562">
        <f t="shared" si="189"/>
        <v>47</v>
      </c>
      <c r="Q3562" t="s">
        <v>5234</v>
      </c>
      <c r="R3562" t="s">
        <v>5235</v>
      </c>
      <c r="S3562" s="10">
        <f t="shared" si="190"/>
        <v>42115.68131944444</v>
      </c>
      <c r="T3562" s="10">
        <f t="shared" si="191"/>
        <v>42150.906249999993</v>
      </c>
    </row>
    <row r="3563" spans="1:20" ht="116" x14ac:dyDescent="0.35">
      <c r="A3563">
        <v>3561</v>
      </c>
      <c r="B3563" s="3" t="s">
        <v>2029</v>
      </c>
      <c r="C3563" s="3" t="s">
        <v>4608</v>
      </c>
      <c r="D3563">
        <v>2500</v>
      </c>
      <c r="E3563">
        <v>2560</v>
      </c>
      <c r="F3563" t="s">
        <v>5156</v>
      </c>
      <c r="G3563" t="s">
        <v>5161</v>
      </c>
      <c r="H3563" t="s">
        <v>5183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5208</v>
      </c>
      <c r="P3563">
        <f t="shared" si="189"/>
        <v>47</v>
      </c>
      <c r="Q3563" t="s">
        <v>5234</v>
      </c>
      <c r="R3563" t="s">
        <v>5235</v>
      </c>
      <c r="S3563" s="10">
        <f t="shared" si="190"/>
        <v>42203.471967592595</v>
      </c>
      <c r="T3563" s="10">
        <f t="shared" si="191"/>
        <v>42221.566666666666</v>
      </c>
    </row>
    <row r="3564" spans="1:20" ht="58" x14ac:dyDescent="0.35">
      <c r="A3564">
        <v>3562</v>
      </c>
      <c r="B3564" s="3" t="s">
        <v>2030</v>
      </c>
      <c r="C3564" s="3" t="s">
        <v>4609</v>
      </c>
      <c r="D3564">
        <v>315</v>
      </c>
      <c r="E3564">
        <v>469</v>
      </c>
      <c r="F3564" t="s">
        <v>5156</v>
      </c>
      <c r="G3564" t="s">
        <v>5162</v>
      </c>
      <c r="H3564" t="s">
        <v>5184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5208</v>
      </c>
      <c r="P3564">
        <f t="shared" si="189"/>
        <v>15</v>
      </c>
      <c r="Q3564" t="s">
        <v>5234</v>
      </c>
      <c r="R3564" t="s">
        <v>5235</v>
      </c>
      <c r="S3564" s="10">
        <f t="shared" si="190"/>
        <v>42433.553553240738</v>
      </c>
      <c r="T3564" s="10">
        <f t="shared" si="191"/>
        <v>42442.708333333336</v>
      </c>
    </row>
    <row r="3565" spans="1:20" ht="43.5" x14ac:dyDescent="0.35">
      <c r="A3565">
        <v>3563</v>
      </c>
      <c r="B3565" s="3" t="s">
        <v>2031</v>
      </c>
      <c r="C3565" s="3" t="s">
        <v>4610</v>
      </c>
      <c r="D3565">
        <v>500</v>
      </c>
      <c r="E3565">
        <v>527.45000000000005</v>
      </c>
      <c r="F3565" t="s">
        <v>5156</v>
      </c>
      <c r="G3565" t="s">
        <v>5162</v>
      </c>
      <c r="H3565" t="s">
        <v>5184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5208</v>
      </c>
      <c r="P3565">
        <f t="shared" si="189"/>
        <v>21</v>
      </c>
      <c r="Q3565" t="s">
        <v>5234</v>
      </c>
      <c r="R3565" t="s">
        <v>5235</v>
      </c>
      <c r="S3565" s="10">
        <f t="shared" si="190"/>
        <v>42555.46361111111</v>
      </c>
      <c r="T3565" s="10">
        <f t="shared" si="191"/>
        <v>42583.583333333336</v>
      </c>
    </row>
    <row r="3566" spans="1:20" ht="29" x14ac:dyDescent="0.35">
      <c r="A3566">
        <v>3564</v>
      </c>
      <c r="B3566" s="3" t="s">
        <v>2032</v>
      </c>
      <c r="C3566" s="3" t="s">
        <v>4611</v>
      </c>
      <c r="D3566">
        <v>1000</v>
      </c>
      <c r="E3566">
        <v>1005</v>
      </c>
      <c r="F3566" t="s">
        <v>5156</v>
      </c>
      <c r="G3566" t="s">
        <v>5162</v>
      </c>
      <c r="H3566" t="s">
        <v>5184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5208</v>
      </c>
      <c r="P3566">
        <f t="shared" si="189"/>
        <v>59</v>
      </c>
      <c r="Q3566" t="s">
        <v>5234</v>
      </c>
      <c r="R3566" t="s">
        <v>5235</v>
      </c>
      <c r="S3566" s="10">
        <f t="shared" si="190"/>
        <v>42236.414918981478</v>
      </c>
      <c r="T3566" s="10">
        <f t="shared" si="191"/>
        <v>42282.458333333336</v>
      </c>
    </row>
    <row r="3567" spans="1:20" ht="43.5" x14ac:dyDescent="0.35">
      <c r="A3567">
        <v>3565</v>
      </c>
      <c r="B3567" s="3" t="s">
        <v>2033</v>
      </c>
      <c r="C3567" s="3" t="s">
        <v>4612</v>
      </c>
      <c r="D3567">
        <v>900</v>
      </c>
      <c r="E3567">
        <v>1175</v>
      </c>
      <c r="F3567" t="s">
        <v>5156</v>
      </c>
      <c r="G3567" t="s">
        <v>5161</v>
      </c>
      <c r="H3567" t="s">
        <v>5183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5208</v>
      </c>
      <c r="P3567">
        <f t="shared" si="189"/>
        <v>98</v>
      </c>
      <c r="Q3567" t="s">
        <v>5234</v>
      </c>
      <c r="R3567" t="s">
        <v>5235</v>
      </c>
      <c r="S3567" s="10">
        <f t="shared" si="190"/>
        <v>41974.534814814811</v>
      </c>
      <c r="T3567" s="10">
        <f t="shared" si="191"/>
        <v>42004.534814814811</v>
      </c>
    </row>
    <row r="3568" spans="1:20" ht="43.5" x14ac:dyDescent="0.35">
      <c r="A3568">
        <v>3566</v>
      </c>
      <c r="B3568" s="3" t="s">
        <v>2034</v>
      </c>
      <c r="C3568" s="3" t="s">
        <v>4613</v>
      </c>
      <c r="D3568">
        <v>2000</v>
      </c>
      <c r="E3568">
        <v>2095</v>
      </c>
      <c r="F3568" t="s">
        <v>5156</v>
      </c>
      <c r="G3568" t="s">
        <v>5162</v>
      </c>
      <c r="H3568" t="s">
        <v>5184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5208</v>
      </c>
      <c r="P3568">
        <f t="shared" si="189"/>
        <v>55</v>
      </c>
      <c r="Q3568" t="s">
        <v>5234</v>
      </c>
      <c r="R3568" t="s">
        <v>5235</v>
      </c>
      <c r="S3568" s="10">
        <f t="shared" si="190"/>
        <v>41997.299571759257</v>
      </c>
      <c r="T3568" s="10">
        <f t="shared" si="191"/>
        <v>42027.299571759257</v>
      </c>
    </row>
    <row r="3569" spans="1:20" ht="43.5" x14ac:dyDescent="0.35">
      <c r="A3569">
        <v>3567</v>
      </c>
      <c r="B3569" s="3" t="s">
        <v>2035</v>
      </c>
      <c r="C3569" s="3" t="s">
        <v>4614</v>
      </c>
      <c r="D3569">
        <v>1000</v>
      </c>
      <c r="E3569">
        <v>1088</v>
      </c>
      <c r="F3569" t="s">
        <v>5156</v>
      </c>
      <c r="G3569" t="s">
        <v>5162</v>
      </c>
      <c r="H3569" t="s">
        <v>5184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5208</v>
      </c>
      <c r="P3569">
        <f t="shared" si="189"/>
        <v>27</v>
      </c>
      <c r="Q3569" t="s">
        <v>5234</v>
      </c>
      <c r="R3569" t="s">
        <v>5235</v>
      </c>
      <c r="S3569" s="10">
        <f t="shared" si="190"/>
        <v>42135.602361111109</v>
      </c>
      <c r="T3569" s="10">
        <f t="shared" si="191"/>
        <v>42165.602361111109</v>
      </c>
    </row>
    <row r="3570" spans="1:20" ht="43.5" x14ac:dyDescent="0.35">
      <c r="A3570">
        <v>3568</v>
      </c>
      <c r="B3570" s="3" t="s">
        <v>2036</v>
      </c>
      <c r="C3570" s="3" t="s">
        <v>4615</v>
      </c>
      <c r="D3570">
        <v>1000</v>
      </c>
      <c r="E3570">
        <v>1110</v>
      </c>
      <c r="F3570" t="s">
        <v>5156</v>
      </c>
      <c r="G3570" t="s">
        <v>5161</v>
      </c>
      <c r="H3570" t="s">
        <v>5183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5208</v>
      </c>
      <c r="P3570">
        <f t="shared" si="189"/>
        <v>58</v>
      </c>
      <c r="Q3570" t="s">
        <v>5234</v>
      </c>
      <c r="R3570" t="s">
        <v>5235</v>
      </c>
      <c r="S3570" s="10">
        <f t="shared" si="190"/>
        <v>41869.532337962963</v>
      </c>
      <c r="T3570" s="10">
        <f t="shared" si="191"/>
        <v>41899.532337962963</v>
      </c>
    </row>
    <row r="3571" spans="1:20" ht="43.5" x14ac:dyDescent="0.35">
      <c r="A3571">
        <v>3569</v>
      </c>
      <c r="B3571" s="3" t="s">
        <v>2037</v>
      </c>
      <c r="C3571" s="3" t="s">
        <v>4616</v>
      </c>
      <c r="D3571">
        <v>5000</v>
      </c>
      <c r="E3571">
        <v>5024</v>
      </c>
      <c r="F3571" t="s">
        <v>5156</v>
      </c>
      <c r="G3571" t="s">
        <v>5161</v>
      </c>
      <c r="H3571" t="s">
        <v>5183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5208</v>
      </c>
      <c r="P3571">
        <f t="shared" si="189"/>
        <v>123</v>
      </c>
      <c r="Q3571" t="s">
        <v>5234</v>
      </c>
      <c r="R3571" t="s">
        <v>5235</v>
      </c>
      <c r="S3571" s="10">
        <f t="shared" si="190"/>
        <v>41982.480277777773</v>
      </c>
      <c r="T3571" s="10">
        <f t="shared" si="191"/>
        <v>42012.480277777773</v>
      </c>
    </row>
    <row r="3572" spans="1:20" ht="43.5" x14ac:dyDescent="0.35">
      <c r="A3572">
        <v>3570</v>
      </c>
      <c r="B3572" s="3" t="s">
        <v>2038</v>
      </c>
      <c r="C3572" s="3" t="s">
        <v>4617</v>
      </c>
      <c r="D3572">
        <v>2000</v>
      </c>
      <c r="E3572">
        <v>2287</v>
      </c>
      <c r="F3572" t="s">
        <v>5156</v>
      </c>
      <c r="G3572" t="s">
        <v>5161</v>
      </c>
      <c r="H3572" t="s">
        <v>5183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5208</v>
      </c>
      <c r="P3572">
        <f t="shared" si="189"/>
        <v>88</v>
      </c>
      <c r="Q3572" t="s">
        <v>5234</v>
      </c>
      <c r="R3572" t="s">
        <v>5235</v>
      </c>
      <c r="S3572" s="10">
        <f t="shared" si="190"/>
        <v>41976.12364583333</v>
      </c>
      <c r="T3572" s="10">
        <f t="shared" si="191"/>
        <v>42004.083333333336</v>
      </c>
    </row>
    <row r="3573" spans="1:20" ht="43.5" x14ac:dyDescent="0.35">
      <c r="A3573">
        <v>3571</v>
      </c>
      <c r="B3573" s="3" t="s">
        <v>2039</v>
      </c>
      <c r="C3573" s="3" t="s">
        <v>4618</v>
      </c>
      <c r="D3573">
        <v>1500</v>
      </c>
      <c r="E3573">
        <v>1831</v>
      </c>
      <c r="F3573" t="s">
        <v>5156</v>
      </c>
      <c r="G3573" t="s">
        <v>5162</v>
      </c>
      <c r="H3573" t="s">
        <v>5184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5208</v>
      </c>
      <c r="P3573">
        <f t="shared" si="189"/>
        <v>73</v>
      </c>
      <c r="Q3573" t="s">
        <v>5234</v>
      </c>
      <c r="R3573" t="s">
        <v>5235</v>
      </c>
      <c r="S3573" s="10">
        <f t="shared" si="190"/>
        <v>41912.650613425925</v>
      </c>
      <c r="T3573" s="10">
        <f t="shared" si="191"/>
        <v>41942.650613425925</v>
      </c>
    </row>
    <row r="3574" spans="1:20" ht="29" x14ac:dyDescent="0.35">
      <c r="A3574">
        <v>3572</v>
      </c>
      <c r="B3574" s="3" t="s">
        <v>2040</v>
      </c>
      <c r="C3574" s="3" t="s">
        <v>4619</v>
      </c>
      <c r="D3574">
        <v>500</v>
      </c>
      <c r="E3574">
        <v>500</v>
      </c>
      <c r="F3574" t="s">
        <v>5156</v>
      </c>
      <c r="G3574" t="s">
        <v>5162</v>
      </c>
      <c r="H3574" t="s">
        <v>5184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5208</v>
      </c>
      <c r="P3574">
        <f t="shared" si="189"/>
        <v>56</v>
      </c>
      <c r="Q3574" t="s">
        <v>5234</v>
      </c>
      <c r="R3574" t="s">
        <v>5235</v>
      </c>
      <c r="S3574" s="10">
        <f t="shared" si="190"/>
        <v>42146.36206018518</v>
      </c>
      <c r="T3574" s="10">
        <f t="shared" si="191"/>
        <v>42176.36206018518</v>
      </c>
    </row>
    <row r="3575" spans="1:20" ht="43.5" x14ac:dyDescent="0.35">
      <c r="A3575">
        <v>3573</v>
      </c>
      <c r="B3575" s="3" t="s">
        <v>2041</v>
      </c>
      <c r="C3575" s="3" t="s">
        <v>4620</v>
      </c>
      <c r="D3575">
        <v>3000</v>
      </c>
      <c r="E3575">
        <v>3084</v>
      </c>
      <c r="F3575" t="s">
        <v>5156</v>
      </c>
      <c r="G3575" t="s">
        <v>5162</v>
      </c>
      <c r="H3575" t="s">
        <v>5184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5208</v>
      </c>
      <c r="P3575">
        <f t="shared" si="189"/>
        <v>40</v>
      </c>
      <c r="Q3575" t="s">
        <v>5234</v>
      </c>
      <c r="R3575" t="s">
        <v>5235</v>
      </c>
      <c r="S3575" s="10">
        <f t="shared" si="190"/>
        <v>41921.167199074072</v>
      </c>
      <c r="T3575" s="10">
        <f t="shared" si="191"/>
        <v>41951.208865740737</v>
      </c>
    </row>
    <row r="3576" spans="1:20" ht="43.5" x14ac:dyDescent="0.35">
      <c r="A3576">
        <v>3574</v>
      </c>
      <c r="B3576" s="3" t="s">
        <v>2042</v>
      </c>
      <c r="C3576" s="3" t="s">
        <v>4621</v>
      </c>
      <c r="D3576">
        <v>5800</v>
      </c>
      <c r="E3576">
        <v>6155</v>
      </c>
      <c r="F3576" t="s">
        <v>5156</v>
      </c>
      <c r="G3576" t="s">
        <v>5161</v>
      </c>
      <c r="H3576" t="s">
        <v>5183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5208</v>
      </c>
      <c r="P3576">
        <f t="shared" si="189"/>
        <v>137</v>
      </c>
      <c r="Q3576" t="s">
        <v>5234</v>
      </c>
      <c r="R3576" t="s">
        <v>5235</v>
      </c>
      <c r="S3576" s="10">
        <f t="shared" si="190"/>
        <v>41926.734351851854</v>
      </c>
      <c r="T3576" s="10">
        <f t="shared" si="191"/>
        <v>41956.776018518511</v>
      </c>
    </row>
    <row r="3577" spans="1:20" ht="43.5" x14ac:dyDescent="0.35">
      <c r="A3577">
        <v>3575</v>
      </c>
      <c r="B3577" s="3" t="s">
        <v>2043</v>
      </c>
      <c r="C3577" s="3" t="s">
        <v>4622</v>
      </c>
      <c r="D3577">
        <v>10000</v>
      </c>
      <c r="E3577">
        <v>10133</v>
      </c>
      <c r="F3577" t="s">
        <v>5156</v>
      </c>
      <c r="G3577" t="s">
        <v>5161</v>
      </c>
      <c r="H3577" t="s">
        <v>5183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5208</v>
      </c>
      <c r="P3577">
        <f t="shared" si="189"/>
        <v>99</v>
      </c>
      <c r="Q3577" t="s">
        <v>5234</v>
      </c>
      <c r="R3577" t="s">
        <v>5235</v>
      </c>
      <c r="S3577" s="10">
        <f t="shared" si="190"/>
        <v>42561.575543981475</v>
      </c>
      <c r="T3577" s="10">
        <f t="shared" si="191"/>
        <v>42592.957638888889</v>
      </c>
    </row>
    <row r="3578" spans="1:20" ht="43.5" x14ac:dyDescent="0.35">
      <c r="A3578">
        <v>3576</v>
      </c>
      <c r="B3578" s="3" t="s">
        <v>2044</v>
      </c>
      <c r="C3578" s="3" t="s">
        <v>4623</v>
      </c>
      <c r="D3578">
        <v>100</v>
      </c>
      <c r="E3578">
        <v>100</v>
      </c>
      <c r="F3578" t="s">
        <v>5156</v>
      </c>
      <c r="G3578" t="s">
        <v>5161</v>
      </c>
      <c r="H3578" t="s">
        <v>5183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5208</v>
      </c>
      <c r="P3578">
        <f t="shared" si="189"/>
        <v>20</v>
      </c>
      <c r="Q3578" t="s">
        <v>5234</v>
      </c>
      <c r="R3578" t="s">
        <v>5235</v>
      </c>
      <c r="S3578" s="10">
        <f t="shared" si="190"/>
        <v>42649.340902777774</v>
      </c>
      <c r="T3578" s="10">
        <f t="shared" si="191"/>
        <v>42709.382569444446</v>
      </c>
    </row>
    <row r="3579" spans="1:20" ht="43.5" x14ac:dyDescent="0.35">
      <c r="A3579">
        <v>3577</v>
      </c>
      <c r="B3579" s="3" t="s">
        <v>2045</v>
      </c>
      <c r="C3579" s="3" t="s">
        <v>4624</v>
      </c>
      <c r="D3579">
        <v>600</v>
      </c>
      <c r="E3579">
        <v>780</v>
      </c>
      <c r="F3579" t="s">
        <v>5156</v>
      </c>
      <c r="G3579" t="s">
        <v>5161</v>
      </c>
      <c r="H3579" t="s">
        <v>5183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5208</v>
      </c>
      <c r="P3579">
        <f t="shared" si="189"/>
        <v>29</v>
      </c>
      <c r="Q3579" t="s">
        <v>5234</v>
      </c>
      <c r="R3579" t="s">
        <v>5235</v>
      </c>
      <c r="S3579" s="10">
        <f t="shared" si="190"/>
        <v>42093.578506944446</v>
      </c>
      <c r="T3579" s="10">
        <f t="shared" si="191"/>
        <v>42120.061111111114</v>
      </c>
    </row>
    <row r="3580" spans="1:20" ht="43.5" x14ac:dyDescent="0.35">
      <c r="A3580">
        <v>3578</v>
      </c>
      <c r="B3580" s="3" t="s">
        <v>2046</v>
      </c>
      <c r="C3580" s="3" t="s">
        <v>4625</v>
      </c>
      <c r="D3580">
        <v>1500</v>
      </c>
      <c r="E3580">
        <v>1500.2</v>
      </c>
      <c r="F3580" t="s">
        <v>5156</v>
      </c>
      <c r="G3580" t="s">
        <v>5162</v>
      </c>
      <c r="H3580" t="s">
        <v>5184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5208</v>
      </c>
      <c r="P3580">
        <f t="shared" si="189"/>
        <v>41</v>
      </c>
      <c r="Q3580" t="s">
        <v>5234</v>
      </c>
      <c r="R3580" t="s">
        <v>5235</v>
      </c>
      <c r="S3580" s="10">
        <f t="shared" si="190"/>
        <v>42460.525196759256</v>
      </c>
      <c r="T3580" s="10">
        <f t="shared" si="191"/>
        <v>42490.525196759256</v>
      </c>
    </row>
    <row r="3581" spans="1:20" ht="43.5" x14ac:dyDescent="0.35">
      <c r="A3581">
        <v>3579</v>
      </c>
      <c r="B3581" s="3" t="s">
        <v>2047</v>
      </c>
      <c r="C3581" s="3" t="s">
        <v>4626</v>
      </c>
      <c r="D3581">
        <v>500</v>
      </c>
      <c r="E3581">
        <v>500</v>
      </c>
      <c r="F3581" t="s">
        <v>5156</v>
      </c>
      <c r="G3581" t="s">
        <v>5162</v>
      </c>
      <c r="H3581" t="s">
        <v>5184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5208</v>
      </c>
      <c r="P3581">
        <f t="shared" si="189"/>
        <v>36</v>
      </c>
      <c r="Q3581" t="s">
        <v>5234</v>
      </c>
      <c r="R3581" t="s">
        <v>5235</v>
      </c>
      <c r="S3581" s="10">
        <f t="shared" si="190"/>
        <v>42430.553888888891</v>
      </c>
      <c r="T3581" s="10">
        <f t="shared" si="191"/>
        <v>42460.51222222222</v>
      </c>
    </row>
    <row r="3582" spans="1:20" ht="43.5" x14ac:dyDescent="0.35">
      <c r="A3582">
        <v>3580</v>
      </c>
      <c r="B3582" s="3" t="s">
        <v>2048</v>
      </c>
      <c r="C3582" s="3" t="s">
        <v>4627</v>
      </c>
      <c r="D3582">
        <v>900</v>
      </c>
      <c r="E3582">
        <v>1025</v>
      </c>
      <c r="F3582" t="s">
        <v>5156</v>
      </c>
      <c r="G3582" t="s">
        <v>5161</v>
      </c>
      <c r="H3582" t="s">
        <v>5183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5208</v>
      </c>
      <c r="P3582">
        <f t="shared" si="189"/>
        <v>38</v>
      </c>
      <c r="Q3582" t="s">
        <v>5234</v>
      </c>
      <c r="R3582" t="s">
        <v>5235</v>
      </c>
      <c r="S3582" s="10">
        <f t="shared" si="190"/>
        <v>42025.967847222222</v>
      </c>
      <c r="T3582" s="10">
        <f t="shared" si="191"/>
        <v>42063.999305555553</v>
      </c>
    </row>
    <row r="3583" spans="1:20" ht="58" x14ac:dyDescent="0.35">
      <c r="A3583">
        <v>3581</v>
      </c>
      <c r="B3583" s="3" t="s">
        <v>2049</v>
      </c>
      <c r="C3583" s="3" t="s">
        <v>4628</v>
      </c>
      <c r="D3583">
        <v>1500</v>
      </c>
      <c r="E3583">
        <v>1500</v>
      </c>
      <c r="F3583" t="s">
        <v>5156</v>
      </c>
      <c r="G3583" t="s">
        <v>5162</v>
      </c>
      <c r="H3583" t="s">
        <v>5184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5208</v>
      </c>
      <c r="P3583">
        <f t="shared" si="189"/>
        <v>33</v>
      </c>
      <c r="Q3583" t="s">
        <v>5234</v>
      </c>
      <c r="R3583" t="s">
        <v>5235</v>
      </c>
      <c r="S3583" s="10">
        <f t="shared" si="190"/>
        <v>41836.26284722222</v>
      </c>
      <c r="T3583" s="10">
        <f t="shared" si="191"/>
        <v>41850.26284722222</v>
      </c>
    </row>
    <row r="3584" spans="1:20" ht="43.5" x14ac:dyDescent="0.35">
      <c r="A3584">
        <v>3582</v>
      </c>
      <c r="B3584" s="3" t="s">
        <v>2050</v>
      </c>
      <c r="C3584" s="3" t="s">
        <v>4629</v>
      </c>
      <c r="D3584">
        <v>1000</v>
      </c>
      <c r="E3584">
        <v>2870</v>
      </c>
      <c r="F3584" t="s">
        <v>5156</v>
      </c>
      <c r="G3584" t="s">
        <v>5161</v>
      </c>
      <c r="H3584" t="s">
        <v>5183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5208</v>
      </c>
      <c r="P3584">
        <f t="shared" si="189"/>
        <v>59</v>
      </c>
      <c r="Q3584" t="s">
        <v>5234</v>
      </c>
      <c r="R3584" t="s">
        <v>5235</v>
      </c>
      <c r="S3584" s="10">
        <f t="shared" si="190"/>
        <v>42450.887523148143</v>
      </c>
      <c r="T3584" s="10">
        <f t="shared" si="191"/>
        <v>42464.887523148143</v>
      </c>
    </row>
    <row r="3585" spans="1:20" ht="43.5" x14ac:dyDescent="0.35">
      <c r="A3585">
        <v>3583</v>
      </c>
      <c r="B3585" s="3" t="s">
        <v>2051</v>
      </c>
      <c r="C3585" s="3" t="s">
        <v>4630</v>
      </c>
      <c r="D3585">
        <v>3000</v>
      </c>
      <c r="E3585">
        <v>3255</v>
      </c>
      <c r="F3585" t="s">
        <v>5156</v>
      </c>
      <c r="G3585" t="s">
        <v>5161</v>
      </c>
      <c r="H3585" t="s">
        <v>5183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5208</v>
      </c>
      <c r="P3585">
        <f t="shared" si="189"/>
        <v>136</v>
      </c>
      <c r="Q3585" t="s">
        <v>5234</v>
      </c>
      <c r="R3585" t="s">
        <v>5235</v>
      </c>
      <c r="S3585" s="10">
        <f t="shared" si="190"/>
        <v>42418.217650462961</v>
      </c>
      <c r="T3585" s="10">
        <f t="shared" si="191"/>
        <v>42478.175983796296</v>
      </c>
    </row>
    <row r="3586" spans="1:20" ht="87" x14ac:dyDescent="0.35">
      <c r="A3586">
        <v>3584</v>
      </c>
      <c r="B3586" s="3" t="s">
        <v>2052</v>
      </c>
      <c r="C3586" s="3" t="s">
        <v>4631</v>
      </c>
      <c r="D3586">
        <v>3000</v>
      </c>
      <c r="E3586">
        <v>3465</v>
      </c>
      <c r="F3586" t="s">
        <v>5156</v>
      </c>
      <c r="G3586" t="s">
        <v>5162</v>
      </c>
      <c r="H3586" t="s">
        <v>5184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5208</v>
      </c>
      <c r="P3586">
        <f t="shared" si="189"/>
        <v>31</v>
      </c>
      <c r="Q3586" t="s">
        <v>5234</v>
      </c>
      <c r="R3586" t="s">
        <v>5235</v>
      </c>
      <c r="S3586" s="10">
        <f t="shared" si="190"/>
        <v>42168.108148148145</v>
      </c>
      <c r="T3586" s="10">
        <f t="shared" si="191"/>
        <v>42198.108148148145</v>
      </c>
    </row>
    <row r="3587" spans="1:20" ht="43.5" x14ac:dyDescent="0.35">
      <c r="A3587">
        <v>3585</v>
      </c>
      <c r="B3587" s="3" t="s">
        <v>2053</v>
      </c>
      <c r="C3587" s="3" t="s">
        <v>4632</v>
      </c>
      <c r="D3587">
        <v>3400</v>
      </c>
      <c r="E3587">
        <v>4050</v>
      </c>
      <c r="F3587" t="s">
        <v>5156</v>
      </c>
      <c r="G3587" t="s">
        <v>5161</v>
      </c>
      <c r="H3587" t="s">
        <v>5183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5208</v>
      </c>
      <c r="P3587">
        <f t="shared" ref="P3587:P3650" si="192">ROUND(E3587/L3587,0)</f>
        <v>176</v>
      </c>
      <c r="Q3587" t="s">
        <v>5234</v>
      </c>
      <c r="R3587" t="s">
        <v>5235</v>
      </c>
      <c r="S3587" s="10">
        <f t="shared" ref="S3587:S3650" si="193">(J3587/86400)+25569+(-5/24)</f>
        <v>41964.507986111108</v>
      </c>
      <c r="T3587" s="10">
        <f t="shared" ref="T3587:T3650" si="194">(I3587/86400)+25569+(-5/24)</f>
        <v>41994.507986111108</v>
      </c>
    </row>
    <row r="3588" spans="1:20" x14ac:dyDescent="0.35">
      <c r="A3588">
        <v>3586</v>
      </c>
      <c r="B3588" s="3" t="s">
        <v>2054</v>
      </c>
      <c r="C3588" s="3" t="s">
        <v>4633</v>
      </c>
      <c r="D3588">
        <v>7500</v>
      </c>
      <c r="E3588">
        <v>8207</v>
      </c>
      <c r="F3588" t="s">
        <v>5156</v>
      </c>
      <c r="G3588" t="s">
        <v>5161</v>
      </c>
      <c r="H3588" t="s">
        <v>5183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5208</v>
      </c>
      <c r="P3588">
        <f t="shared" si="192"/>
        <v>152</v>
      </c>
      <c r="Q3588" t="s">
        <v>5234</v>
      </c>
      <c r="R3588" t="s">
        <v>5235</v>
      </c>
      <c r="S3588" s="10">
        <f t="shared" si="193"/>
        <v>42576.489236111105</v>
      </c>
      <c r="T3588" s="10">
        <f t="shared" si="194"/>
        <v>42636.489236111105</v>
      </c>
    </row>
    <row r="3589" spans="1:20" ht="43.5" x14ac:dyDescent="0.35">
      <c r="A3589">
        <v>3587</v>
      </c>
      <c r="B3589" s="3" t="s">
        <v>2055</v>
      </c>
      <c r="C3589" s="3" t="s">
        <v>4634</v>
      </c>
      <c r="D3589">
        <v>500</v>
      </c>
      <c r="E3589">
        <v>633</v>
      </c>
      <c r="F3589" t="s">
        <v>5156</v>
      </c>
      <c r="G3589" t="s">
        <v>5162</v>
      </c>
      <c r="H3589" t="s">
        <v>5184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5208</v>
      </c>
      <c r="P3589">
        <f t="shared" si="192"/>
        <v>23</v>
      </c>
      <c r="Q3589" t="s">
        <v>5234</v>
      </c>
      <c r="R3589" t="s">
        <v>5235</v>
      </c>
      <c r="S3589" s="10">
        <f t="shared" si="193"/>
        <v>42503.331643518519</v>
      </c>
      <c r="T3589" s="10">
        <f t="shared" si="194"/>
        <v>42548.583333333336</v>
      </c>
    </row>
    <row r="3590" spans="1:20" ht="43.5" x14ac:dyDescent="0.35">
      <c r="A3590">
        <v>3588</v>
      </c>
      <c r="B3590" s="3" t="s">
        <v>2056</v>
      </c>
      <c r="C3590" s="3" t="s">
        <v>4635</v>
      </c>
      <c r="D3590">
        <v>200</v>
      </c>
      <c r="E3590">
        <v>201</v>
      </c>
      <c r="F3590" t="s">
        <v>5156</v>
      </c>
      <c r="G3590" t="s">
        <v>5162</v>
      </c>
      <c r="H3590" t="s">
        <v>5184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5208</v>
      </c>
      <c r="P3590">
        <f t="shared" si="192"/>
        <v>18</v>
      </c>
      <c r="Q3590" t="s">
        <v>5234</v>
      </c>
      <c r="R3590" t="s">
        <v>5235</v>
      </c>
      <c r="S3590" s="10">
        <f t="shared" si="193"/>
        <v>42101.620486111111</v>
      </c>
      <c r="T3590" s="10">
        <f t="shared" si="194"/>
        <v>42123.749999999993</v>
      </c>
    </row>
    <row r="3591" spans="1:20" ht="43.5" x14ac:dyDescent="0.35">
      <c r="A3591">
        <v>3589</v>
      </c>
      <c r="B3591" s="3" t="s">
        <v>2057</v>
      </c>
      <c r="C3591" s="3" t="s">
        <v>4636</v>
      </c>
      <c r="D3591">
        <v>4000</v>
      </c>
      <c r="E3591">
        <v>5100</v>
      </c>
      <c r="F3591" t="s">
        <v>5156</v>
      </c>
      <c r="G3591" t="s">
        <v>5161</v>
      </c>
      <c r="H3591" t="s">
        <v>5183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5208</v>
      </c>
      <c r="P3591">
        <f t="shared" si="192"/>
        <v>82</v>
      </c>
      <c r="Q3591" t="s">
        <v>5234</v>
      </c>
      <c r="R3591" t="s">
        <v>5235</v>
      </c>
      <c r="S3591" s="10">
        <f t="shared" si="193"/>
        <v>42125.439201388886</v>
      </c>
      <c r="T3591" s="10">
        <f t="shared" si="194"/>
        <v>42150.439201388886</v>
      </c>
    </row>
    <row r="3592" spans="1:20" ht="58" x14ac:dyDescent="0.35">
      <c r="A3592">
        <v>3590</v>
      </c>
      <c r="B3592" s="3" t="s">
        <v>2058</v>
      </c>
      <c r="C3592" s="3" t="s">
        <v>4637</v>
      </c>
      <c r="D3592">
        <v>5000</v>
      </c>
      <c r="E3592">
        <v>5003</v>
      </c>
      <c r="F3592" t="s">
        <v>5156</v>
      </c>
      <c r="G3592" t="s">
        <v>5162</v>
      </c>
      <c r="H3592" t="s">
        <v>5184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5208</v>
      </c>
      <c r="P3592">
        <f t="shared" si="192"/>
        <v>69</v>
      </c>
      <c r="Q3592" t="s">
        <v>5234</v>
      </c>
      <c r="R3592" t="s">
        <v>5235</v>
      </c>
      <c r="S3592" s="10">
        <f t="shared" si="193"/>
        <v>41902.125393518516</v>
      </c>
      <c r="T3592" s="10">
        <f t="shared" si="194"/>
        <v>41932.125393518516</v>
      </c>
    </row>
    <row r="3593" spans="1:20" ht="43.5" x14ac:dyDescent="0.35">
      <c r="A3593">
        <v>3591</v>
      </c>
      <c r="B3593" s="3" t="s">
        <v>2059</v>
      </c>
      <c r="C3593" s="3" t="s">
        <v>4638</v>
      </c>
      <c r="D3593">
        <v>700</v>
      </c>
      <c r="E3593">
        <v>1225</v>
      </c>
      <c r="F3593" t="s">
        <v>5156</v>
      </c>
      <c r="G3593" t="s">
        <v>5161</v>
      </c>
      <c r="H3593" t="s">
        <v>5183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5208</v>
      </c>
      <c r="P3593">
        <f t="shared" si="192"/>
        <v>68</v>
      </c>
      <c r="Q3593" t="s">
        <v>5234</v>
      </c>
      <c r="R3593" t="s">
        <v>5235</v>
      </c>
      <c r="S3593" s="10">
        <f t="shared" si="193"/>
        <v>42003.74009259259</v>
      </c>
      <c r="T3593" s="10">
        <f t="shared" si="194"/>
        <v>42027.999305555553</v>
      </c>
    </row>
    <row r="3594" spans="1:20" ht="43.5" x14ac:dyDescent="0.35">
      <c r="A3594">
        <v>3592</v>
      </c>
      <c r="B3594" s="3" t="s">
        <v>2060</v>
      </c>
      <c r="C3594" s="3" t="s">
        <v>4639</v>
      </c>
      <c r="D3594">
        <v>2000</v>
      </c>
      <c r="E3594">
        <v>2545</v>
      </c>
      <c r="F3594" t="s">
        <v>5156</v>
      </c>
      <c r="G3594" t="s">
        <v>5161</v>
      </c>
      <c r="H3594" t="s">
        <v>5183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5208</v>
      </c>
      <c r="P3594">
        <f t="shared" si="192"/>
        <v>73</v>
      </c>
      <c r="Q3594" t="s">
        <v>5234</v>
      </c>
      <c r="R3594" t="s">
        <v>5235</v>
      </c>
      <c r="S3594" s="10">
        <f t="shared" si="193"/>
        <v>41988.621608796289</v>
      </c>
      <c r="T3594" s="10">
        <f t="shared" si="194"/>
        <v>42045.999305555553</v>
      </c>
    </row>
    <row r="3595" spans="1:20" ht="43.5" x14ac:dyDescent="0.35">
      <c r="A3595">
        <v>3593</v>
      </c>
      <c r="B3595" s="3" t="s">
        <v>2061</v>
      </c>
      <c r="C3595" s="3" t="s">
        <v>4640</v>
      </c>
      <c r="D3595">
        <v>3000</v>
      </c>
      <c r="E3595">
        <v>3319</v>
      </c>
      <c r="F3595" t="s">
        <v>5156</v>
      </c>
      <c r="G3595" t="s">
        <v>5161</v>
      </c>
      <c r="H3595" t="s">
        <v>5183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5208</v>
      </c>
      <c r="P3595">
        <f t="shared" si="192"/>
        <v>77</v>
      </c>
      <c r="Q3595" t="s">
        <v>5234</v>
      </c>
      <c r="R3595" t="s">
        <v>5235</v>
      </c>
      <c r="S3595" s="10">
        <f t="shared" si="193"/>
        <v>41974.690266203703</v>
      </c>
      <c r="T3595" s="10">
        <f t="shared" si="194"/>
        <v>42009.643055555549</v>
      </c>
    </row>
    <row r="3596" spans="1:20" ht="58" x14ac:dyDescent="0.35">
      <c r="A3596">
        <v>3594</v>
      </c>
      <c r="B3596" s="3" t="s">
        <v>2062</v>
      </c>
      <c r="C3596" s="3" t="s">
        <v>4641</v>
      </c>
      <c r="D3596">
        <v>1600</v>
      </c>
      <c r="E3596">
        <v>2015</v>
      </c>
      <c r="F3596" t="s">
        <v>5156</v>
      </c>
      <c r="G3596" t="s">
        <v>5161</v>
      </c>
      <c r="H3596" t="s">
        <v>5183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5208</v>
      </c>
      <c r="P3596">
        <f t="shared" si="192"/>
        <v>56</v>
      </c>
      <c r="Q3596" t="s">
        <v>5234</v>
      </c>
      <c r="R3596" t="s">
        <v>5235</v>
      </c>
      <c r="S3596" s="10">
        <f t="shared" si="193"/>
        <v>42591.858587962961</v>
      </c>
      <c r="T3596" s="10">
        <f t="shared" si="194"/>
        <v>42616.858587962961</v>
      </c>
    </row>
    <row r="3597" spans="1:20" ht="29" x14ac:dyDescent="0.35">
      <c r="A3597">
        <v>3595</v>
      </c>
      <c r="B3597" s="3" t="s">
        <v>2063</v>
      </c>
      <c r="C3597" s="3" t="s">
        <v>4642</v>
      </c>
      <c r="D3597">
        <v>2600</v>
      </c>
      <c r="E3597">
        <v>3081</v>
      </c>
      <c r="F3597" t="s">
        <v>5156</v>
      </c>
      <c r="G3597" t="s">
        <v>5161</v>
      </c>
      <c r="H3597" t="s">
        <v>5183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5208</v>
      </c>
      <c r="P3597">
        <f t="shared" si="192"/>
        <v>50</v>
      </c>
      <c r="Q3597" t="s">
        <v>5234</v>
      </c>
      <c r="R3597" t="s">
        <v>5235</v>
      </c>
      <c r="S3597" s="10">
        <f t="shared" si="193"/>
        <v>42049.800034722219</v>
      </c>
      <c r="T3597" s="10">
        <f t="shared" si="194"/>
        <v>42076.082638888889</v>
      </c>
    </row>
    <row r="3598" spans="1:20" ht="43.5" x14ac:dyDescent="0.35">
      <c r="A3598">
        <v>3596</v>
      </c>
      <c r="B3598" s="3" t="s">
        <v>2064</v>
      </c>
      <c r="C3598" s="3" t="s">
        <v>4643</v>
      </c>
      <c r="D3598">
        <v>1100</v>
      </c>
      <c r="E3598">
        <v>1185</v>
      </c>
      <c r="F3598" t="s">
        <v>5156</v>
      </c>
      <c r="G3598" t="s">
        <v>5166</v>
      </c>
      <c r="H3598" t="s">
        <v>5188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5208</v>
      </c>
      <c r="P3598">
        <f t="shared" si="192"/>
        <v>79</v>
      </c>
      <c r="Q3598" t="s">
        <v>5234</v>
      </c>
      <c r="R3598" t="s">
        <v>5235</v>
      </c>
      <c r="S3598" s="10">
        <f t="shared" si="193"/>
        <v>41856.506736111107</v>
      </c>
      <c r="T3598" s="10">
        <f t="shared" si="194"/>
        <v>41877.506736111107</v>
      </c>
    </row>
    <row r="3599" spans="1:20" ht="29" x14ac:dyDescent="0.35">
      <c r="A3599">
        <v>3597</v>
      </c>
      <c r="B3599" s="3" t="s">
        <v>2065</v>
      </c>
      <c r="C3599" s="3" t="s">
        <v>4644</v>
      </c>
      <c r="D3599">
        <v>2500</v>
      </c>
      <c r="E3599">
        <v>2565</v>
      </c>
      <c r="F3599" t="s">
        <v>5156</v>
      </c>
      <c r="G3599" t="s">
        <v>5161</v>
      </c>
      <c r="H3599" t="s">
        <v>5183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5208</v>
      </c>
      <c r="P3599">
        <f t="shared" si="192"/>
        <v>78</v>
      </c>
      <c r="Q3599" t="s">
        <v>5234</v>
      </c>
      <c r="R3599" t="s">
        <v>5235</v>
      </c>
      <c r="S3599" s="10">
        <f t="shared" si="193"/>
        <v>42417.377199074072</v>
      </c>
      <c r="T3599" s="10">
        <f t="shared" si="194"/>
        <v>42432.040972222218</v>
      </c>
    </row>
    <row r="3600" spans="1:20" ht="43.5" x14ac:dyDescent="0.35">
      <c r="A3600">
        <v>3598</v>
      </c>
      <c r="B3600" s="3" t="s">
        <v>2066</v>
      </c>
      <c r="C3600" s="3" t="s">
        <v>4645</v>
      </c>
      <c r="D3600">
        <v>1000</v>
      </c>
      <c r="E3600">
        <v>1101</v>
      </c>
      <c r="F3600" t="s">
        <v>5156</v>
      </c>
      <c r="G3600" t="s">
        <v>5161</v>
      </c>
      <c r="H3600" t="s">
        <v>5183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5208</v>
      </c>
      <c r="P3600">
        <f t="shared" si="192"/>
        <v>41</v>
      </c>
      <c r="Q3600" t="s">
        <v>5234</v>
      </c>
      <c r="R3600" t="s">
        <v>5235</v>
      </c>
      <c r="S3600" s="10">
        <f t="shared" si="193"/>
        <v>41866.590532407405</v>
      </c>
      <c r="T3600" s="10">
        <f t="shared" si="194"/>
        <v>41884.999305555553</v>
      </c>
    </row>
    <row r="3601" spans="1:20" ht="43.5" x14ac:dyDescent="0.35">
      <c r="A3601">
        <v>3599</v>
      </c>
      <c r="B3601" s="3" t="s">
        <v>2067</v>
      </c>
      <c r="C3601" s="3" t="s">
        <v>4646</v>
      </c>
      <c r="D3601">
        <v>500</v>
      </c>
      <c r="E3601">
        <v>1010</v>
      </c>
      <c r="F3601" t="s">
        <v>5156</v>
      </c>
      <c r="G3601" t="s">
        <v>5161</v>
      </c>
      <c r="H3601" t="s">
        <v>5183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5208</v>
      </c>
      <c r="P3601">
        <f t="shared" si="192"/>
        <v>59</v>
      </c>
      <c r="Q3601" t="s">
        <v>5234</v>
      </c>
      <c r="R3601" t="s">
        <v>5235</v>
      </c>
      <c r="S3601" s="10">
        <f t="shared" si="193"/>
        <v>42220.586539351854</v>
      </c>
      <c r="T3601" s="10">
        <f t="shared" si="194"/>
        <v>42245.791666666664</v>
      </c>
    </row>
    <row r="3602" spans="1:20" ht="29" x14ac:dyDescent="0.35">
      <c r="A3602">
        <v>3600</v>
      </c>
      <c r="B3602" s="3" t="s">
        <v>2068</v>
      </c>
      <c r="C3602" s="3" t="s">
        <v>4647</v>
      </c>
      <c r="D3602">
        <v>10</v>
      </c>
      <c r="E3602">
        <v>13</v>
      </c>
      <c r="F3602" t="s">
        <v>5156</v>
      </c>
      <c r="G3602" t="s">
        <v>5161</v>
      </c>
      <c r="H3602" t="s">
        <v>5183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5208</v>
      </c>
      <c r="P3602">
        <f t="shared" si="192"/>
        <v>3</v>
      </c>
      <c r="Q3602" t="s">
        <v>5234</v>
      </c>
      <c r="R3602" t="s">
        <v>5235</v>
      </c>
      <c r="S3602" s="10">
        <f t="shared" si="193"/>
        <v>42628.640787037039</v>
      </c>
      <c r="T3602" s="10">
        <f t="shared" si="194"/>
        <v>42656.640787037039</v>
      </c>
    </row>
    <row r="3603" spans="1:20" ht="43.5" x14ac:dyDescent="0.35">
      <c r="A3603">
        <v>3601</v>
      </c>
      <c r="B3603" s="3" t="s">
        <v>2069</v>
      </c>
      <c r="C3603" s="3" t="s">
        <v>4648</v>
      </c>
      <c r="D3603">
        <v>2000</v>
      </c>
      <c r="E3603">
        <v>2087</v>
      </c>
      <c r="F3603" t="s">
        <v>5156</v>
      </c>
      <c r="G3603" t="s">
        <v>5162</v>
      </c>
      <c r="H3603" t="s">
        <v>5184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5208</v>
      </c>
      <c r="P3603">
        <f t="shared" si="192"/>
        <v>39</v>
      </c>
      <c r="Q3603" t="s">
        <v>5234</v>
      </c>
      <c r="R3603" t="s">
        <v>5235</v>
      </c>
      <c r="S3603" s="10">
        <f t="shared" si="193"/>
        <v>41990.790300925924</v>
      </c>
      <c r="T3603" s="10">
        <f t="shared" si="194"/>
        <v>42020.790300925924</v>
      </c>
    </row>
    <row r="3604" spans="1:20" ht="58" x14ac:dyDescent="0.35">
      <c r="A3604">
        <v>3602</v>
      </c>
      <c r="B3604" s="3" t="s">
        <v>2070</v>
      </c>
      <c r="C3604" s="3" t="s">
        <v>4649</v>
      </c>
      <c r="D3604">
        <v>4000</v>
      </c>
      <c r="E3604">
        <v>4002</v>
      </c>
      <c r="F3604" t="s">
        <v>5156</v>
      </c>
      <c r="G3604" t="s">
        <v>5161</v>
      </c>
      <c r="H3604" t="s">
        <v>5183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5208</v>
      </c>
      <c r="P3604">
        <f t="shared" si="192"/>
        <v>82</v>
      </c>
      <c r="Q3604" t="s">
        <v>5234</v>
      </c>
      <c r="R3604" t="s">
        <v>5235</v>
      </c>
      <c r="S3604" s="10">
        <f t="shared" si="193"/>
        <v>42447.68609953703</v>
      </c>
      <c r="T3604" s="10">
        <f t="shared" si="194"/>
        <v>42507.68609953703</v>
      </c>
    </row>
    <row r="3605" spans="1:20" ht="43.5" x14ac:dyDescent="0.35">
      <c r="A3605">
        <v>3603</v>
      </c>
      <c r="B3605" s="3" t="s">
        <v>2071</v>
      </c>
      <c r="C3605" s="3" t="s">
        <v>4650</v>
      </c>
      <c r="D3605">
        <v>1500</v>
      </c>
      <c r="E3605">
        <v>2560</v>
      </c>
      <c r="F3605" t="s">
        <v>5156</v>
      </c>
      <c r="G3605" t="s">
        <v>5161</v>
      </c>
      <c r="H3605" t="s">
        <v>5183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5208</v>
      </c>
      <c r="P3605">
        <f t="shared" si="192"/>
        <v>45</v>
      </c>
      <c r="Q3605" t="s">
        <v>5234</v>
      </c>
      <c r="R3605" t="s">
        <v>5235</v>
      </c>
      <c r="S3605" s="10">
        <f t="shared" si="193"/>
        <v>42283.656018518515</v>
      </c>
      <c r="T3605" s="10">
        <f t="shared" si="194"/>
        <v>42313.697685185187</v>
      </c>
    </row>
    <row r="3606" spans="1:20" ht="43.5" x14ac:dyDescent="0.35">
      <c r="A3606">
        <v>3604</v>
      </c>
      <c r="B3606" s="3" t="s">
        <v>2072</v>
      </c>
      <c r="C3606" s="3" t="s">
        <v>4651</v>
      </c>
      <c r="D3606">
        <v>3000</v>
      </c>
      <c r="E3606">
        <v>3385</v>
      </c>
      <c r="F3606" t="s">
        <v>5156</v>
      </c>
      <c r="G3606" t="s">
        <v>5161</v>
      </c>
      <c r="H3606" t="s">
        <v>5183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5208</v>
      </c>
      <c r="P3606">
        <f t="shared" si="192"/>
        <v>49</v>
      </c>
      <c r="Q3606" t="s">
        <v>5234</v>
      </c>
      <c r="R3606" t="s">
        <v>5235</v>
      </c>
      <c r="S3606" s="10">
        <f t="shared" si="193"/>
        <v>42482.80736111111</v>
      </c>
      <c r="T3606" s="10">
        <f t="shared" si="194"/>
        <v>42489.082638888889</v>
      </c>
    </row>
    <row r="3607" spans="1:20" ht="58" x14ac:dyDescent="0.35">
      <c r="A3607">
        <v>3605</v>
      </c>
      <c r="B3607" s="3" t="s">
        <v>2073</v>
      </c>
      <c r="C3607" s="3" t="s">
        <v>4652</v>
      </c>
      <c r="D3607">
        <v>250</v>
      </c>
      <c r="E3607">
        <v>460</v>
      </c>
      <c r="F3607" t="s">
        <v>5156</v>
      </c>
      <c r="G3607" t="s">
        <v>5162</v>
      </c>
      <c r="H3607" t="s">
        <v>5184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5208</v>
      </c>
      <c r="P3607">
        <f t="shared" si="192"/>
        <v>31</v>
      </c>
      <c r="Q3607" t="s">
        <v>5234</v>
      </c>
      <c r="R3607" t="s">
        <v>5235</v>
      </c>
      <c r="S3607" s="10">
        <f t="shared" si="193"/>
        <v>42383.584791666661</v>
      </c>
      <c r="T3607" s="10">
        <f t="shared" si="194"/>
        <v>42413.584791666661</v>
      </c>
    </row>
    <row r="3608" spans="1:20" ht="43.5" x14ac:dyDescent="0.35">
      <c r="A3608">
        <v>3606</v>
      </c>
      <c r="B3608" s="3" t="s">
        <v>2074</v>
      </c>
      <c r="C3608" s="3" t="s">
        <v>4653</v>
      </c>
      <c r="D3608">
        <v>3000</v>
      </c>
      <c r="E3608">
        <v>3908</v>
      </c>
      <c r="F3608" t="s">
        <v>5156</v>
      </c>
      <c r="G3608" t="s">
        <v>5162</v>
      </c>
      <c r="H3608" t="s">
        <v>5184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5208</v>
      </c>
      <c r="P3608">
        <f t="shared" si="192"/>
        <v>61</v>
      </c>
      <c r="Q3608" t="s">
        <v>5234</v>
      </c>
      <c r="R3608" t="s">
        <v>5235</v>
      </c>
      <c r="S3608" s="10">
        <f t="shared" si="193"/>
        <v>42566.396493055552</v>
      </c>
      <c r="T3608" s="10">
        <f t="shared" si="194"/>
        <v>42596.396493055552</v>
      </c>
    </row>
    <row r="3609" spans="1:20" ht="29" x14ac:dyDescent="0.35">
      <c r="A3609">
        <v>3607</v>
      </c>
      <c r="B3609" s="3" t="s">
        <v>2075</v>
      </c>
      <c r="C3609" s="3" t="s">
        <v>4654</v>
      </c>
      <c r="D3609">
        <v>550</v>
      </c>
      <c r="E3609">
        <v>580</v>
      </c>
      <c r="F3609" t="s">
        <v>5156</v>
      </c>
      <c r="G3609" t="s">
        <v>5162</v>
      </c>
      <c r="H3609" t="s">
        <v>5184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5208</v>
      </c>
      <c r="P3609">
        <f t="shared" si="192"/>
        <v>29</v>
      </c>
      <c r="Q3609" t="s">
        <v>5234</v>
      </c>
      <c r="R3609" t="s">
        <v>5235</v>
      </c>
      <c r="S3609" s="10">
        <f t="shared" si="193"/>
        <v>42338.755578703705</v>
      </c>
      <c r="T3609" s="10">
        <f t="shared" si="194"/>
        <v>42352.791666666664</v>
      </c>
    </row>
    <row r="3610" spans="1:20" ht="43.5" x14ac:dyDescent="0.35">
      <c r="A3610">
        <v>3608</v>
      </c>
      <c r="B3610" s="3" t="s">
        <v>2076</v>
      </c>
      <c r="C3610" s="3" t="s">
        <v>4655</v>
      </c>
      <c r="D3610">
        <v>800</v>
      </c>
      <c r="E3610">
        <v>800</v>
      </c>
      <c r="F3610" t="s">
        <v>5156</v>
      </c>
      <c r="G3610" t="s">
        <v>5162</v>
      </c>
      <c r="H3610" t="s">
        <v>5184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5208</v>
      </c>
      <c r="P3610">
        <f t="shared" si="192"/>
        <v>30</v>
      </c>
      <c r="Q3610" t="s">
        <v>5234</v>
      </c>
      <c r="R3610" t="s">
        <v>5235</v>
      </c>
      <c r="S3610" s="10">
        <f t="shared" si="193"/>
        <v>42506.501041666663</v>
      </c>
      <c r="T3610" s="10">
        <f t="shared" si="194"/>
        <v>42538.374999999993</v>
      </c>
    </row>
    <row r="3611" spans="1:20" ht="43.5" x14ac:dyDescent="0.35">
      <c r="A3611">
        <v>3609</v>
      </c>
      <c r="B3611" s="3" t="s">
        <v>2077</v>
      </c>
      <c r="C3611" s="3" t="s">
        <v>4656</v>
      </c>
      <c r="D3611">
        <v>1960</v>
      </c>
      <c r="E3611">
        <v>3005</v>
      </c>
      <c r="F3611" t="s">
        <v>5156</v>
      </c>
      <c r="G3611" t="s">
        <v>5162</v>
      </c>
      <c r="H3611" t="s">
        <v>5184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5208</v>
      </c>
      <c r="P3611">
        <f t="shared" si="192"/>
        <v>143</v>
      </c>
      <c r="Q3611" t="s">
        <v>5234</v>
      </c>
      <c r="R3611" t="s">
        <v>5235</v>
      </c>
      <c r="S3611" s="10">
        <f t="shared" si="193"/>
        <v>42429.783391203702</v>
      </c>
      <c r="T3611" s="10">
        <f t="shared" si="194"/>
        <v>42459.741724537038</v>
      </c>
    </row>
    <row r="3612" spans="1:20" ht="43.5" x14ac:dyDescent="0.35">
      <c r="A3612">
        <v>3610</v>
      </c>
      <c r="B3612" s="3" t="s">
        <v>2078</v>
      </c>
      <c r="C3612" s="3" t="s">
        <v>4657</v>
      </c>
      <c r="D3612">
        <v>1000</v>
      </c>
      <c r="E3612">
        <v>1623</v>
      </c>
      <c r="F3612" t="s">
        <v>5156</v>
      </c>
      <c r="G3612" t="s">
        <v>5162</v>
      </c>
      <c r="H3612" t="s">
        <v>5184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5208</v>
      </c>
      <c r="P3612">
        <f t="shared" si="192"/>
        <v>52</v>
      </c>
      <c r="Q3612" t="s">
        <v>5234</v>
      </c>
      <c r="R3612" t="s">
        <v>5235</v>
      </c>
      <c r="S3612" s="10">
        <f t="shared" si="193"/>
        <v>42203.22379629629</v>
      </c>
      <c r="T3612" s="10">
        <f t="shared" si="194"/>
        <v>42233.22379629629</v>
      </c>
    </row>
    <row r="3613" spans="1:20" ht="43.5" x14ac:dyDescent="0.35">
      <c r="A3613">
        <v>3611</v>
      </c>
      <c r="B3613" s="3" t="s">
        <v>2079</v>
      </c>
      <c r="C3613" s="3" t="s">
        <v>4658</v>
      </c>
      <c r="D3613">
        <v>2500</v>
      </c>
      <c r="E3613">
        <v>3400</v>
      </c>
      <c r="F3613" t="s">
        <v>5156</v>
      </c>
      <c r="G3613" t="s">
        <v>5162</v>
      </c>
      <c r="H3613" t="s">
        <v>5184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5208</v>
      </c>
      <c r="P3613">
        <f t="shared" si="192"/>
        <v>67</v>
      </c>
      <c r="Q3613" t="s">
        <v>5234</v>
      </c>
      <c r="R3613" t="s">
        <v>5235</v>
      </c>
      <c r="S3613" s="10">
        <f t="shared" si="193"/>
        <v>42072.162048611113</v>
      </c>
      <c r="T3613" s="10">
        <f t="shared" si="194"/>
        <v>42102.162048611113</v>
      </c>
    </row>
    <row r="3614" spans="1:20" ht="43.5" x14ac:dyDescent="0.35">
      <c r="A3614">
        <v>3612</v>
      </c>
      <c r="B3614" s="3" t="s">
        <v>2080</v>
      </c>
      <c r="C3614" s="3" t="s">
        <v>4659</v>
      </c>
      <c r="D3614">
        <v>5000</v>
      </c>
      <c r="E3614">
        <v>7220</v>
      </c>
      <c r="F3614" t="s">
        <v>5156</v>
      </c>
      <c r="G3614" t="s">
        <v>5166</v>
      </c>
      <c r="H3614" t="s">
        <v>5188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5208</v>
      </c>
      <c r="P3614">
        <f t="shared" si="192"/>
        <v>127</v>
      </c>
      <c r="Q3614" t="s">
        <v>5234</v>
      </c>
      <c r="R3614" t="s">
        <v>5235</v>
      </c>
      <c r="S3614" s="10">
        <f t="shared" si="193"/>
        <v>41789.518645833326</v>
      </c>
      <c r="T3614" s="10">
        <f t="shared" si="194"/>
        <v>41799.518645833326</v>
      </c>
    </row>
    <row r="3615" spans="1:20" ht="43.5" x14ac:dyDescent="0.35">
      <c r="A3615">
        <v>3613</v>
      </c>
      <c r="B3615" s="3" t="s">
        <v>2081</v>
      </c>
      <c r="C3615" s="3" t="s">
        <v>4660</v>
      </c>
      <c r="D3615">
        <v>1250</v>
      </c>
      <c r="E3615">
        <v>1250</v>
      </c>
      <c r="F3615" t="s">
        <v>5156</v>
      </c>
      <c r="G3615" t="s">
        <v>5161</v>
      </c>
      <c r="H3615" t="s">
        <v>5183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5208</v>
      </c>
      <c r="P3615">
        <f t="shared" si="192"/>
        <v>63</v>
      </c>
      <c r="Q3615" t="s">
        <v>5234</v>
      </c>
      <c r="R3615" t="s">
        <v>5235</v>
      </c>
      <c r="S3615" s="10">
        <f t="shared" si="193"/>
        <v>41788.381643518514</v>
      </c>
      <c r="T3615" s="10">
        <f t="shared" si="194"/>
        <v>41818.381643518514</v>
      </c>
    </row>
    <row r="3616" spans="1:20" ht="43.5" x14ac:dyDescent="0.35">
      <c r="A3616">
        <v>3614</v>
      </c>
      <c r="B3616" s="3" t="s">
        <v>1908</v>
      </c>
      <c r="C3616" s="3" t="s">
        <v>4661</v>
      </c>
      <c r="D3616">
        <v>2500</v>
      </c>
      <c r="E3616">
        <v>2520</v>
      </c>
      <c r="F3616" t="s">
        <v>5156</v>
      </c>
      <c r="G3616" t="s">
        <v>5161</v>
      </c>
      <c r="H3616" t="s">
        <v>5183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5208</v>
      </c>
      <c r="P3616">
        <f t="shared" si="192"/>
        <v>35</v>
      </c>
      <c r="Q3616" t="s">
        <v>5234</v>
      </c>
      <c r="R3616" t="s">
        <v>5235</v>
      </c>
      <c r="S3616" s="10">
        <f t="shared" si="193"/>
        <v>42143.833518518521</v>
      </c>
      <c r="T3616" s="10">
        <f t="shared" si="194"/>
        <v>42173.833518518521</v>
      </c>
    </row>
    <row r="3617" spans="1:20" ht="43.5" x14ac:dyDescent="0.35">
      <c r="A3617">
        <v>3615</v>
      </c>
      <c r="B3617" s="3" t="s">
        <v>2082</v>
      </c>
      <c r="C3617" s="3" t="s">
        <v>4662</v>
      </c>
      <c r="D3617">
        <v>2500</v>
      </c>
      <c r="E3617">
        <v>2670</v>
      </c>
      <c r="F3617" t="s">
        <v>5156</v>
      </c>
      <c r="G3617" t="s">
        <v>5162</v>
      </c>
      <c r="H3617" t="s">
        <v>5184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5208</v>
      </c>
      <c r="P3617">
        <f t="shared" si="192"/>
        <v>37</v>
      </c>
      <c r="Q3617" t="s">
        <v>5234</v>
      </c>
      <c r="R3617" t="s">
        <v>5235</v>
      </c>
      <c r="S3617" s="10">
        <f t="shared" si="193"/>
        <v>42318.385370370372</v>
      </c>
      <c r="T3617" s="10">
        <f t="shared" si="194"/>
        <v>42348.385370370372</v>
      </c>
    </row>
    <row r="3618" spans="1:20" ht="58" x14ac:dyDescent="0.35">
      <c r="A3618">
        <v>3616</v>
      </c>
      <c r="B3618" s="3" t="s">
        <v>2083</v>
      </c>
      <c r="C3618" s="3" t="s">
        <v>4663</v>
      </c>
      <c r="D3618">
        <v>2500</v>
      </c>
      <c r="E3618">
        <v>3120</v>
      </c>
      <c r="F3618" t="s">
        <v>5156</v>
      </c>
      <c r="G3618" t="s">
        <v>5162</v>
      </c>
      <c r="H3618" t="s">
        <v>5184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5208</v>
      </c>
      <c r="P3618">
        <f t="shared" si="192"/>
        <v>69</v>
      </c>
      <c r="Q3618" t="s">
        <v>5234</v>
      </c>
      <c r="R3618" t="s">
        <v>5235</v>
      </c>
      <c r="S3618" s="10">
        <f t="shared" si="193"/>
        <v>42052.741481481477</v>
      </c>
      <c r="T3618" s="10">
        <f t="shared" si="194"/>
        <v>42082.699814814812</v>
      </c>
    </row>
    <row r="3619" spans="1:20" ht="43.5" x14ac:dyDescent="0.35">
      <c r="A3619">
        <v>3617</v>
      </c>
      <c r="B3619" s="3" t="s">
        <v>2084</v>
      </c>
      <c r="C3619" s="3" t="s">
        <v>4664</v>
      </c>
      <c r="D3619">
        <v>740</v>
      </c>
      <c r="E3619">
        <v>880</v>
      </c>
      <c r="F3619" t="s">
        <v>5156</v>
      </c>
      <c r="G3619" t="s">
        <v>5162</v>
      </c>
      <c r="H3619" t="s">
        <v>5184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5208</v>
      </c>
      <c r="P3619">
        <f t="shared" si="192"/>
        <v>17</v>
      </c>
      <c r="Q3619" t="s">
        <v>5234</v>
      </c>
      <c r="R3619" t="s">
        <v>5235</v>
      </c>
      <c r="S3619" s="10">
        <f t="shared" si="193"/>
        <v>42779.401956018519</v>
      </c>
      <c r="T3619" s="10">
        <f t="shared" si="194"/>
        <v>42793.791666666664</v>
      </c>
    </row>
    <row r="3620" spans="1:20" ht="43.5" x14ac:dyDescent="0.35">
      <c r="A3620">
        <v>3618</v>
      </c>
      <c r="B3620" s="3" t="s">
        <v>2085</v>
      </c>
      <c r="C3620" s="3" t="s">
        <v>4665</v>
      </c>
      <c r="D3620">
        <v>2000</v>
      </c>
      <c r="E3620">
        <v>2020</v>
      </c>
      <c r="F3620" t="s">
        <v>5156</v>
      </c>
      <c r="G3620" t="s">
        <v>5162</v>
      </c>
      <c r="H3620" t="s">
        <v>5184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5208</v>
      </c>
      <c r="P3620">
        <f t="shared" si="192"/>
        <v>36</v>
      </c>
      <c r="Q3620" t="s">
        <v>5234</v>
      </c>
      <c r="R3620" t="s">
        <v>5235</v>
      </c>
      <c r="S3620" s="10">
        <f t="shared" si="193"/>
        <v>42128.419560185182</v>
      </c>
      <c r="T3620" s="10">
        <f t="shared" si="194"/>
        <v>42158.419560185182</v>
      </c>
    </row>
    <row r="3621" spans="1:20" ht="43.5" x14ac:dyDescent="0.35">
      <c r="A3621">
        <v>3619</v>
      </c>
      <c r="B3621" s="3" t="s">
        <v>2086</v>
      </c>
      <c r="C3621" s="3" t="s">
        <v>4666</v>
      </c>
      <c r="D3621">
        <v>1000</v>
      </c>
      <c r="E3621">
        <v>1130</v>
      </c>
      <c r="F3621" t="s">
        <v>5156</v>
      </c>
      <c r="G3621" t="s">
        <v>5161</v>
      </c>
      <c r="H3621" t="s">
        <v>5183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5208</v>
      </c>
      <c r="P3621">
        <f t="shared" si="192"/>
        <v>66</v>
      </c>
      <c r="Q3621" t="s">
        <v>5234</v>
      </c>
      <c r="R3621" t="s">
        <v>5235</v>
      </c>
      <c r="S3621" s="10">
        <f t="shared" si="193"/>
        <v>42660.923912037033</v>
      </c>
      <c r="T3621" s="10">
        <f t="shared" si="194"/>
        <v>42693.708333333336</v>
      </c>
    </row>
    <row r="3622" spans="1:20" ht="43.5" x14ac:dyDescent="0.35">
      <c r="A3622">
        <v>3620</v>
      </c>
      <c r="B3622" s="3" t="s">
        <v>2087</v>
      </c>
      <c r="C3622" s="3" t="s">
        <v>4667</v>
      </c>
      <c r="D3622">
        <v>10500</v>
      </c>
      <c r="E3622">
        <v>11045</v>
      </c>
      <c r="F3622" t="s">
        <v>5156</v>
      </c>
      <c r="G3622" t="s">
        <v>5161</v>
      </c>
      <c r="H3622" t="s">
        <v>5183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5208</v>
      </c>
      <c r="P3622">
        <f t="shared" si="192"/>
        <v>56</v>
      </c>
      <c r="Q3622" t="s">
        <v>5234</v>
      </c>
      <c r="R3622" t="s">
        <v>5235</v>
      </c>
      <c r="S3622" s="10">
        <f t="shared" si="193"/>
        <v>42037.72987268518</v>
      </c>
      <c r="T3622" s="10">
        <f t="shared" si="194"/>
        <v>42067.958333333336</v>
      </c>
    </row>
    <row r="3623" spans="1:20" ht="43.5" x14ac:dyDescent="0.35">
      <c r="A3623">
        <v>3621</v>
      </c>
      <c r="B3623" s="3" t="s">
        <v>2088</v>
      </c>
      <c r="C3623" s="3" t="s">
        <v>4668</v>
      </c>
      <c r="D3623">
        <v>3000</v>
      </c>
      <c r="E3623">
        <v>3292</v>
      </c>
      <c r="F3623" t="s">
        <v>5156</v>
      </c>
      <c r="G3623" t="s">
        <v>5161</v>
      </c>
      <c r="H3623" t="s">
        <v>5183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5208</v>
      </c>
      <c r="P3623">
        <f t="shared" si="192"/>
        <v>47</v>
      </c>
      <c r="Q3623" t="s">
        <v>5234</v>
      </c>
      <c r="R3623" t="s">
        <v>5235</v>
      </c>
      <c r="S3623" s="10">
        <f t="shared" si="193"/>
        <v>42619.727361111109</v>
      </c>
      <c r="T3623" s="10">
        <f t="shared" si="194"/>
        <v>42643.666666666664</v>
      </c>
    </row>
    <row r="3624" spans="1:20" ht="29" x14ac:dyDescent="0.35">
      <c r="A3624">
        <v>3622</v>
      </c>
      <c r="B3624" s="3" t="s">
        <v>2089</v>
      </c>
      <c r="C3624" s="3" t="s">
        <v>4669</v>
      </c>
      <c r="D3624">
        <v>1000</v>
      </c>
      <c r="E3624">
        <v>1000.99</v>
      </c>
      <c r="F3624" t="s">
        <v>5156</v>
      </c>
      <c r="G3624" t="s">
        <v>5161</v>
      </c>
      <c r="H3624" t="s">
        <v>5183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5208</v>
      </c>
      <c r="P3624">
        <f t="shared" si="192"/>
        <v>48</v>
      </c>
      <c r="Q3624" t="s">
        <v>5234</v>
      </c>
      <c r="R3624" t="s">
        <v>5235</v>
      </c>
      <c r="S3624" s="10">
        <f t="shared" si="193"/>
        <v>41877.013553240737</v>
      </c>
      <c r="T3624" s="10">
        <f t="shared" si="194"/>
        <v>41909.932638888888</v>
      </c>
    </row>
    <row r="3625" spans="1:20" ht="29" x14ac:dyDescent="0.35">
      <c r="A3625">
        <v>3623</v>
      </c>
      <c r="B3625" s="3" t="s">
        <v>2090</v>
      </c>
      <c r="C3625" s="3" t="s">
        <v>4670</v>
      </c>
      <c r="D3625">
        <v>2500</v>
      </c>
      <c r="E3625">
        <v>3000</v>
      </c>
      <c r="F3625" t="s">
        <v>5156</v>
      </c>
      <c r="G3625" t="s">
        <v>5161</v>
      </c>
      <c r="H3625" t="s">
        <v>5183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5208</v>
      </c>
      <c r="P3625">
        <f t="shared" si="192"/>
        <v>88</v>
      </c>
      <c r="Q3625" t="s">
        <v>5234</v>
      </c>
      <c r="R3625" t="s">
        <v>5235</v>
      </c>
      <c r="S3625" s="10">
        <f t="shared" si="193"/>
        <v>41828.528587962959</v>
      </c>
      <c r="T3625" s="10">
        <f t="shared" si="194"/>
        <v>41846.083333333328</v>
      </c>
    </row>
    <row r="3626" spans="1:20" ht="72.5" x14ac:dyDescent="0.35">
      <c r="A3626">
        <v>3624</v>
      </c>
      <c r="B3626" s="3" t="s">
        <v>2091</v>
      </c>
      <c r="C3626" s="3" t="s">
        <v>4671</v>
      </c>
      <c r="D3626">
        <v>3000</v>
      </c>
      <c r="E3626">
        <v>3148</v>
      </c>
      <c r="F3626" t="s">
        <v>5156</v>
      </c>
      <c r="G3626" t="s">
        <v>5161</v>
      </c>
      <c r="H3626" t="s">
        <v>5183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5208</v>
      </c>
      <c r="P3626">
        <f t="shared" si="192"/>
        <v>81</v>
      </c>
      <c r="Q3626" t="s">
        <v>5234</v>
      </c>
      <c r="R3626" t="s">
        <v>5235</v>
      </c>
      <c r="S3626" s="10">
        <f t="shared" si="193"/>
        <v>42545.56585648148</v>
      </c>
      <c r="T3626" s="10">
        <f t="shared" si="194"/>
        <v>42605.56585648148</v>
      </c>
    </row>
    <row r="3627" spans="1:20" ht="58" x14ac:dyDescent="0.35">
      <c r="A3627">
        <v>3625</v>
      </c>
      <c r="B3627" s="3" t="s">
        <v>2092</v>
      </c>
      <c r="C3627" s="3" t="s">
        <v>4672</v>
      </c>
      <c r="D3627">
        <v>3000</v>
      </c>
      <c r="E3627">
        <v>3080</v>
      </c>
      <c r="F3627" t="s">
        <v>5156</v>
      </c>
      <c r="G3627" t="s">
        <v>5162</v>
      </c>
      <c r="H3627" t="s">
        <v>5184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5208</v>
      </c>
      <c r="P3627">
        <f t="shared" si="192"/>
        <v>39</v>
      </c>
      <c r="Q3627" t="s">
        <v>5234</v>
      </c>
      <c r="R3627" t="s">
        <v>5235</v>
      </c>
      <c r="S3627" s="10">
        <f t="shared" si="193"/>
        <v>42157.444178240738</v>
      </c>
      <c r="T3627" s="10">
        <f t="shared" si="194"/>
        <v>42187.444178240738</v>
      </c>
    </row>
    <row r="3628" spans="1:20" ht="43.5" x14ac:dyDescent="0.35">
      <c r="A3628">
        <v>3626</v>
      </c>
      <c r="B3628" s="3" t="s">
        <v>2093</v>
      </c>
      <c r="C3628" s="3" t="s">
        <v>4673</v>
      </c>
      <c r="D3628">
        <v>4000</v>
      </c>
      <c r="E3628">
        <v>4073</v>
      </c>
      <c r="F3628" t="s">
        <v>5156</v>
      </c>
      <c r="G3628" t="s">
        <v>5162</v>
      </c>
      <c r="H3628" t="s">
        <v>5184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5208</v>
      </c>
      <c r="P3628">
        <f t="shared" si="192"/>
        <v>85</v>
      </c>
      <c r="Q3628" t="s">
        <v>5234</v>
      </c>
      <c r="R3628" t="s">
        <v>5235</v>
      </c>
      <c r="S3628" s="10">
        <f t="shared" si="193"/>
        <v>41846.458993055552</v>
      </c>
      <c r="T3628" s="10">
        <f t="shared" si="194"/>
        <v>41867.458993055552</v>
      </c>
    </row>
    <row r="3629" spans="1:20" ht="43.5" x14ac:dyDescent="0.35">
      <c r="A3629">
        <v>3627</v>
      </c>
      <c r="B3629" s="3" t="s">
        <v>2094</v>
      </c>
      <c r="C3629" s="3" t="s">
        <v>4674</v>
      </c>
      <c r="D3629">
        <v>2000</v>
      </c>
      <c r="E3629">
        <v>2000</v>
      </c>
      <c r="F3629" t="s">
        <v>5156</v>
      </c>
      <c r="G3629" t="s">
        <v>5161</v>
      </c>
      <c r="H3629" t="s">
        <v>5183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5208</v>
      </c>
      <c r="P3629">
        <f t="shared" si="192"/>
        <v>69</v>
      </c>
      <c r="Q3629" t="s">
        <v>5234</v>
      </c>
      <c r="R3629" t="s">
        <v>5235</v>
      </c>
      <c r="S3629" s="10">
        <f t="shared" si="193"/>
        <v>42460.533414351848</v>
      </c>
      <c r="T3629" s="10">
        <f t="shared" si="194"/>
        <v>42510.957638888889</v>
      </c>
    </row>
    <row r="3630" spans="1:20" ht="58" x14ac:dyDescent="0.35">
      <c r="A3630">
        <v>3628</v>
      </c>
      <c r="B3630" s="3" t="s">
        <v>2095</v>
      </c>
      <c r="C3630" s="3" t="s">
        <v>4675</v>
      </c>
      <c r="D3630">
        <v>100000</v>
      </c>
      <c r="E3630">
        <v>0</v>
      </c>
      <c r="F3630" t="s">
        <v>5158</v>
      </c>
      <c r="G3630" t="s">
        <v>5161</v>
      </c>
      <c r="H3630" t="s">
        <v>5183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5224</v>
      </c>
      <c r="P3630" t="e">
        <f t="shared" si="192"/>
        <v>#DIV/0!</v>
      </c>
      <c r="Q3630" t="s">
        <v>5234</v>
      </c>
      <c r="R3630" t="s">
        <v>5276</v>
      </c>
      <c r="S3630" s="10">
        <f t="shared" si="193"/>
        <v>42291.6249537037</v>
      </c>
      <c r="T3630" s="10">
        <f t="shared" si="194"/>
        <v>42351.666620370372</v>
      </c>
    </row>
    <row r="3631" spans="1:20" ht="58" x14ac:dyDescent="0.35">
      <c r="A3631">
        <v>3629</v>
      </c>
      <c r="B3631" s="3" t="s">
        <v>2096</v>
      </c>
      <c r="C3631" s="3" t="s">
        <v>4676</v>
      </c>
      <c r="D3631">
        <v>1000000</v>
      </c>
      <c r="E3631">
        <v>2</v>
      </c>
      <c r="F3631" t="s">
        <v>5158</v>
      </c>
      <c r="G3631" t="s">
        <v>5161</v>
      </c>
      <c r="H3631" t="s">
        <v>5183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5224</v>
      </c>
      <c r="P3631">
        <f t="shared" si="192"/>
        <v>1</v>
      </c>
      <c r="Q3631" t="s">
        <v>5234</v>
      </c>
      <c r="R3631" t="s">
        <v>5276</v>
      </c>
      <c r="S3631" s="10">
        <f t="shared" si="193"/>
        <v>42436.886157407404</v>
      </c>
      <c r="T3631" s="10">
        <f t="shared" si="194"/>
        <v>42495.499999999993</v>
      </c>
    </row>
    <row r="3632" spans="1:20" ht="43.5" x14ac:dyDescent="0.35">
      <c r="A3632">
        <v>3630</v>
      </c>
      <c r="B3632" s="3" t="s">
        <v>2097</v>
      </c>
      <c r="C3632" s="3" t="s">
        <v>4677</v>
      </c>
      <c r="D3632">
        <v>3000</v>
      </c>
      <c r="E3632">
        <v>1</v>
      </c>
      <c r="F3632" t="s">
        <v>5158</v>
      </c>
      <c r="G3632" t="s">
        <v>5162</v>
      </c>
      <c r="H3632" t="s">
        <v>5184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5224</v>
      </c>
      <c r="P3632">
        <f t="shared" si="192"/>
        <v>1</v>
      </c>
      <c r="Q3632" t="s">
        <v>5234</v>
      </c>
      <c r="R3632" t="s">
        <v>5276</v>
      </c>
      <c r="S3632" s="10">
        <f t="shared" si="193"/>
        <v>41942.638773148145</v>
      </c>
      <c r="T3632" s="10">
        <f t="shared" si="194"/>
        <v>41972.680439814816</v>
      </c>
    </row>
    <row r="3633" spans="1:20" ht="58" x14ac:dyDescent="0.35">
      <c r="A3633">
        <v>3631</v>
      </c>
      <c r="B3633" s="3" t="s">
        <v>2098</v>
      </c>
      <c r="C3633" s="3" t="s">
        <v>4678</v>
      </c>
      <c r="D3633">
        <v>17100</v>
      </c>
      <c r="E3633">
        <v>8725</v>
      </c>
      <c r="F3633" t="s">
        <v>5158</v>
      </c>
      <c r="G3633" t="s">
        <v>5161</v>
      </c>
      <c r="H3633" t="s">
        <v>5183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5224</v>
      </c>
      <c r="P3633">
        <f t="shared" si="192"/>
        <v>148</v>
      </c>
      <c r="Q3633" t="s">
        <v>5234</v>
      </c>
      <c r="R3633" t="s">
        <v>5276</v>
      </c>
      <c r="S3633" s="10">
        <f t="shared" si="193"/>
        <v>41880.54510416666</v>
      </c>
      <c r="T3633" s="10">
        <f t="shared" si="194"/>
        <v>41904.957638888889</v>
      </c>
    </row>
    <row r="3634" spans="1:20" ht="43.5" x14ac:dyDescent="0.35">
      <c r="A3634">
        <v>3632</v>
      </c>
      <c r="B3634" s="3" t="s">
        <v>2099</v>
      </c>
      <c r="C3634" s="3" t="s">
        <v>4679</v>
      </c>
      <c r="D3634">
        <v>500</v>
      </c>
      <c r="E3634">
        <v>100</v>
      </c>
      <c r="F3634" t="s">
        <v>5158</v>
      </c>
      <c r="G3634" t="s">
        <v>5162</v>
      </c>
      <c r="H3634" t="s">
        <v>5184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5224</v>
      </c>
      <c r="P3634">
        <f t="shared" si="192"/>
        <v>100</v>
      </c>
      <c r="Q3634" t="s">
        <v>5234</v>
      </c>
      <c r="R3634" t="s">
        <v>5276</v>
      </c>
      <c r="S3634" s="10">
        <f t="shared" si="193"/>
        <v>41946.728576388887</v>
      </c>
      <c r="T3634" s="10">
        <f t="shared" si="194"/>
        <v>41966.728576388887</v>
      </c>
    </row>
    <row r="3635" spans="1:20" ht="43.5" x14ac:dyDescent="0.35">
      <c r="A3635">
        <v>3633</v>
      </c>
      <c r="B3635" s="3" t="s">
        <v>2100</v>
      </c>
      <c r="C3635" s="3" t="s">
        <v>4680</v>
      </c>
      <c r="D3635">
        <v>5000</v>
      </c>
      <c r="E3635">
        <v>1762</v>
      </c>
      <c r="F3635" t="s">
        <v>5158</v>
      </c>
      <c r="G3635" t="s">
        <v>5161</v>
      </c>
      <c r="H3635" t="s">
        <v>5183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5224</v>
      </c>
      <c r="P3635">
        <f t="shared" si="192"/>
        <v>57</v>
      </c>
      <c r="Q3635" t="s">
        <v>5234</v>
      </c>
      <c r="R3635" t="s">
        <v>5276</v>
      </c>
      <c r="S3635" s="10">
        <f t="shared" si="193"/>
        <v>42649.415127314809</v>
      </c>
      <c r="T3635" s="10">
        <f t="shared" si="194"/>
        <v>42692.833333333336</v>
      </c>
    </row>
    <row r="3636" spans="1:20" ht="43.5" x14ac:dyDescent="0.35">
      <c r="A3636">
        <v>3634</v>
      </c>
      <c r="B3636" s="3" t="s">
        <v>2101</v>
      </c>
      <c r="C3636" s="3" t="s">
        <v>4681</v>
      </c>
      <c r="D3636">
        <v>75000</v>
      </c>
      <c r="E3636">
        <v>3185</v>
      </c>
      <c r="F3636" t="s">
        <v>5158</v>
      </c>
      <c r="G3636" t="s">
        <v>5166</v>
      </c>
      <c r="H3636" t="s">
        <v>5188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5224</v>
      </c>
      <c r="P3636">
        <f t="shared" si="192"/>
        <v>177</v>
      </c>
      <c r="Q3636" t="s">
        <v>5234</v>
      </c>
      <c r="R3636" t="s">
        <v>5276</v>
      </c>
      <c r="S3636" s="10">
        <f t="shared" si="193"/>
        <v>42700.958032407405</v>
      </c>
      <c r="T3636" s="10">
        <f t="shared" si="194"/>
        <v>42748.957638888889</v>
      </c>
    </row>
    <row r="3637" spans="1:20" ht="29" x14ac:dyDescent="0.35">
      <c r="A3637">
        <v>3635</v>
      </c>
      <c r="B3637" s="3" t="s">
        <v>2102</v>
      </c>
      <c r="C3637" s="3" t="s">
        <v>4682</v>
      </c>
      <c r="D3637">
        <v>3500</v>
      </c>
      <c r="E3637">
        <v>1276</v>
      </c>
      <c r="F3637" t="s">
        <v>5158</v>
      </c>
      <c r="G3637" t="s">
        <v>5161</v>
      </c>
      <c r="H3637" t="s">
        <v>5183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5224</v>
      </c>
      <c r="P3637">
        <f t="shared" si="192"/>
        <v>128</v>
      </c>
      <c r="Q3637" t="s">
        <v>5234</v>
      </c>
      <c r="R3637" t="s">
        <v>5276</v>
      </c>
      <c r="S3637" s="10">
        <f t="shared" si="193"/>
        <v>42450.674490740734</v>
      </c>
      <c r="T3637" s="10">
        <f t="shared" si="194"/>
        <v>42480.674490740734</v>
      </c>
    </row>
    <row r="3638" spans="1:20" ht="43.5" x14ac:dyDescent="0.35">
      <c r="A3638">
        <v>3636</v>
      </c>
      <c r="B3638" s="3" t="s">
        <v>2103</v>
      </c>
      <c r="C3638" s="3" t="s">
        <v>4683</v>
      </c>
      <c r="D3638">
        <v>150000</v>
      </c>
      <c r="E3638">
        <v>0</v>
      </c>
      <c r="F3638" t="s">
        <v>5158</v>
      </c>
      <c r="G3638" t="s">
        <v>5161</v>
      </c>
      <c r="H3638" t="s">
        <v>5183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5224</v>
      </c>
      <c r="P3638" t="e">
        <f t="shared" si="192"/>
        <v>#DIV/0!</v>
      </c>
      <c r="Q3638" t="s">
        <v>5234</v>
      </c>
      <c r="R3638" t="s">
        <v>5276</v>
      </c>
      <c r="S3638" s="10">
        <f t="shared" si="193"/>
        <v>42226.486446759256</v>
      </c>
      <c r="T3638" s="10">
        <f t="shared" si="194"/>
        <v>42261.486446759256</v>
      </c>
    </row>
    <row r="3639" spans="1:20" ht="58" x14ac:dyDescent="0.35">
      <c r="A3639">
        <v>3637</v>
      </c>
      <c r="B3639" s="3" t="s">
        <v>2104</v>
      </c>
      <c r="C3639" s="3" t="s">
        <v>4684</v>
      </c>
      <c r="D3639">
        <v>3000</v>
      </c>
      <c r="E3639">
        <v>926</v>
      </c>
      <c r="F3639" t="s">
        <v>5158</v>
      </c>
      <c r="G3639" t="s">
        <v>5161</v>
      </c>
      <c r="H3639" t="s">
        <v>5183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5224</v>
      </c>
      <c r="P3639">
        <f t="shared" si="192"/>
        <v>66</v>
      </c>
      <c r="Q3639" t="s">
        <v>5234</v>
      </c>
      <c r="R3639" t="s">
        <v>5276</v>
      </c>
      <c r="S3639" s="10">
        <f t="shared" si="193"/>
        <v>41975.492303240739</v>
      </c>
      <c r="T3639" s="10">
        <f t="shared" si="194"/>
        <v>42005.492303240739</v>
      </c>
    </row>
    <row r="3640" spans="1:20" ht="29" x14ac:dyDescent="0.35">
      <c r="A3640">
        <v>3638</v>
      </c>
      <c r="B3640" s="3" t="s">
        <v>2105</v>
      </c>
      <c r="C3640" s="3" t="s">
        <v>4685</v>
      </c>
      <c r="D3640">
        <v>3300</v>
      </c>
      <c r="E3640">
        <v>216</v>
      </c>
      <c r="F3640" t="s">
        <v>5158</v>
      </c>
      <c r="G3640" t="s">
        <v>5166</v>
      </c>
      <c r="H3640" t="s">
        <v>5188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5224</v>
      </c>
      <c r="P3640">
        <f t="shared" si="192"/>
        <v>108</v>
      </c>
      <c r="Q3640" t="s">
        <v>5234</v>
      </c>
      <c r="R3640" t="s">
        <v>5276</v>
      </c>
      <c r="S3640" s="10">
        <f t="shared" si="193"/>
        <v>42053.464490740742</v>
      </c>
      <c r="T3640" s="10">
        <f t="shared" si="194"/>
        <v>42113.42282407407</v>
      </c>
    </row>
    <row r="3641" spans="1:20" ht="58" x14ac:dyDescent="0.35">
      <c r="A3641">
        <v>3639</v>
      </c>
      <c r="B3641" s="3" t="s">
        <v>2106</v>
      </c>
      <c r="C3641" s="3" t="s">
        <v>4686</v>
      </c>
      <c r="D3641">
        <v>25000</v>
      </c>
      <c r="E3641">
        <v>1</v>
      </c>
      <c r="F3641" t="s">
        <v>5158</v>
      </c>
      <c r="G3641" t="s">
        <v>5161</v>
      </c>
      <c r="H3641" t="s">
        <v>5183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5224</v>
      </c>
      <c r="P3641">
        <f t="shared" si="192"/>
        <v>1</v>
      </c>
      <c r="Q3641" t="s">
        <v>5234</v>
      </c>
      <c r="R3641" t="s">
        <v>5276</v>
      </c>
      <c r="S3641" s="10">
        <f t="shared" si="193"/>
        <v>42590.468819444439</v>
      </c>
      <c r="T3641" s="10">
        <f t="shared" si="194"/>
        <v>42650.424305555549</v>
      </c>
    </row>
    <row r="3642" spans="1:20" ht="72.5" x14ac:dyDescent="0.35">
      <c r="A3642">
        <v>3640</v>
      </c>
      <c r="B3642" s="3" t="s">
        <v>2107</v>
      </c>
      <c r="C3642" s="3" t="s">
        <v>4687</v>
      </c>
      <c r="D3642">
        <v>1000</v>
      </c>
      <c r="E3642">
        <v>55</v>
      </c>
      <c r="F3642" t="s">
        <v>5158</v>
      </c>
      <c r="G3642" t="s">
        <v>5161</v>
      </c>
      <c r="H3642" t="s">
        <v>5183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5224</v>
      </c>
      <c r="P3642">
        <f t="shared" si="192"/>
        <v>18</v>
      </c>
      <c r="Q3642" t="s">
        <v>5234</v>
      </c>
      <c r="R3642" t="s">
        <v>5276</v>
      </c>
      <c r="S3642" s="10">
        <f t="shared" si="193"/>
        <v>42104.573263888888</v>
      </c>
      <c r="T3642" s="10">
        <f t="shared" si="194"/>
        <v>42134.573263888888</v>
      </c>
    </row>
    <row r="3643" spans="1:20" ht="43.5" x14ac:dyDescent="0.35">
      <c r="A3643">
        <v>3641</v>
      </c>
      <c r="B3643" s="3" t="s">
        <v>2108</v>
      </c>
      <c r="C3643" s="3" t="s">
        <v>4688</v>
      </c>
      <c r="D3643">
        <v>3000</v>
      </c>
      <c r="E3643">
        <v>0</v>
      </c>
      <c r="F3643" t="s">
        <v>5158</v>
      </c>
      <c r="G3643" t="s">
        <v>5161</v>
      </c>
      <c r="H3643" t="s">
        <v>5183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5224</v>
      </c>
      <c r="P3643" t="e">
        <f t="shared" si="192"/>
        <v>#DIV/0!</v>
      </c>
      <c r="Q3643" t="s">
        <v>5234</v>
      </c>
      <c r="R3643" t="s">
        <v>5276</v>
      </c>
      <c r="S3643" s="10">
        <f t="shared" si="193"/>
        <v>41899.41873842592</v>
      </c>
      <c r="T3643" s="10">
        <f t="shared" si="194"/>
        <v>41917</v>
      </c>
    </row>
    <row r="3644" spans="1:20" ht="58" x14ac:dyDescent="0.35">
      <c r="A3644">
        <v>3642</v>
      </c>
      <c r="B3644" s="3" t="s">
        <v>2109</v>
      </c>
      <c r="C3644" s="3" t="s">
        <v>4689</v>
      </c>
      <c r="D3644">
        <v>700</v>
      </c>
      <c r="E3644">
        <v>15</v>
      </c>
      <c r="F3644" t="s">
        <v>5158</v>
      </c>
      <c r="G3644" t="s">
        <v>5173</v>
      </c>
      <c r="H3644" t="s">
        <v>5186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5224</v>
      </c>
      <c r="P3644">
        <f t="shared" si="192"/>
        <v>8</v>
      </c>
      <c r="Q3644" t="s">
        <v>5234</v>
      </c>
      <c r="R3644" t="s">
        <v>5276</v>
      </c>
      <c r="S3644" s="10">
        <f t="shared" si="193"/>
        <v>42297.607951388891</v>
      </c>
      <c r="T3644" s="10">
        <f t="shared" si="194"/>
        <v>42338.499999999993</v>
      </c>
    </row>
    <row r="3645" spans="1:20" ht="43.5" x14ac:dyDescent="0.35">
      <c r="A3645">
        <v>3643</v>
      </c>
      <c r="B3645" s="3" t="s">
        <v>2110</v>
      </c>
      <c r="C3645" s="3" t="s">
        <v>4690</v>
      </c>
      <c r="D3645">
        <v>25000</v>
      </c>
      <c r="E3645">
        <v>0</v>
      </c>
      <c r="F3645" t="s">
        <v>5158</v>
      </c>
      <c r="G3645" t="s">
        <v>5161</v>
      </c>
      <c r="H3645" t="s">
        <v>5183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5224</v>
      </c>
      <c r="P3645" t="e">
        <f t="shared" si="192"/>
        <v>#DIV/0!</v>
      </c>
      <c r="Q3645" t="s">
        <v>5234</v>
      </c>
      <c r="R3645" t="s">
        <v>5276</v>
      </c>
      <c r="S3645" s="10">
        <f t="shared" si="193"/>
        <v>42284.935636574075</v>
      </c>
      <c r="T3645" s="10">
        <f t="shared" si="194"/>
        <v>42324.977303240739</v>
      </c>
    </row>
    <row r="3646" spans="1:20" ht="43.5" x14ac:dyDescent="0.35">
      <c r="A3646">
        <v>3644</v>
      </c>
      <c r="B3646" s="3" t="s">
        <v>2111</v>
      </c>
      <c r="C3646" s="3" t="s">
        <v>4691</v>
      </c>
      <c r="D3646">
        <v>5000</v>
      </c>
      <c r="E3646">
        <v>821</v>
      </c>
      <c r="F3646" t="s">
        <v>5158</v>
      </c>
      <c r="G3646" t="s">
        <v>5161</v>
      </c>
      <c r="H3646" t="s">
        <v>5183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5224</v>
      </c>
      <c r="P3646">
        <f t="shared" si="192"/>
        <v>68</v>
      </c>
      <c r="Q3646" t="s">
        <v>5234</v>
      </c>
      <c r="R3646" t="s">
        <v>5276</v>
      </c>
      <c r="S3646" s="10">
        <f t="shared" si="193"/>
        <v>42409.033414351848</v>
      </c>
      <c r="T3646" s="10">
        <f t="shared" si="194"/>
        <v>42436.999305555553</v>
      </c>
    </row>
    <row r="3647" spans="1:20" ht="43.5" x14ac:dyDescent="0.35">
      <c r="A3647">
        <v>3645</v>
      </c>
      <c r="B3647" s="3" t="s">
        <v>2112</v>
      </c>
      <c r="C3647" s="3" t="s">
        <v>4692</v>
      </c>
      <c r="D3647">
        <v>1000</v>
      </c>
      <c r="E3647">
        <v>1</v>
      </c>
      <c r="F3647" t="s">
        <v>5158</v>
      </c>
      <c r="G3647" t="s">
        <v>5166</v>
      </c>
      <c r="H3647" t="s">
        <v>5188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5224</v>
      </c>
      <c r="P3647">
        <f t="shared" si="192"/>
        <v>1</v>
      </c>
      <c r="Q3647" t="s">
        <v>5234</v>
      </c>
      <c r="R3647" t="s">
        <v>5276</v>
      </c>
      <c r="S3647" s="10">
        <f t="shared" si="193"/>
        <v>42665.762013888881</v>
      </c>
      <c r="T3647" s="10">
        <f t="shared" si="194"/>
        <v>42695.803680555553</v>
      </c>
    </row>
    <row r="3648" spans="1:20" ht="43.5" x14ac:dyDescent="0.35">
      <c r="A3648">
        <v>3646</v>
      </c>
      <c r="B3648" s="3" t="s">
        <v>2113</v>
      </c>
      <c r="C3648" s="3" t="s">
        <v>4693</v>
      </c>
      <c r="D3648">
        <v>10000</v>
      </c>
      <c r="E3648">
        <v>481</v>
      </c>
      <c r="F3648" t="s">
        <v>5158</v>
      </c>
      <c r="G3648" t="s">
        <v>5161</v>
      </c>
      <c r="H3648" t="s">
        <v>5183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5224</v>
      </c>
      <c r="P3648">
        <f t="shared" si="192"/>
        <v>60</v>
      </c>
      <c r="Q3648" t="s">
        <v>5234</v>
      </c>
      <c r="R3648" t="s">
        <v>5276</v>
      </c>
      <c r="S3648" s="10">
        <f t="shared" si="193"/>
        <v>42140.21298611111</v>
      </c>
      <c r="T3648" s="10">
        <f t="shared" si="194"/>
        <v>42171.770833333336</v>
      </c>
    </row>
    <row r="3649" spans="1:20" ht="43.5" x14ac:dyDescent="0.35">
      <c r="A3649">
        <v>3647</v>
      </c>
      <c r="B3649" s="3" t="s">
        <v>2114</v>
      </c>
      <c r="C3649" s="3" t="s">
        <v>4694</v>
      </c>
      <c r="D3649">
        <v>500</v>
      </c>
      <c r="E3649">
        <v>30</v>
      </c>
      <c r="F3649" t="s">
        <v>5158</v>
      </c>
      <c r="G3649" t="s">
        <v>5162</v>
      </c>
      <c r="H3649" t="s">
        <v>5184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5224</v>
      </c>
      <c r="P3649">
        <f t="shared" si="192"/>
        <v>15</v>
      </c>
      <c r="Q3649" t="s">
        <v>5234</v>
      </c>
      <c r="R3649" t="s">
        <v>5276</v>
      </c>
      <c r="S3649" s="10">
        <f t="shared" si="193"/>
        <v>42598.540821759256</v>
      </c>
      <c r="T3649" s="10">
        <f t="shared" si="194"/>
        <v>42643.540821759256</v>
      </c>
    </row>
    <row r="3650" spans="1:20" ht="29" x14ac:dyDescent="0.35">
      <c r="A3650">
        <v>3648</v>
      </c>
      <c r="B3650" s="3" t="s">
        <v>2115</v>
      </c>
      <c r="C3650" s="3" t="s">
        <v>4695</v>
      </c>
      <c r="D3650">
        <v>40000</v>
      </c>
      <c r="E3650">
        <v>40153</v>
      </c>
      <c r="F3650" t="s">
        <v>5156</v>
      </c>
      <c r="G3650" t="s">
        <v>5161</v>
      </c>
      <c r="H3650" t="s">
        <v>5183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5208</v>
      </c>
      <c r="P3650">
        <f t="shared" si="192"/>
        <v>550</v>
      </c>
      <c r="Q3650" t="s">
        <v>5234</v>
      </c>
      <c r="R3650" t="s">
        <v>5235</v>
      </c>
      <c r="S3650" s="10">
        <f t="shared" si="193"/>
        <v>41887.083854166667</v>
      </c>
      <c r="T3650" s="10">
        <f t="shared" si="194"/>
        <v>41917.083854166667</v>
      </c>
    </row>
    <row r="3651" spans="1:20" ht="43.5" x14ac:dyDescent="0.35">
      <c r="A3651">
        <v>3649</v>
      </c>
      <c r="B3651" s="3" t="s">
        <v>2116</v>
      </c>
      <c r="C3651" s="3" t="s">
        <v>4696</v>
      </c>
      <c r="D3651">
        <v>750</v>
      </c>
      <c r="E3651">
        <v>780</v>
      </c>
      <c r="F3651" t="s">
        <v>5156</v>
      </c>
      <c r="G3651" t="s">
        <v>5166</v>
      </c>
      <c r="H3651" t="s">
        <v>5188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5208</v>
      </c>
      <c r="P3651">
        <f t="shared" ref="P3651:P3714" si="195">ROUND(E3651/L3651,0)</f>
        <v>98</v>
      </c>
      <c r="Q3651" t="s">
        <v>5234</v>
      </c>
      <c r="R3651" t="s">
        <v>5235</v>
      </c>
      <c r="S3651" s="10">
        <f t="shared" ref="S3651:S3714" si="196">(J3651/86400)+25569+(-5/24)</f>
        <v>41780.504560185182</v>
      </c>
      <c r="T3651" s="10">
        <f t="shared" ref="T3651:T3714" si="197">(I3651/86400)+25569+(-5/24)</f>
        <v>41806.504560185182</v>
      </c>
    </row>
    <row r="3652" spans="1:20" ht="43.5" x14ac:dyDescent="0.35">
      <c r="A3652">
        <v>3650</v>
      </c>
      <c r="B3652" s="3" t="s">
        <v>2117</v>
      </c>
      <c r="C3652" s="3" t="s">
        <v>4697</v>
      </c>
      <c r="D3652">
        <v>500</v>
      </c>
      <c r="E3652">
        <v>500</v>
      </c>
      <c r="F3652" t="s">
        <v>5156</v>
      </c>
      <c r="G3652" t="s">
        <v>5162</v>
      </c>
      <c r="H3652" t="s">
        <v>5184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5208</v>
      </c>
      <c r="P3652">
        <f t="shared" si="195"/>
        <v>29</v>
      </c>
      <c r="Q3652" t="s">
        <v>5234</v>
      </c>
      <c r="R3652" t="s">
        <v>5235</v>
      </c>
      <c r="S3652" s="10">
        <f t="shared" si="196"/>
        <v>42381.270648148151</v>
      </c>
      <c r="T3652" s="10">
        <f t="shared" si="197"/>
        <v>42402.270648148151</v>
      </c>
    </row>
    <row r="3653" spans="1:20" ht="43.5" x14ac:dyDescent="0.35">
      <c r="A3653">
        <v>3651</v>
      </c>
      <c r="B3653" s="3" t="s">
        <v>2118</v>
      </c>
      <c r="C3653" s="3" t="s">
        <v>4698</v>
      </c>
      <c r="D3653">
        <v>500</v>
      </c>
      <c r="E3653">
        <v>520</v>
      </c>
      <c r="F3653" t="s">
        <v>5156</v>
      </c>
      <c r="G3653" t="s">
        <v>5161</v>
      </c>
      <c r="H3653" t="s">
        <v>5183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5208</v>
      </c>
      <c r="P3653">
        <f t="shared" si="195"/>
        <v>58</v>
      </c>
      <c r="Q3653" t="s">
        <v>5234</v>
      </c>
      <c r="R3653" t="s">
        <v>5235</v>
      </c>
      <c r="S3653" s="10">
        <f t="shared" si="196"/>
        <v>41828.437986111108</v>
      </c>
      <c r="T3653" s="10">
        <f t="shared" si="197"/>
        <v>41861.457638888889</v>
      </c>
    </row>
    <row r="3654" spans="1:20" ht="58" x14ac:dyDescent="0.35">
      <c r="A3654">
        <v>3652</v>
      </c>
      <c r="B3654" s="3" t="s">
        <v>1336</v>
      </c>
      <c r="C3654" s="3" t="s">
        <v>4699</v>
      </c>
      <c r="D3654">
        <v>300</v>
      </c>
      <c r="E3654">
        <v>752</v>
      </c>
      <c r="F3654" t="s">
        <v>5156</v>
      </c>
      <c r="G3654" t="s">
        <v>5166</v>
      </c>
      <c r="H3654" t="s">
        <v>5188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5208</v>
      </c>
      <c r="P3654">
        <f t="shared" si="195"/>
        <v>44</v>
      </c>
      <c r="Q3654" t="s">
        <v>5234</v>
      </c>
      <c r="R3654" t="s">
        <v>5235</v>
      </c>
      <c r="S3654" s="10">
        <f t="shared" si="196"/>
        <v>42596.436365740738</v>
      </c>
      <c r="T3654" s="10">
        <f t="shared" si="197"/>
        <v>42606.957638888889</v>
      </c>
    </row>
    <row r="3655" spans="1:20" ht="58" x14ac:dyDescent="0.35">
      <c r="A3655">
        <v>3653</v>
      </c>
      <c r="B3655" s="3" t="s">
        <v>2119</v>
      </c>
      <c r="C3655" s="3" t="s">
        <v>4700</v>
      </c>
      <c r="D3655">
        <v>2000</v>
      </c>
      <c r="E3655">
        <v>2010</v>
      </c>
      <c r="F3655" t="s">
        <v>5156</v>
      </c>
      <c r="G3655" t="s">
        <v>5162</v>
      </c>
      <c r="H3655" t="s">
        <v>5184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5208</v>
      </c>
      <c r="P3655">
        <f t="shared" si="195"/>
        <v>61</v>
      </c>
      <c r="Q3655" t="s">
        <v>5234</v>
      </c>
      <c r="R3655" t="s">
        <v>5235</v>
      </c>
      <c r="S3655" s="10">
        <f t="shared" si="196"/>
        <v>42191.155173611107</v>
      </c>
      <c r="T3655" s="10">
        <f t="shared" si="197"/>
        <v>42221.155173611107</v>
      </c>
    </row>
    <row r="3656" spans="1:20" ht="58" x14ac:dyDescent="0.35">
      <c r="A3656">
        <v>3654</v>
      </c>
      <c r="B3656" s="3" t="s">
        <v>2120</v>
      </c>
      <c r="C3656" s="3" t="s">
        <v>4701</v>
      </c>
      <c r="D3656">
        <v>1500</v>
      </c>
      <c r="E3656">
        <v>2616</v>
      </c>
      <c r="F3656" t="s">
        <v>5156</v>
      </c>
      <c r="G3656" t="s">
        <v>5162</v>
      </c>
      <c r="H3656" t="s">
        <v>5184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5208</v>
      </c>
      <c r="P3656">
        <f t="shared" si="195"/>
        <v>69</v>
      </c>
      <c r="Q3656" t="s">
        <v>5234</v>
      </c>
      <c r="R3656" t="s">
        <v>5235</v>
      </c>
      <c r="S3656" s="10">
        <f t="shared" si="196"/>
        <v>42440.20817129629</v>
      </c>
      <c r="T3656" s="10">
        <f t="shared" si="197"/>
        <v>42463.499999999993</v>
      </c>
    </row>
    <row r="3657" spans="1:20" ht="58" x14ac:dyDescent="0.35">
      <c r="A3657">
        <v>3655</v>
      </c>
      <c r="B3657" s="3" t="s">
        <v>2121</v>
      </c>
      <c r="C3657" s="3" t="s">
        <v>4702</v>
      </c>
      <c r="D3657">
        <v>5000</v>
      </c>
      <c r="E3657">
        <v>5813</v>
      </c>
      <c r="F3657" t="s">
        <v>5156</v>
      </c>
      <c r="G3657" t="s">
        <v>5161</v>
      </c>
      <c r="H3657" t="s">
        <v>5183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5208</v>
      </c>
      <c r="P3657">
        <f t="shared" si="195"/>
        <v>74</v>
      </c>
      <c r="Q3657" t="s">
        <v>5234</v>
      </c>
      <c r="R3657" t="s">
        <v>5235</v>
      </c>
      <c r="S3657" s="10">
        <f t="shared" si="196"/>
        <v>42173.594884259255</v>
      </c>
      <c r="T3657" s="10">
        <f t="shared" si="197"/>
        <v>42203.082638888889</v>
      </c>
    </row>
    <row r="3658" spans="1:20" ht="43.5" x14ac:dyDescent="0.35">
      <c r="A3658">
        <v>3656</v>
      </c>
      <c r="B3658" s="3" t="s">
        <v>2122</v>
      </c>
      <c r="C3658" s="3" t="s">
        <v>4703</v>
      </c>
      <c r="D3658">
        <v>5000</v>
      </c>
      <c r="E3658">
        <v>5291</v>
      </c>
      <c r="F3658" t="s">
        <v>5156</v>
      </c>
      <c r="G3658" t="s">
        <v>5177</v>
      </c>
      <c r="H3658" t="s">
        <v>5194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5208</v>
      </c>
      <c r="P3658">
        <f t="shared" si="195"/>
        <v>115</v>
      </c>
      <c r="Q3658" t="s">
        <v>5234</v>
      </c>
      <c r="R3658" t="s">
        <v>5235</v>
      </c>
      <c r="S3658" s="10">
        <f t="shared" si="196"/>
        <v>42737.701805555553</v>
      </c>
      <c r="T3658" s="10">
        <f t="shared" si="197"/>
        <v>42767.749305555553</v>
      </c>
    </row>
    <row r="3659" spans="1:20" ht="58" x14ac:dyDescent="0.35">
      <c r="A3659">
        <v>3657</v>
      </c>
      <c r="B3659" s="3" t="s">
        <v>2123</v>
      </c>
      <c r="C3659" s="3" t="s">
        <v>4704</v>
      </c>
      <c r="D3659">
        <v>2000</v>
      </c>
      <c r="E3659">
        <v>2215</v>
      </c>
      <c r="F3659" t="s">
        <v>5156</v>
      </c>
      <c r="G3659" t="s">
        <v>5169</v>
      </c>
      <c r="H3659" t="s">
        <v>5190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5208</v>
      </c>
      <c r="P3659">
        <f t="shared" si="195"/>
        <v>111</v>
      </c>
      <c r="Q3659" t="s">
        <v>5234</v>
      </c>
      <c r="R3659" t="s">
        <v>5235</v>
      </c>
      <c r="S3659" s="10">
        <f t="shared" si="196"/>
        <v>42499.4215162037</v>
      </c>
      <c r="T3659" s="10">
        <f t="shared" si="197"/>
        <v>42522.695833333331</v>
      </c>
    </row>
    <row r="3660" spans="1:20" ht="29" x14ac:dyDescent="0.35">
      <c r="A3660">
        <v>3658</v>
      </c>
      <c r="B3660" s="3" t="s">
        <v>2124</v>
      </c>
      <c r="C3660" s="3" t="s">
        <v>4705</v>
      </c>
      <c r="D3660">
        <v>1500</v>
      </c>
      <c r="E3660">
        <v>1510</v>
      </c>
      <c r="F3660" t="s">
        <v>5156</v>
      </c>
      <c r="G3660" t="s">
        <v>5161</v>
      </c>
      <c r="H3660" t="s">
        <v>5183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5208</v>
      </c>
      <c r="P3660">
        <f t="shared" si="195"/>
        <v>76</v>
      </c>
      <c r="Q3660" t="s">
        <v>5234</v>
      </c>
      <c r="R3660" t="s">
        <v>5235</v>
      </c>
      <c r="S3660" s="10">
        <f t="shared" si="196"/>
        <v>41775.650231481479</v>
      </c>
      <c r="T3660" s="10">
        <f t="shared" si="197"/>
        <v>41821.957638888889</v>
      </c>
    </row>
    <row r="3661" spans="1:20" ht="43.5" x14ac:dyDescent="0.35">
      <c r="A3661">
        <v>3659</v>
      </c>
      <c r="B3661" s="3" t="s">
        <v>2125</v>
      </c>
      <c r="C3661" s="3" t="s">
        <v>4706</v>
      </c>
      <c r="D3661">
        <v>3000</v>
      </c>
      <c r="E3661">
        <v>3061</v>
      </c>
      <c r="F3661" t="s">
        <v>5156</v>
      </c>
      <c r="G3661" t="s">
        <v>5161</v>
      </c>
      <c r="H3661" t="s">
        <v>5183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5208</v>
      </c>
      <c r="P3661">
        <f t="shared" si="195"/>
        <v>235</v>
      </c>
      <c r="Q3661" t="s">
        <v>5234</v>
      </c>
      <c r="R3661" t="s">
        <v>5235</v>
      </c>
      <c r="S3661" s="10">
        <f t="shared" si="196"/>
        <v>42055.068865740737</v>
      </c>
      <c r="T3661" s="10">
        <f t="shared" si="197"/>
        <v>42082.402083333327</v>
      </c>
    </row>
    <row r="3662" spans="1:20" ht="58" x14ac:dyDescent="0.35">
      <c r="A3662">
        <v>3660</v>
      </c>
      <c r="B3662" s="3" t="s">
        <v>2126</v>
      </c>
      <c r="C3662" s="3" t="s">
        <v>4707</v>
      </c>
      <c r="D3662">
        <v>250</v>
      </c>
      <c r="E3662">
        <v>250</v>
      </c>
      <c r="F3662" t="s">
        <v>5156</v>
      </c>
      <c r="G3662" t="s">
        <v>5162</v>
      </c>
      <c r="H3662" t="s">
        <v>5184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5208</v>
      </c>
      <c r="P3662">
        <f t="shared" si="195"/>
        <v>11</v>
      </c>
      <c r="Q3662" t="s">
        <v>5234</v>
      </c>
      <c r="R3662" t="s">
        <v>5235</v>
      </c>
      <c r="S3662" s="10">
        <f t="shared" si="196"/>
        <v>41971.672743055555</v>
      </c>
      <c r="T3662" s="10">
        <f t="shared" si="197"/>
        <v>41996.672743055555</v>
      </c>
    </row>
    <row r="3663" spans="1:20" ht="43.5" x14ac:dyDescent="0.35">
      <c r="A3663">
        <v>3661</v>
      </c>
      <c r="B3663" s="3" t="s">
        <v>2127</v>
      </c>
      <c r="C3663" s="3" t="s">
        <v>4708</v>
      </c>
      <c r="D3663">
        <v>3000</v>
      </c>
      <c r="E3663">
        <v>3330</v>
      </c>
      <c r="F3663" t="s">
        <v>5156</v>
      </c>
      <c r="G3663" t="s">
        <v>5161</v>
      </c>
      <c r="H3663" t="s">
        <v>5183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5208</v>
      </c>
      <c r="P3663">
        <f t="shared" si="195"/>
        <v>93</v>
      </c>
      <c r="Q3663" t="s">
        <v>5234</v>
      </c>
      <c r="R3663" t="s">
        <v>5235</v>
      </c>
      <c r="S3663" s="10">
        <f t="shared" si="196"/>
        <v>42447.688333333332</v>
      </c>
      <c r="T3663" s="10">
        <f t="shared" si="197"/>
        <v>42469.958333333336</v>
      </c>
    </row>
    <row r="3664" spans="1:20" ht="58" x14ac:dyDescent="0.35">
      <c r="A3664">
        <v>3662</v>
      </c>
      <c r="B3664" s="3" t="s">
        <v>2128</v>
      </c>
      <c r="C3664" s="3" t="s">
        <v>4709</v>
      </c>
      <c r="D3664">
        <v>8000</v>
      </c>
      <c r="E3664">
        <v>8114</v>
      </c>
      <c r="F3664" t="s">
        <v>5156</v>
      </c>
      <c r="G3664" t="s">
        <v>5166</v>
      </c>
      <c r="H3664" t="s">
        <v>5188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5208</v>
      </c>
      <c r="P3664">
        <f t="shared" si="195"/>
        <v>203</v>
      </c>
      <c r="Q3664" t="s">
        <v>5234</v>
      </c>
      <c r="R3664" t="s">
        <v>5235</v>
      </c>
      <c r="S3664" s="10">
        <f t="shared" si="196"/>
        <v>42064.011736111112</v>
      </c>
      <c r="T3664" s="10">
        <f t="shared" si="197"/>
        <v>42093.97006944444</v>
      </c>
    </row>
    <row r="3665" spans="1:20" ht="43.5" x14ac:dyDescent="0.35">
      <c r="A3665">
        <v>3663</v>
      </c>
      <c r="B3665" s="3" t="s">
        <v>2129</v>
      </c>
      <c r="C3665" s="3" t="s">
        <v>4710</v>
      </c>
      <c r="D3665">
        <v>225</v>
      </c>
      <c r="E3665">
        <v>234</v>
      </c>
      <c r="F3665" t="s">
        <v>5156</v>
      </c>
      <c r="G3665" t="s">
        <v>5162</v>
      </c>
      <c r="H3665" t="s">
        <v>5184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5208</v>
      </c>
      <c r="P3665">
        <f t="shared" si="195"/>
        <v>26</v>
      </c>
      <c r="Q3665" t="s">
        <v>5234</v>
      </c>
      <c r="R3665" t="s">
        <v>5235</v>
      </c>
      <c r="S3665" s="10">
        <f t="shared" si="196"/>
        <v>42665.243402777771</v>
      </c>
      <c r="T3665" s="10">
        <f t="shared" si="197"/>
        <v>42725.285069444442</v>
      </c>
    </row>
    <row r="3666" spans="1:20" ht="43.5" x14ac:dyDescent="0.35">
      <c r="A3666">
        <v>3664</v>
      </c>
      <c r="B3666" s="3" t="s">
        <v>2130</v>
      </c>
      <c r="C3666" s="3" t="s">
        <v>4711</v>
      </c>
      <c r="D3666">
        <v>800</v>
      </c>
      <c r="E3666">
        <v>875</v>
      </c>
      <c r="F3666" t="s">
        <v>5156</v>
      </c>
      <c r="G3666" t="s">
        <v>5161</v>
      </c>
      <c r="H3666" t="s">
        <v>5183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5208</v>
      </c>
      <c r="P3666">
        <f t="shared" si="195"/>
        <v>46</v>
      </c>
      <c r="Q3666" t="s">
        <v>5234</v>
      </c>
      <c r="R3666" t="s">
        <v>5235</v>
      </c>
      <c r="S3666" s="10">
        <f t="shared" si="196"/>
        <v>42523.04038194444</v>
      </c>
      <c r="T3666" s="10">
        <f t="shared" si="197"/>
        <v>42537.04038194444</v>
      </c>
    </row>
    <row r="3667" spans="1:20" ht="43.5" x14ac:dyDescent="0.35">
      <c r="A3667">
        <v>3665</v>
      </c>
      <c r="B3667" s="3" t="s">
        <v>2131</v>
      </c>
      <c r="C3667" s="3" t="s">
        <v>4712</v>
      </c>
      <c r="D3667">
        <v>620</v>
      </c>
      <c r="E3667">
        <v>714</v>
      </c>
      <c r="F3667" t="s">
        <v>5156</v>
      </c>
      <c r="G3667" t="s">
        <v>5167</v>
      </c>
      <c r="H3667" t="s">
        <v>5186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5208</v>
      </c>
      <c r="P3667">
        <f t="shared" si="195"/>
        <v>51</v>
      </c>
      <c r="Q3667" t="s">
        <v>5234</v>
      </c>
      <c r="R3667" t="s">
        <v>5235</v>
      </c>
      <c r="S3667" s="10">
        <f t="shared" si="196"/>
        <v>42294.59979166666</v>
      </c>
      <c r="T3667" s="10">
        <f t="shared" si="197"/>
        <v>42305.620833333327</v>
      </c>
    </row>
    <row r="3668" spans="1:20" ht="29" x14ac:dyDescent="0.35">
      <c r="A3668">
        <v>3666</v>
      </c>
      <c r="B3668" s="3" t="s">
        <v>2132</v>
      </c>
      <c r="C3668" s="3" t="s">
        <v>4713</v>
      </c>
      <c r="D3668">
        <v>1200</v>
      </c>
      <c r="E3668">
        <v>1200</v>
      </c>
      <c r="F3668" t="s">
        <v>5156</v>
      </c>
      <c r="G3668" t="s">
        <v>5161</v>
      </c>
      <c r="H3668" t="s">
        <v>5183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5208</v>
      </c>
      <c r="P3668">
        <f t="shared" si="195"/>
        <v>32</v>
      </c>
      <c r="Q3668" t="s">
        <v>5234</v>
      </c>
      <c r="R3668" t="s">
        <v>5235</v>
      </c>
      <c r="S3668" s="10">
        <f t="shared" si="196"/>
        <v>41822.696550925924</v>
      </c>
      <c r="T3668" s="10">
        <f t="shared" si="197"/>
        <v>41844.083333333328</v>
      </c>
    </row>
    <row r="3669" spans="1:20" ht="43.5" x14ac:dyDescent="0.35">
      <c r="A3669">
        <v>3667</v>
      </c>
      <c r="B3669" s="3" t="s">
        <v>2133</v>
      </c>
      <c r="C3669" s="3" t="s">
        <v>4714</v>
      </c>
      <c r="D3669">
        <v>3000</v>
      </c>
      <c r="E3669">
        <v>3095.11</v>
      </c>
      <c r="F3669" t="s">
        <v>5156</v>
      </c>
      <c r="G3669" t="s">
        <v>5162</v>
      </c>
      <c r="H3669" t="s">
        <v>5184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5208</v>
      </c>
      <c r="P3669">
        <f t="shared" si="195"/>
        <v>53</v>
      </c>
      <c r="Q3669" t="s">
        <v>5234</v>
      </c>
      <c r="R3669" t="s">
        <v>5235</v>
      </c>
      <c r="S3669" s="10">
        <f t="shared" si="196"/>
        <v>42173.761793981474</v>
      </c>
      <c r="T3669" s="10">
        <f t="shared" si="197"/>
        <v>42203.761793981474</v>
      </c>
    </row>
    <row r="3670" spans="1:20" ht="43.5" x14ac:dyDescent="0.35">
      <c r="A3670">
        <v>3668</v>
      </c>
      <c r="B3670" s="3" t="s">
        <v>2134</v>
      </c>
      <c r="C3670" s="3" t="s">
        <v>4715</v>
      </c>
      <c r="D3670">
        <v>1000</v>
      </c>
      <c r="E3670">
        <v>1035</v>
      </c>
      <c r="F3670" t="s">
        <v>5156</v>
      </c>
      <c r="G3670" t="s">
        <v>5161</v>
      </c>
      <c r="H3670" t="s">
        <v>5183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5208</v>
      </c>
      <c r="P3670">
        <f t="shared" si="195"/>
        <v>37</v>
      </c>
      <c r="Q3670" t="s">
        <v>5234</v>
      </c>
      <c r="R3670" t="s">
        <v>5235</v>
      </c>
      <c r="S3670" s="10">
        <f t="shared" si="196"/>
        <v>42185.347824074073</v>
      </c>
      <c r="T3670" s="10">
        <f t="shared" si="197"/>
        <v>42208.564583333333</v>
      </c>
    </row>
    <row r="3671" spans="1:20" ht="43.5" x14ac:dyDescent="0.35">
      <c r="A3671">
        <v>3669</v>
      </c>
      <c r="B3671" s="3" t="s">
        <v>2135</v>
      </c>
      <c r="C3671" s="3" t="s">
        <v>4716</v>
      </c>
      <c r="D3671">
        <v>1000</v>
      </c>
      <c r="E3671">
        <v>1382</v>
      </c>
      <c r="F3671" t="s">
        <v>5156</v>
      </c>
      <c r="G3671" t="s">
        <v>5162</v>
      </c>
      <c r="H3671" t="s">
        <v>5184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5208</v>
      </c>
      <c r="P3671">
        <f t="shared" si="195"/>
        <v>81</v>
      </c>
      <c r="Q3671" t="s">
        <v>5234</v>
      </c>
      <c r="R3671" t="s">
        <v>5235</v>
      </c>
      <c r="S3671" s="10">
        <f t="shared" si="196"/>
        <v>42136.466863425921</v>
      </c>
      <c r="T3671" s="10">
        <f t="shared" si="197"/>
        <v>42166.466863425921</v>
      </c>
    </row>
    <row r="3672" spans="1:20" ht="43.5" x14ac:dyDescent="0.35">
      <c r="A3672">
        <v>3670</v>
      </c>
      <c r="B3672" s="3" t="s">
        <v>2136</v>
      </c>
      <c r="C3672" s="3" t="s">
        <v>4717</v>
      </c>
      <c r="D3672">
        <v>220</v>
      </c>
      <c r="E3672">
        <v>241</v>
      </c>
      <c r="F3672" t="s">
        <v>5156</v>
      </c>
      <c r="G3672" t="s">
        <v>5162</v>
      </c>
      <c r="H3672" t="s">
        <v>5184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5208</v>
      </c>
      <c r="P3672">
        <f t="shared" si="195"/>
        <v>20</v>
      </c>
      <c r="Q3672" t="s">
        <v>5234</v>
      </c>
      <c r="R3672" t="s">
        <v>5235</v>
      </c>
      <c r="S3672" s="10">
        <f t="shared" si="196"/>
        <v>42142.305682870363</v>
      </c>
      <c r="T3672" s="10">
        <f t="shared" si="197"/>
        <v>42155.749999999993</v>
      </c>
    </row>
    <row r="3673" spans="1:20" ht="43.5" x14ac:dyDescent="0.35">
      <c r="A3673">
        <v>3671</v>
      </c>
      <c r="B3673" s="3" t="s">
        <v>2137</v>
      </c>
      <c r="C3673" s="3" t="s">
        <v>4718</v>
      </c>
      <c r="D3673">
        <v>3500</v>
      </c>
      <c r="E3673">
        <v>3530</v>
      </c>
      <c r="F3673" t="s">
        <v>5156</v>
      </c>
      <c r="G3673" t="s">
        <v>5161</v>
      </c>
      <c r="H3673" t="s">
        <v>5183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5208</v>
      </c>
      <c r="P3673">
        <f t="shared" si="195"/>
        <v>88</v>
      </c>
      <c r="Q3673" t="s">
        <v>5234</v>
      </c>
      <c r="R3673" t="s">
        <v>5235</v>
      </c>
      <c r="S3673" s="10">
        <f t="shared" si="196"/>
        <v>41820.419756944444</v>
      </c>
      <c r="T3673" s="10">
        <f t="shared" si="197"/>
        <v>41840.957638888889</v>
      </c>
    </row>
    <row r="3674" spans="1:20" ht="58" x14ac:dyDescent="0.35">
      <c r="A3674">
        <v>3672</v>
      </c>
      <c r="B3674" s="3" t="s">
        <v>2138</v>
      </c>
      <c r="C3674" s="3" t="s">
        <v>4719</v>
      </c>
      <c r="D3674">
        <v>3000</v>
      </c>
      <c r="E3674">
        <v>3046</v>
      </c>
      <c r="F3674" t="s">
        <v>5156</v>
      </c>
      <c r="G3674" t="s">
        <v>5162</v>
      </c>
      <c r="H3674" t="s">
        <v>5184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5208</v>
      </c>
      <c r="P3674">
        <f t="shared" si="195"/>
        <v>53</v>
      </c>
      <c r="Q3674" t="s">
        <v>5234</v>
      </c>
      <c r="R3674" t="s">
        <v>5235</v>
      </c>
      <c r="S3674" s="10">
        <f t="shared" si="196"/>
        <v>41878.738240740735</v>
      </c>
      <c r="T3674" s="10">
        <f t="shared" si="197"/>
        <v>41908.738240740735</v>
      </c>
    </row>
    <row r="3675" spans="1:20" ht="43.5" x14ac:dyDescent="0.35">
      <c r="A3675">
        <v>3673</v>
      </c>
      <c r="B3675" s="3" t="s">
        <v>2139</v>
      </c>
      <c r="C3675" s="3" t="s">
        <v>4720</v>
      </c>
      <c r="D3675">
        <v>4000</v>
      </c>
      <c r="E3675">
        <v>4545</v>
      </c>
      <c r="F3675" t="s">
        <v>5156</v>
      </c>
      <c r="G3675" t="s">
        <v>5162</v>
      </c>
      <c r="H3675" t="s">
        <v>5184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5208</v>
      </c>
      <c r="P3675">
        <f t="shared" si="195"/>
        <v>40</v>
      </c>
      <c r="Q3675" t="s">
        <v>5234</v>
      </c>
      <c r="R3675" t="s">
        <v>5235</v>
      </c>
      <c r="S3675" s="10">
        <f t="shared" si="196"/>
        <v>41914.086770833332</v>
      </c>
      <c r="T3675" s="10">
        <f t="shared" si="197"/>
        <v>41948.327777777777</v>
      </c>
    </row>
    <row r="3676" spans="1:20" ht="43.5" x14ac:dyDescent="0.35">
      <c r="A3676">
        <v>3674</v>
      </c>
      <c r="B3676" s="3" t="s">
        <v>2140</v>
      </c>
      <c r="C3676" s="3" t="s">
        <v>4721</v>
      </c>
      <c r="D3676">
        <v>4500</v>
      </c>
      <c r="E3676">
        <v>4500</v>
      </c>
      <c r="F3676" t="s">
        <v>5156</v>
      </c>
      <c r="G3676" t="s">
        <v>5173</v>
      </c>
      <c r="H3676" t="s">
        <v>5186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5208</v>
      </c>
      <c r="P3676">
        <f t="shared" si="195"/>
        <v>145</v>
      </c>
      <c r="Q3676" t="s">
        <v>5234</v>
      </c>
      <c r="R3676" t="s">
        <v>5235</v>
      </c>
      <c r="S3676" s="10">
        <f t="shared" si="196"/>
        <v>42556.664687499993</v>
      </c>
      <c r="T3676" s="10">
        <f t="shared" si="197"/>
        <v>42616.664687499993</v>
      </c>
    </row>
    <row r="3677" spans="1:20" ht="43.5" x14ac:dyDescent="0.35">
      <c r="A3677">
        <v>3675</v>
      </c>
      <c r="B3677" s="3" t="s">
        <v>2141</v>
      </c>
      <c r="C3677" s="3" t="s">
        <v>4722</v>
      </c>
      <c r="D3677">
        <v>50</v>
      </c>
      <c r="E3677">
        <v>70</v>
      </c>
      <c r="F3677" t="s">
        <v>5156</v>
      </c>
      <c r="G3677" t="s">
        <v>5162</v>
      </c>
      <c r="H3677" t="s">
        <v>5184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5208</v>
      </c>
      <c r="P3677">
        <f t="shared" si="195"/>
        <v>23</v>
      </c>
      <c r="Q3677" t="s">
        <v>5234</v>
      </c>
      <c r="R3677" t="s">
        <v>5235</v>
      </c>
      <c r="S3677" s="10">
        <f t="shared" si="196"/>
        <v>42493.388680555552</v>
      </c>
      <c r="T3677" s="10">
        <f t="shared" si="197"/>
        <v>42505.749999999993</v>
      </c>
    </row>
    <row r="3678" spans="1:20" ht="43.5" x14ac:dyDescent="0.35">
      <c r="A3678">
        <v>3676</v>
      </c>
      <c r="B3678" s="3" t="s">
        <v>2142</v>
      </c>
      <c r="C3678" s="3" t="s">
        <v>4723</v>
      </c>
      <c r="D3678">
        <v>800</v>
      </c>
      <c r="E3678">
        <v>1030</v>
      </c>
      <c r="F3678" t="s">
        <v>5156</v>
      </c>
      <c r="G3678" t="s">
        <v>5161</v>
      </c>
      <c r="H3678" t="s">
        <v>5183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5208</v>
      </c>
      <c r="P3678">
        <f t="shared" si="195"/>
        <v>64</v>
      </c>
      <c r="Q3678" t="s">
        <v>5234</v>
      </c>
      <c r="R3678" t="s">
        <v>5235</v>
      </c>
      <c r="S3678" s="10">
        <f t="shared" si="196"/>
        <v>41876.607453703698</v>
      </c>
      <c r="T3678" s="10">
        <f t="shared" si="197"/>
        <v>41894.607453703698</v>
      </c>
    </row>
    <row r="3679" spans="1:20" ht="43.5" x14ac:dyDescent="0.35">
      <c r="A3679">
        <v>3677</v>
      </c>
      <c r="B3679" s="3" t="s">
        <v>2143</v>
      </c>
      <c r="C3679" s="3" t="s">
        <v>4724</v>
      </c>
      <c r="D3679">
        <v>12000</v>
      </c>
      <c r="E3679">
        <v>12348.5</v>
      </c>
      <c r="F3679" t="s">
        <v>5156</v>
      </c>
      <c r="G3679" t="s">
        <v>5161</v>
      </c>
      <c r="H3679" t="s">
        <v>5183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5208</v>
      </c>
      <c r="P3679">
        <f t="shared" si="195"/>
        <v>62</v>
      </c>
      <c r="Q3679" t="s">
        <v>5234</v>
      </c>
      <c r="R3679" t="s">
        <v>5235</v>
      </c>
      <c r="S3679" s="10">
        <f t="shared" si="196"/>
        <v>41802.365949074076</v>
      </c>
      <c r="T3679" s="10">
        <f t="shared" si="197"/>
        <v>41822.957638888889</v>
      </c>
    </row>
    <row r="3680" spans="1:20" ht="43.5" x14ac:dyDescent="0.35">
      <c r="A3680">
        <v>3678</v>
      </c>
      <c r="B3680" s="3" t="s">
        <v>2144</v>
      </c>
      <c r="C3680" s="3" t="s">
        <v>4725</v>
      </c>
      <c r="D3680">
        <v>2000</v>
      </c>
      <c r="E3680">
        <v>2050</v>
      </c>
      <c r="F3680" t="s">
        <v>5156</v>
      </c>
      <c r="G3680" t="s">
        <v>5162</v>
      </c>
      <c r="H3680" t="s">
        <v>5184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5208</v>
      </c>
      <c r="P3680">
        <f t="shared" si="195"/>
        <v>66</v>
      </c>
      <c r="Q3680" t="s">
        <v>5234</v>
      </c>
      <c r="R3680" t="s">
        <v>5235</v>
      </c>
      <c r="S3680" s="10">
        <f t="shared" si="196"/>
        <v>42120.322893518511</v>
      </c>
      <c r="T3680" s="10">
        <f t="shared" si="197"/>
        <v>42155.322893518511</v>
      </c>
    </row>
    <row r="3681" spans="1:20" ht="43.5" x14ac:dyDescent="0.35">
      <c r="A3681">
        <v>3679</v>
      </c>
      <c r="B3681" s="3" t="s">
        <v>2145</v>
      </c>
      <c r="C3681" s="3" t="s">
        <v>4726</v>
      </c>
      <c r="D3681">
        <v>2000</v>
      </c>
      <c r="E3681">
        <v>2202</v>
      </c>
      <c r="F3681" t="s">
        <v>5156</v>
      </c>
      <c r="G3681" t="s">
        <v>5161</v>
      </c>
      <c r="H3681" t="s">
        <v>5183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5208</v>
      </c>
      <c r="P3681">
        <f t="shared" si="195"/>
        <v>73</v>
      </c>
      <c r="Q3681" t="s">
        <v>5234</v>
      </c>
      <c r="R3681" t="s">
        <v>5235</v>
      </c>
      <c r="S3681" s="10">
        <f t="shared" si="196"/>
        <v>41786.553020833329</v>
      </c>
      <c r="T3681" s="10">
        <f t="shared" si="197"/>
        <v>41820.999305555553</v>
      </c>
    </row>
    <row r="3682" spans="1:20" ht="43.5" x14ac:dyDescent="0.35">
      <c r="A3682">
        <v>3680</v>
      </c>
      <c r="B3682" s="3" t="s">
        <v>2146</v>
      </c>
      <c r="C3682" s="3" t="s">
        <v>4727</v>
      </c>
      <c r="D3682">
        <v>3000</v>
      </c>
      <c r="E3682">
        <v>3383</v>
      </c>
      <c r="F3682" t="s">
        <v>5156</v>
      </c>
      <c r="G3682" t="s">
        <v>5161</v>
      </c>
      <c r="H3682" t="s">
        <v>5183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5208</v>
      </c>
      <c r="P3682">
        <f t="shared" si="195"/>
        <v>100</v>
      </c>
      <c r="Q3682" t="s">
        <v>5234</v>
      </c>
      <c r="R3682" t="s">
        <v>5235</v>
      </c>
      <c r="S3682" s="10">
        <f t="shared" si="196"/>
        <v>42627.245763888888</v>
      </c>
      <c r="T3682" s="10">
        <f t="shared" si="197"/>
        <v>42648.245763888888</v>
      </c>
    </row>
    <row r="3683" spans="1:20" ht="58" x14ac:dyDescent="0.35">
      <c r="A3683">
        <v>3681</v>
      </c>
      <c r="B3683" s="3" t="s">
        <v>2147</v>
      </c>
      <c r="C3683" s="3" t="s">
        <v>4728</v>
      </c>
      <c r="D3683">
        <v>1000</v>
      </c>
      <c r="E3683">
        <v>1119</v>
      </c>
      <c r="F3683" t="s">
        <v>5156</v>
      </c>
      <c r="G3683" t="s">
        <v>5161</v>
      </c>
      <c r="H3683" t="s">
        <v>5183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5208</v>
      </c>
      <c r="P3683">
        <f t="shared" si="195"/>
        <v>62</v>
      </c>
      <c r="Q3683" t="s">
        <v>5234</v>
      </c>
      <c r="R3683" t="s">
        <v>5235</v>
      </c>
      <c r="S3683" s="10">
        <f t="shared" si="196"/>
        <v>42374.443171296291</v>
      </c>
      <c r="T3683" s="10">
        <f t="shared" si="197"/>
        <v>42384.443171296291</v>
      </c>
    </row>
    <row r="3684" spans="1:20" ht="43.5" x14ac:dyDescent="0.35">
      <c r="A3684">
        <v>3682</v>
      </c>
      <c r="B3684" s="3" t="s">
        <v>2148</v>
      </c>
      <c r="C3684" s="3" t="s">
        <v>4729</v>
      </c>
      <c r="D3684">
        <v>3000</v>
      </c>
      <c r="E3684">
        <v>4176</v>
      </c>
      <c r="F3684" t="s">
        <v>5156</v>
      </c>
      <c r="G3684" t="s">
        <v>5161</v>
      </c>
      <c r="H3684" t="s">
        <v>5183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5208</v>
      </c>
      <c r="P3684">
        <f t="shared" si="195"/>
        <v>62</v>
      </c>
      <c r="Q3684" t="s">
        <v>5234</v>
      </c>
      <c r="R3684" t="s">
        <v>5235</v>
      </c>
      <c r="S3684" s="10">
        <f t="shared" si="196"/>
        <v>41772.477060185185</v>
      </c>
      <c r="T3684" s="10">
        <f t="shared" si="197"/>
        <v>41806.082638888889</v>
      </c>
    </row>
    <row r="3685" spans="1:20" ht="43.5" x14ac:dyDescent="0.35">
      <c r="A3685">
        <v>3683</v>
      </c>
      <c r="B3685" s="3" t="s">
        <v>2149</v>
      </c>
      <c r="C3685" s="3" t="s">
        <v>4730</v>
      </c>
      <c r="D3685">
        <v>3500</v>
      </c>
      <c r="E3685">
        <v>3880</v>
      </c>
      <c r="F3685" t="s">
        <v>5156</v>
      </c>
      <c r="G3685" t="s">
        <v>5161</v>
      </c>
      <c r="H3685" t="s">
        <v>5183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5208</v>
      </c>
      <c r="P3685">
        <f t="shared" si="195"/>
        <v>59</v>
      </c>
      <c r="Q3685" t="s">
        <v>5234</v>
      </c>
      <c r="R3685" t="s">
        <v>5235</v>
      </c>
      <c r="S3685" s="10">
        <f t="shared" si="196"/>
        <v>42632.908518518518</v>
      </c>
      <c r="T3685" s="10">
        <f t="shared" si="197"/>
        <v>42662.908518518518</v>
      </c>
    </row>
    <row r="3686" spans="1:20" ht="43.5" x14ac:dyDescent="0.35">
      <c r="A3686">
        <v>3684</v>
      </c>
      <c r="B3686" s="3" t="s">
        <v>2150</v>
      </c>
      <c r="C3686" s="3" t="s">
        <v>4731</v>
      </c>
      <c r="D3686">
        <v>750</v>
      </c>
      <c r="E3686">
        <v>1043</v>
      </c>
      <c r="F3686" t="s">
        <v>5156</v>
      </c>
      <c r="G3686" t="s">
        <v>5161</v>
      </c>
      <c r="H3686" t="s">
        <v>5183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5208</v>
      </c>
      <c r="P3686">
        <f t="shared" si="195"/>
        <v>45</v>
      </c>
      <c r="Q3686" t="s">
        <v>5234</v>
      </c>
      <c r="R3686" t="s">
        <v>5235</v>
      </c>
      <c r="S3686" s="10">
        <f t="shared" si="196"/>
        <v>42218.97206018518</v>
      </c>
      <c r="T3686" s="10">
        <f t="shared" si="197"/>
        <v>42248.97206018518</v>
      </c>
    </row>
    <row r="3687" spans="1:20" ht="43.5" x14ac:dyDescent="0.35">
      <c r="A3687">
        <v>3685</v>
      </c>
      <c r="B3687" s="3" t="s">
        <v>2151</v>
      </c>
      <c r="C3687" s="3" t="s">
        <v>4732</v>
      </c>
      <c r="D3687">
        <v>5000</v>
      </c>
      <c r="E3687">
        <v>5285</v>
      </c>
      <c r="F3687" t="s">
        <v>5156</v>
      </c>
      <c r="G3687" t="s">
        <v>5161</v>
      </c>
      <c r="H3687" t="s">
        <v>5183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5208</v>
      </c>
      <c r="P3687">
        <f t="shared" si="195"/>
        <v>42</v>
      </c>
      <c r="Q3687" t="s">
        <v>5234</v>
      </c>
      <c r="R3687" t="s">
        <v>5235</v>
      </c>
      <c r="S3687" s="10">
        <f t="shared" si="196"/>
        <v>41753.384942129625</v>
      </c>
      <c r="T3687" s="10">
        <f t="shared" si="197"/>
        <v>41778.666666666664</v>
      </c>
    </row>
    <row r="3688" spans="1:20" ht="43.5" x14ac:dyDescent="0.35">
      <c r="A3688">
        <v>3686</v>
      </c>
      <c r="B3688" s="3" t="s">
        <v>2152</v>
      </c>
      <c r="C3688" s="3" t="s">
        <v>4733</v>
      </c>
      <c r="D3688">
        <v>350</v>
      </c>
      <c r="E3688">
        <v>355</v>
      </c>
      <c r="F3688" t="s">
        <v>5156</v>
      </c>
      <c r="G3688" t="s">
        <v>5161</v>
      </c>
      <c r="H3688" t="s">
        <v>5183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5208</v>
      </c>
      <c r="P3688">
        <f t="shared" si="195"/>
        <v>59</v>
      </c>
      <c r="Q3688" t="s">
        <v>5234</v>
      </c>
      <c r="R3688" t="s">
        <v>5235</v>
      </c>
      <c r="S3688" s="10">
        <f t="shared" si="196"/>
        <v>42230.454398148147</v>
      </c>
      <c r="T3688" s="10">
        <f t="shared" si="197"/>
        <v>42244.957638888889</v>
      </c>
    </row>
    <row r="3689" spans="1:20" ht="58" x14ac:dyDescent="0.35">
      <c r="A3689">
        <v>3687</v>
      </c>
      <c r="B3689" s="3" t="s">
        <v>2153</v>
      </c>
      <c r="C3689" s="3" t="s">
        <v>4734</v>
      </c>
      <c r="D3689">
        <v>5000</v>
      </c>
      <c r="E3689">
        <v>5012.25</v>
      </c>
      <c r="F3689" t="s">
        <v>5156</v>
      </c>
      <c r="G3689" t="s">
        <v>5161</v>
      </c>
      <c r="H3689" t="s">
        <v>5183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5208</v>
      </c>
      <c r="P3689">
        <f t="shared" si="195"/>
        <v>200</v>
      </c>
      <c r="Q3689" t="s">
        <v>5234</v>
      </c>
      <c r="R3689" t="s">
        <v>5235</v>
      </c>
      <c r="S3689" s="10">
        <f t="shared" si="196"/>
        <v>41787.009895833333</v>
      </c>
      <c r="T3689" s="10">
        <f t="shared" si="197"/>
        <v>41817.009895833333</v>
      </c>
    </row>
    <row r="3690" spans="1:20" ht="43.5" x14ac:dyDescent="0.35">
      <c r="A3690">
        <v>3688</v>
      </c>
      <c r="B3690" s="3" t="s">
        <v>2154</v>
      </c>
      <c r="C3690" s="3" t="s">
        <v>4735</v>
      </c>
      <c r="D3690">
        <v>3000</v>
      </c>
      <c r="E3690">
        <v>3275</v>
      </c>
      <c r="F3690" t="s">
        <v>5156</v>
      </c>
      <c r="G3690" t="s">
        <v>5162</v>
      </c>
      <c r="H3690" t="s">
        <v>5184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5208</v>
      </c>
      <c r="P3690">
        <f t="shared" si="195"/>
        <v>84</v>
      </c>
      <c r="Q3690" t="s">
        <v>5234</v>
      </c>
      <c r="R3690" t="s">
        <v>5235</v>
      </c>
      <c r="S3690" s="10">
        <f t="shared" si="196"/>
        <v>41829.578749999993</v>
      </c>
      <c r="T3690" s="10">
        <f t="shared" si="197"/>
        <v>41859.578749999993</v>
      </c>
    </row>
    <row r="3691" spans="1:20" ht="43.5" x14ac:dyDescent="0.35">
      <c r="A3691">
        <v>3689</v>
      </c>
      <c r="B3691" s="3" t="s">
        <v>2155</v>
      </c>
      <c r="C3691" s="3" t="s">
        <v>4736</v>
      </c>
      <c r="D3691">
        <v>3000</v>
      </c>
      <c r="E3691">
        <v>3550</v>
      </c>
      <c r="F3691" t="s">
        <v>5156</v>
      </c>
      <c r="G3691" t="s">
        <v>5161</v>
      </c>
      <c r="H3691" t="s">
        <v>5183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5208</v>
      </c>
      <c r="P3691">
        <f t="shared" si="195"/>
        <v>57</v>
      </c>
      <c r="Q3691" t="s">
        <v>5234</v>
      </c>
      <c r="R3691" t="s">
        <v>5235</v>
      </c>
      <c r="S3691" s="10">
        <f t="shared" si="196"/>
        <v>42147.61850694444</v>
      </c>
      <c r="T3691" s="10">
        <f t="shared" si="197"/>
        <v>42176.725694444445</v>
      </c>
    </row>
    <row r="3692" spans="1:20" ht="43.5" x14ac:dyDescent="0.35">
      <c r="A3692">
        <v>3690</v>
      </c>
      <c r="B3692" s="3" t="s">
        <v>2156</v>
      </c>
      <c r="C3692" s="3" t="s">
        <v>4737</v>
      </c>
      <c r="D3692">
        <v>1500</v>
      </c>
      <c r="E3692">
        <v>1800</v>
      </c>
      <c r="F3692" t="s">
        <v>5156</v>
      </c>
      <c r="G3692" t="s">
        <v>5161</v>
      </c>
      <c r="H3692" t="s">
        <v>5183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5208</v>
      </c>
      <c r="P3692">
        <f t="shared" si="195"/>
        <v>58</v>
      </c>
      <c r="Q3692" t="s">
        <v>5234</v>
      </c>
      <c r="R3692" t="s">
        <v>5235</v>
      </c>
      <c r="S3692" s="10">
        <f t="shared" si="196"/>
        <v>41940.38984953703</v>
      </c>
      <c r="T3692" s="10">
        <f t="shared" si="197"/>
        <v>41970.431516203702</v>
      </c>
    </row>
    <row r="3693" spans="1:20" ht="29" x14ac:dyDescent="0.35">
      <c r="A3693">
        <v>3691</v>
      </c>
      <c r="B3693" s="3" t="s">
        <v>2157</v>
      </c>
      <c r="C3693" s="3" t="s">
        <v>4738</v>
      </c>
      <c r="D3693">
        <v>40000</v>
      </c>
      <c r="E3693">
        <v>51184</v>
      </c>
      <c r="F3693" t="s">
        <v>5156</v>
      </c>
      <c r="G3693" t="s">
        <v>5161</v>
      </c>
      <c r="H3693" t="s">
        <v>5183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5208</v>
      </c>
      <c r="P3693">
        <f t="shared" si="195"/>
        <v>187</v>
      </c>
      <c r="Q3693" t="s">
        <v>5234</v>
      </c>
      <c r="R3693" t="s">
        <v>5235</v>
      </c>
      <c r="S3693" s="10">
        <f t="shared" si="196"/>
        <v>42020.492233796293</v>
      </c>
      <c r="T3693" s="10">
        <f t="shared" si="197"/>
        <v>42064.999305555553</v>
      </c>
    </row>
    <row r="3694" spans="1:20" ht="29" x14ac:dyDescent="0.35">
      <c r="A3694">
        <v>3692</v>
      </c>
      <c r="B3694" s="3" t="s">
        <v>2158</v>
      </c>
      <c r="C3694" s="3" t="s">
        <v>4739</v>
      </c>
      <c r="D3694">
        <v>1000</v>
      </c>
      <c r="E3694">
        <v>1260</v>
      </c>
      <c r="F3694" t="s">
        <v>5156</v>
      </c>
      <c r="G3694" t="s">
        <v>5161</v>
      </c>
      <c r="H3694" t="s">
        <v>5183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5208</v>
      </c>
      <c r="P3694">
        <f t="shared" si="195"/>
        <v>74</v>
      </c>
      <c r="Q3694" t="s">
        <v>5234</v>
      </c>
      <c r="R3694" t="s">
        <v>5235</v>
      </c>
      <c r="S3694" s="10">
        <f t="shared" si="196"/>
        <v>41891.756701388884</v>
      </c>
      <c r="T3694" s="10">
        <f t="shared" si="197"/>
        <v>41900.791666666664</v>
      </c>
    </row>
    <row r="3695" spans="1:20" ht="43.5" x14ac:dyDescent="0.35">
      <c r="A3695">
        <v>3693</v>
      </c>
      <c r="B3695" s="3" t="s">
        <v>2159</v>
      </c>
      <c r="C3695" s="3" t="s">
        <v>4740</v>
      </c>
      <c r="D3695">
        <v>333</v>
      </c>
      <c r="E3695">
        <v>430</v>
      </c>
      <c r="F3695" t="s">
        <v>5156</v>
      </c>
      <c r="G3695" t="s">
        <v>5162</v>
      </c>
      <c r="H3695" t="s">
        <v>5184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5208</v>
      </c>
      <c r="P3695">
        <f t="shared" si="195"/>
        <v>31</v>
      </c>
      <c r="Q3695" t="s">
        <v>5234</v>
      </c>
      <c r="R3695" t="s">
        <v>5235</v>
      </c>
      <c r="S3695" s="10">
        <f t="shared" si="196"/>
        <v>42308.98297453703</v>
      </c>
      <c r="T3695" s="10">
        <f t="shared" si="197"/>
        <v>42338.729166666664</v>
      </c>
    </row>
    <row r="3696" spans="1:20" ht="58" x14ac:dyDescent="0.35">
      <c r="A3696">
        <v>3694</v>
      </c>
      <c r="B3696" s="3" t="s">
        <v>2160</v>
      </c>
      <c r="C3696" s="3" t="s">
        <v>4741</v>
      </c>
      <c r="D3696">
        <v>3500</v>
      </c>
      <c r="E3696">
        <v>3760</v>
      </c>
      <c r="F3696" t="s">
        <v>5156</v>
      </c>
      <c r="G3696" t="s">
        <v>5161</v>
      </c>
      <c r="H3696" t="s">
        <v>5183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5208</v>
      </c>
      <c r="P3696">
        <f t="shared" si="195"/>
        <v>63</v>
      </c>
      <c r="Q3696" t="s">
        <v>5234</v>
      </c>
      <c r="R3696" t="s">
        <v>5235</v>
      </c>
      <c r="S3696" s="10">
        <f t="shared" si="196"/>
        <v>42489.925543981481</v>
      </c>
      <c r="T3696" s="10">
        <f t="shared" si="197"/>
        <v>42526.874999999993</v>
      </c>
    </row>
    <row r="3697" spans="1:20" ht="58" x14ac:dyDescent="0.35">
      <c r="A3697">
        <v>3695</v>
      </c>
      <c r="B3697" s="3" t="s">
        <v>2161</v>
      </c>
      <c r="C3697" s="3" t="s">
        <v>4742</v>
      </c>
      <c r="D3697">
        <v>4000</v>
      </c>
      <c r="E3697">
        <v>4005</v>
      </c>
      <c r="F3697" t="s">
        <v>5156</v>
      </c>
      <c r="G3697" t="s">
        <v>5161</v>
      </c>
      <c r="H3697" t="s">
        <v>5183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5208</v>
      </c>
      <c r="P3697">
        <f t="shared" si="195"/>
        <v>121</v>
      </c>
      <c r="Q3697" t="s">
        <v>5234</v>
      </c>
      <c r="R3697" t="s">
        <v>5235</v>
      </c>
      <c r="S3697" s="10">
        <f t="shared" si="196"/>
        <v>41995.662152777775</v>
      </c>
      <c r="T3697" s="10">
        <f t="shared" si="197"/>
        <v>42015.662152777775</v>
      </c>
    </row>
    <row r="3698" spans="1:20" ht="43.5" x14ac:dyDescent="0.35">
      <c r="A3698">
        <v>3696</v>
      </c>
      <c r="B3698" s="3" t="s">
        <v>2162</v>
      </c>
      <c r="C3698" s="3" t="s">
        <v>4743</v>
      </c>
      <c r="D3698">
        <v>2000</v>
      </c>
      <c r="E3698">
        <v>3100</v>
      </c>
      <c r="F3698" t="s">
        <v>5156</v>
      </c>
      <c r="G3698" t="s">
        <v>5162</v>
      </c>
      <c r="H3698" t="s">
        <v>5184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5208</v>
      </c>
      <c r="P3698">
        <f t="shared" si="195"/>
        <v>40</v>
      </c>
      <c r="Q3698" t="s">
        <v>5234</v>
      </c>
      <c r="R3698" t="s">
        <v>5235</v>
      </c>
      <c r="S3698" s="10">
        <f t="shared" si="196"/>
        <v>41988.408749999995</v>
      </c>
      <c r="T3698" s="10">
        <f t="shared" si="197"/>
        <v>42048.408749999995</v>
      </c>
    </row>
    <row r="3699" spans="1:20" ht="43.5" x14ac:dyDescent="0.35">
      <c r="A3699">
        <v>3697</v>
      </c>
      <c r="B3699" s="3" t="s">
        <v>2163</v>
      </c>
      <c r="C3699" s="3" t="s">
        <v>4744</v>
      </c>
      <c r="D3699">
        <v>2000</v>
      </c>
      <c r="E3699">
        <v>2160</v>
      </c>
      <c r="F3699" t="s">
        <v>5156</v>
      </c>
      <c r="G3699" t="s">
        <v>5162</v>
      </c>
      <c r="H3699" t="s">
        <v>5184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5208</v>
      </c>
      <c r="P3699">
        <f t="shared" si="195"/>
        <v>72</v>
      </c>
      <c r="Q3699" t="s">
        <v>5234</v>
      </c>
      <c r="R3699" t="s">
        <v>5235</v>
      </c>
      <c r="S3699" s="10">
        <f t="shared" si="196"/>
        <v>42479.2575</v>
      </c>
      <c r="T3699" s="10">
        <f t="shared" si="197"/>
        <v>42500.2575</v>
      </c>
    </row>
    <row r="3700" spans="1:20" ht="43.5" x14ac:dyDescent="0.35">
      <c r="A3700">
        <v>3698</v>
      </c>
      <c r="B3700" s="3" t="s">
        <v>2164</v>
      </c>
      <c r="C3700" s="3" t="s">
        <v>4745</v>
      </c>
      <c r="D3700">
        <v>5000</v>
      </c>
      <c r="E3700">
        <v>5526</v>
      </c>
      <c r="F3700" t="s">
        <v>5156</v>
      </c>
      <c r="G3700" t="s">
        <v>5161</v>
      </c>
      <c r="H3700" t="s">
        <v>5183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5208</v>
      </c>
      <c r="P3700">
        <f t="shared" si="195"/>
        <v>41</v>
      </c>
      <c r="Q3700" t="s">
        <v>5234</v>
      </c>
      <c r="R3700" t="s">
        <v>5235</v>
      </c>
      <c r="S3700" s="10">
        <f t="shared" si="196"/>
        <v>42401.598229166666</v>
      </c>
      <c r="T3700" s="10">
        <f t="shared" si="197"/>
        <v>42431.598229166666</v>
      </c>
    </row>
    <row r="3701" spans="1:20" ht="58" x14ac:dyDescent="0.35">
      <c r="A3701">
        <v>3699</v>
      </c>
      <c r="B3701" s="3" t="s">
        <v>2165</v>
      </c>
      <c r="C3701" s="3" t="s">
        <v>4746</v>
      </c>
      <c r="D3701">
        <v>2500</v>
      </c>
      <c r="E3701">
        <v>2520</v>
      </c>
      <c r="F3701" t="s">
        <v>5156</v>
      </c>
      <c r="G3701" t="s">
        <v>5161</v>
      </c>
      <c r="H3701" t="s">
        <v>5183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5208</v>
      </c>
      <c r="P3701">
        <f t="shared" si="195"/>
        <v>63</v>
      </c>
      <c r="Q3701" t="s">
        <v>5234</v>
      </c>
      <c r="R3701" t="s">
        <v>5235</v>
      </c>
      <c r="S3701" s="10">
        <f t="shared" si="196"/>
        <v>41897.393703703703</v>
      </c>
      <c r="T3701" s="10">
        <f t="shared" si="197"/>
        <v>41927.393703703703</v>
      </c>
    </row>
    <row r="3702" spans="1:20" ht="29" x14ac:dyDescent="0.35">
      <c r="A3702">
        <v>3700</v>
      </c>
      <c r="B3702" s="3" t="s">
        <v>2166</v>
      </c>
      <c r="C3702" s="3" t="s">
        <v>4747</v>
      </c>
      <c r="D3702">
        <v>500</v>
      </c>
      <c r="E3702">
        <v>606</v>
      </c>
      <c r="F3702" t="s">
        <v>5156</v>
      </c>
      <c r="G3702" t="s">
        <v>5161</v>
      </c>
      <c r="H3702" t="s">
        <v>5183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5208</v>
      </c>
      <c r="P3702">
        <f t="shared" si="195"/>
        <v>34</v>
      </c>
      <c r="Q3702" t="s">
        <v>5234</v>
      </c>
      <c r="R3702" t="s">
        <v>5235</v>
      </c>
      <c r="S3702" s="10">
        <f t="shared" si="196"/>
        <v>41882.37731481481</v>
      </c>
      <c r="T3702" s="10">
        <f t="shared" si="197"/>
        <v>41912.458333333328</v>
      </c>
    </row>
    <row r="3703" spans="1:20" ht="43.5" x14ac:dyDescent="0.35">
      <c r="A3703">
        <v>3701</v>
      </c>
      <c r="B3703" s="3" t="s">
        <v>2167</v>
      </c>
      <c r="C3703" s="3" t="s">
        <v>4748</v>
      </c>
      <c r="D3703">
        <v>1500</v>
      </c>
      <c r="E3703">
        <v>1505</v>
      </c>
      <c r="F3703" t="s">
        <v>5156</v>
      </c>
      <c r="G3703" t="s">
        <v>5162</v>
      </c>
      <c r="H3703" t="s">
        <v>5184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5208</v>
      </c>
      <c r="P3703">
        <f t="shared" si="195"/>
        <v>39</v>
      </c>
      <c r="Q3703" t="s">
        <v>5234</v>
      </c>
      <c r="R3703" t="s">
        <v>5235</v>
      </c>
      <c r="S3703" s="10">
        <f t="shared" si="196"/>
        <v>42129.333252314813</v>
      </c>
      <c r="T3703" s="10">
        <f t="shared" si="197"/>
        <v>42159.333252314813</v>
      </c>
    </row>
    <row r="3704" spans="1:20" ht="58" x14ac:dyDescent="0.35">
      <c r="A3704">
        <v>3702</v>
      </c>
      <c r="B3704" s="3" t="s">
        <v>2168</v>
      </c>
      <c r="C3704" s="3" t="s">
        <v>4749</v>
      </c>
      <c r="D3704">
        <v>3000</v>
      </c>
      <c r="E3704">
        <v>3275</v>
      </c>
      <c r="F3704" t="s">
        <v>5156</v>
      </c>
      <c r="G3704" t="s">
        <v>5162</v>
      </c>
      <c r="H3704" t="s">
        <v>5184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5208</v>
      </c>
      <c r="P3704">
        <f t="shared" si="195"/>
        <v>156</v>
      </c>
      <c r="Q3704" t="s">
        <v>5234</v>
      </c>
      <c r="R3704" t="s">
        <v>5235</v>
      </c>
      <c r="S3704" s="10">
        <f t="shared" si="196"/>
        <v>42524.329675925925</v>
      </c>
      <c r="T3704" s="10">
        <f t="shared" si="197"/>
        <v>42561.749305555553</v>
      </c>
    </row>
    <row r="3705" spans="1:20" ht="43.5" x14ac:dyDescent="0.35">
      <c r="A3705">
        <v>3703</v>
      </c>
      <c r="B3705" s="3" t="s">
        <v>2169</v>
      </c>
      <c r="C3705" s="3" t="s">
        <v>4750</v>
      </c>
      <c r="D3705">
        <v>1050</v>
      </c>
      <c r="E3705">
        <v>1296</v>
      </c>
      <c r="F3705" t="s">
        <v>5156</v>
      </c>
      <c r="G3705" t="s">
        <v>5161</v>
      </c>
      <c r="H3705" t="s">
        <v>5183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5208</v>
      </c>
      <c r="P3705">
        <f t="shared" si="195"/>
        <v>43</v>
      </c>
      <c r="Q3705" t="s">
        <v>5234</v>
      </c>
      <c r="R3705" t="s">
        <v>5235</v>
      </c>
      <c r="S3705" s="10">
        <f t="shared" si="196"/>
        <v>42556.296157407407</v>
      </c>
      <c r="T3705" s="10">
        <f t="shared" si="197"/>
        <v>42595.082638888889</v>
      </c>
    </row>
    <row r="3706" spans="1:20" ht="43.5" x14ac:dyDescent="0.35">
      <c r="A3706">
        <v>3704</v>
      </c>
      <c r="B3706" s="3" t="s">
        <v>2170</v>
      </c>
      <c r="C3706" s="3" t="s">
        <v>4751</v>
      </c>
      <c r="D3706">
        <v>300</v>
      </c>
      <c r="E3706">
        <v>409.01</v>
      </c>
      <c r="F3706" t="s">
        <v>5156</v>
      </c>
      <c r="G3706" t="s">
        <v>5162</v>
      </c>
      <c r="H3706" t="s">
        <v>5184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5208</v>
      </c>
      <c r="P3706">
        <f t="shared" si="195"/>
        <v>15</v>
      </c>
      <c r="Q3706" t="s">
        <v>5234</v>
      </c>
      <c r="R3706" t="s">
        <v>5235</v>
      </c>
      <c r="S3706" s="10">
        <f t="shared" si="196"/>
        <v>42461.481412037036</v>
      </c>
      <c r="T3706" s="10">
        <f t="shared" si="197"/>
        <v>42521.481412037036</v>
      </c>
    </row>
    <row r="3707" spans="1:20" ht="43.5" x14ac:dyDescent="0.35">
      <c r="A3707">
        <v>3705</v>
      </c>
      <c r="B3707" s="3" t="s">
        <v>2171</v>
      </c>
      <c r="C3707" s="3" t="s">
        <v>4752</v>
      </c>
      <c r="D3707">
        <v>2827</v>
      </c>
      <c r="E3707">
        <v>2925</v>
      </c>
      <c r="F3707" t="s">
        <v>5156</v>
      </c>
      <c r="G3707" t="s">
        <v>5161</v>
      </c>
      <c r="H3707" t="s">
        <v>5183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5208</v>
      </c>
      <c r="P3707">
        <f t="shared" si="195"/>
        <v>84</v>
      </c>
      <c r="Q3707" t="s">
        <v>5234</v>
      </c>
      <c r="R3707" t="s">
        <v>5235</v>
      </c>
      <c r="S3707" s="10">
        <f t="shared" si="196"/>
        <v>41792.334652777776</v>
      </c>
      <c r="T3707" s="10">
        <f t="shared" si="197"/>
        <v>41813.541666666664</v>
      </c>
    </row>
    <row r="3708" spans="1:20" ht="43.5" x14ac:dyDescent="0.35">
      <c r="A3708">
        <v>3706</v>
      </c>
      <c r="B3708" s="3" t="s">
        <v>2172</v>
      </c>
      <c r="C3708" s="3" t="s">
        <v>4753</v>
      </c>
      <c r="D3708">
        <v>1500</v>
      </c>
      <c r="E3708">
        <v>1820</v>
      </c>
      <c r="F3708" t="s">
        <v>5156</v>
      </c>
      <c r="G3708" t="s">
        <v>5161</v>
      </c>
      <c r="H3708" t="s">
        <v>5183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5208</v>
      </c>
      <c r="P3708">
        <f t="shared" si="195"/>
        <v>140</v>
      </c>
      <c r="Q3708" t="s">
        <v>5234</v>
      </c>
      <c r="R3708" t="s">
        <v>5235</v>
      </c>
      <c r="S3708" s="10">
        <f t="shared" si="196"/>
        <v>41879.705428240741</v>
      </c>
      <c r="T3708" s="10">
        <f t="shared" si="197"/>
        <v>41894.705428240741</v>
      </c>
    </row>
    <row r="3709" spans="1:20" ht="43.5" x14ac:dyDescent="0.35">
      <c r="A3709">
        <v>3707</v>
      </c>
      <c r="B3709" s="3" t="s">
        <v>2173</v>
      </c>
      <c r="C3709" s="3" t="s">
        <v>4754</v>
      </c>
      <c r="D3709">
        <v>1000</v>
      </c>
      <c r="E3709">
        <v>1860</v>
      </c>
      <c r="F3709" t="s">
        <v>5156</v>
      </c>
      <c r="G3709" t="s">
        <v>5161</v>
      </c>
      <c r="H3709" t="s">
        <v>5183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5208</v>
      </c>
      <c r="P3709">
        <f t="shared" si="195"/>
        <v>81</v>
      </c>
      <c r="Q3709" t="s">
        <v>5234</v>
      </c>
      <c r="R3709" t="s">
        <v>5235</v>
      </c>
      <c r="S3709" s="10">
        <f t="shared" si="196"/>
        <v>42551.840023148143</v>
      </c>
      <c r="T3709" s="10">
        <f t="shared" si="197"/>
        <v>42573.018055555549</v>
      </c>
    </row>
    <row r="3710" spans="1:20" ht="58" x14ac:dyDescent="0.35">
      <c r="A3710">
        <v>3708</v>
      </c>
      <c r="B3710" s="3" t="s">
        <v>2174</v>
      </c>
      <c r="C3710" s="3" t="s">
        <v>4755</v>
      </c>
      <c r="D3710">
        <v>700</v>
      </c>
      <c r="E3710">
        <v>2100</v>
      </c>
      <c r="F3710" t="s">
        <v>5156</v>
      </c>
      <c r="G3710" t="s">
        <v>5161</v>
      </c>
      <c r="H3710" t="s">
        <v>5183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5208</v>
      </c>
      <c r="P3710">
        <f t="shared" si="195"/>
        <v>54</v>
      </c>
      <c r="Q3710" t="s">
        <v>5234</v>
      </c>
      <c r="R3710" t="s">
        <v>5235</v>
      </c>
      <c r="S3710" s="10">
        <f t="shared" si="196"/>
        <v>41809.933865740742</v>
      </c>
      <c r="T3710" s="10">
        <f t="shared" si="197"/>
        <v>41823.933865740742</v>
      </c>
    </row>
    <row r="3711" spans="1:20" ht="43.5" x14ac:dyDescent="0.35">
      <c r="A3711">
        <v>3709</v>
      </c>
      <c r="B3711" s="3" t="s">
        <v>2175</v>
      </c>
      <c r="C3711" s="3" t="s">
        <v>4756</v>
      </c>
      <c r="D3711">
        <v>1000</v>
      </c>
      <c r="E3711">
        <v>1082.5</v>
      </c>
      <c r="F3711" t="s">
        <v>5156</v>
      </c>
      <c r="G3711" t="s">
        <v>5162</v>
      </c>
      <c r="H3711" t="s">
        <v>5184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5208</v>
      </c>
      <c r="P3711">
        <f t="shared" si="195"/>
        <v>31</v>
      </c>
      <c r="Q3711" t="s">
        <v>5234</v>
      </c>
      <c r="R3711" t="s">
        <v>5235</v>
      </c>
      <c r="S3711" s="10">
        <f t="shared" si="196"/>
        <v>41785.499374999999</v>
      </c>
      <c r="T3711" s="10">
        <f t="shared" si="197"/>
        <v>41815.499374999999</v>
      </c>
    </row>
    <row r="3712" spans="1:20" ht="29" x14ac:dyDescent="0.35">
      <c r="A3712">
        <v>3710</v>
      </c>
      <c r="B3712" s="3" t="s">
        <v>2176</v>
      </c>
      <c r="C3712" s="3" t="s">
        <v>4757</v>
      </c>
      <c r="D3712">
        <v>1300</v>
      </c>
      <c r="E3712">
        <v>1835</v>
      </c>
      <c r="F3712" t="s">
        <v>5156</v>
      </c>
      <c r="G3712" t="s">
        <v>5161</v>
      </c>
      <c r="H3712" t="s">
        <v>5183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5208</v>
      </c>
      <c r="P3712">
        <f t="shared" si="195"/>
        <v>68</v>
      </c>
      <c r="Q3712" t="s">
        <v>5234</v>
      </c>
      <c r="R3712" t="s">
        <v>5235</v>
      </c>
      <c r="S3712" s="10">
        <f t="shared" si="196"/>
        <v>42072.367916666662</v>
      </c>
      <c r="T3712" s="10">
        <f t="shared" si="197"/>
        <v>42097.367916666662</v>
      </c>
    </row>
    <row r="3713" spans="1:20" ht="29" x14ac:dyDescent="0.35">
      <c r="A3713">
        <v>3711</v>
      </c>
      <c r="B3713" s="3" t="s">
        <v>2177</v>
      </c>
      <c r="C3713" s="3" t="s">
        <v>4758</v>
      </c>
      <c r="D3713">
        <v>500</v>
      </c>
      <c r="E3713">
        <v>570</v>
      </c>
      <c r="F3713" t="s">
        <v>5156</v>
      </c>
      <c r="G3713" t="s">
        <v>5161</v>
      </c>
      <c r="H3713" t="s">
        <v>5183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5208</v>
      </c>
      <c r="P3713">
        <f t="shared" si="195"/>
        <v>27</v>
      </c>
      <c r="Q3713" t="s">
        <v>5234</v>
      </c>
      <c r="R3713" t="s">
        <v>5235</v>
      </c>
      <c r="S3713" s="10">
        <f t="shared" si="196"/>
        <v>41779.5158912037</v>
      </c>
      <c r="T3713" s="10">
        <f t="shared" si="197"/>
        <v>41805.458333333328</v>
      </c>
    </row>
    <row r="3714" spans="1:20" ht="58" x14ac:dyDescent="0.35">
      <c r="A3714">
        <v>3712</v>
      </c>
      <c r="B3714" s="3" t="s">
        <v>2178</v>
      </c>
      <c r="C3714" s="3" t="s">
        <v>4759</v>
      </c>
      <c r="D3714">
        <v>7500</v>
      </c>
      <c r="E3714">
        <v>11530</v>
      </c>
      <c r="F3714" t="s">
        <v>5156</v>
      </c>
      <c r="G3714" t="s">
        <v>5161</v>
      </c>
      <c r="H3714" t="s">
        <v>5183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5208</v>
      </c>
      <c r="P3714">
        <f t="shared" si="195"/>
        <v>111</v>
      </c>
      <c r="Q3714" t="s">
        <v>5234</v>
      </c>
      <c r="R3714" t="s">
        <v>5235</v>
      </c>
      <c r="S3714" s="10">
        <f t="shared" si="196"/>
        <v>42133.963738425919</v>
      </c>
      <c r="T3714" s="10">
        <f t="shared" si="197"/>
        <v>42155.082638888889</v>
      </c>
    </row>
    <row r="3715" spans="1:20" ht="43.5" x14ac:dyDescent="0.35">
      <c r="A3715">
        <v>3713</v>
      </c>
      <c r="B3715" s="3" t="s">
        <v>2179</v>
      </c>
      <c r="C3715" s="3" t="s">
        <v>4760</v>
      </c>
      <c r="D3715">
        <v>2000</v>
      </c>
      <c r="E3715">
        <v>2030</v>
      </c>
      <c r="F3715" t="s">
        <v>5156</v>
      </c>
      <c r="G3715" t="s">
        <v>5161</v>
      </c>
      <c r="H3715" t="s">
        <v>5183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5208</v>
      </c>
      <c r="P3715">
        <f t="shared" ref="P3715:P3778" si="198">ROUND(E3715/L3715,0)</f>
        <v>107</v>
      </c>
      <c r="Q3715" t="s">
        <v>5234</v>
      </c>
      <c r="R3715" t="s">
        <v>5235</v>
      </c>
      <c r="S3715" s="10">
        <f t="shared" ref="S3715:S3778" si="199">(J3715/86400)+25569+(-5/24)</f>
        <v>42505.529699074068</v>
      </c>
      <c r="T3715" s="10">
        <f t="shared" ref="T3715:T3778" si="200">(I3715/86400)+25569+(-5/24)</f>
        <v>42525.529699074068</v>
      </c>
    </row>
    <row r="3716" spans="1:20" ht="43.5" x14ac:dyDescent="0.35">
      <c r="A3716">
        <v>3714</v>
      </c>
      <c r="B3716" s="3" t="s">
        <v>2180</v>
      </c>
      <c r="C3716" s="3" t="s">
        <v>4761</v>
      </c>
      <c r="D3716">
        <v>10000</v>
      </c>
      <c r="E3716">
        <v>10235</v>
      </c>
      <c r="F3716" t="s">
        <v>5156</v>
      </c>
      <c r="G3716" t="s">
        <v>5161</v>
      </c>
      <c r="H3716" t="s">
        <v>5183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5208</v>
      </c>
      <c r="P3716">
        <f t="shared" si="198"/>
        <v>106</v>
      </c>
      <c r="Q3716" t="s">
        <v>5234</v>
      </c>
      <c r="R3716" t="s">
        <v>5235</v>
      </c>
      <c r="S3716" s="10">
        <f t="shared" si="199"/>
        <v>42118.347997685181</v>
      </c>
      <c r="T3716" s="10">
        <f t="shared" si="200"/>
        <v>42149.957638888889</v>
      </c>
    </row>
    <row r="3717" spans="1:20" ht="43.5" x14ac:dyDescent="0.35">
      <c r="A3717">
        <v>3715</v>
      </c>
      <c r="B3717" s="3" t="s">
        <v>2181</v>
      </c>
      <c r="C3717" s="3" t="s">
        <v>4762</v>
      </c>
      <c r="D3717">
        <v>3500</v>
      </c>
      <c r="E3717">
        <v>3590</v>
      </c>
      <c r="F3717" t="s">
        <v>5156</v>
      </c>
      <c r="G3717" t="s">
        <v>5162</v>
      </c>
      <c r="H3717" t="s">
        <v>5184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5208</v>
      </c>
      <c r="P3717">
        <f t="shared" si="198"/>
        <v>133</v>
      </c>
      <c r="Q3717" t="s">
        <v>5234</v>
      </c>
      <c r="R3717" t="s">
        <v>5235</v>
      </c>
      <c r="S3717" s="10">
        <f t="shared" si="199"/>
        <v>42036.787256944437</v>
      </c>
      <c r="T3717" s="10">
        <f t="shared" si="200"/>
        <v>42094.327777777777</v>
      </c>
    </row>
    <row r="3718" spans="1:20" ht="43.5" x14ac:dyDescent="0.35">
      <c r="A3718">
        <v>3716</v>
      </c>
      <c r="B3718" s="3" t="s">
        <v>2182</v>
      </c>
      <c r="C3718" s="3" t="s">
        <v>4763</v>
      </c>
      <c r="D3718">
        <v>800</v>
      </c>
      <c r="E3718">
        <v>1246</v>
      </c>
      <c r="F3718" t="s">
        <v>5156</v>
      </c>
      <c r="G3718" t="s">
        <v>5161</v>
      </c>
      <c r="H3718" t="s">
        <v>5183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5208</v>
      </c>
      <c r="P3718">
        <f t="shared" si="198"/>
        <v>52</v>
      </c>
      <c r="Q3718" t="s">
        <v>5234</v>
      </c>
      <c r="R3718" t="s">
        <v>5235</v>
      </c>
      <c r="S3718" s="10">
        <f t="shared" si="199"/>
        <v>42360.679502314808</v>
      </c>
      <c r="T3718" s="10">
        <f t="shared" si="200"/>
        <v>42390.679502314808</v>
      </c>
    </row>
    <row r="3719" spans="1:20" ht="43.5" x14ac:dyDescent="0.35">
      <c r="A3719">
        <v>3717</v>
      </c>
      <c r="B3719" s="3" t="s">
        <v>2183</v>
      </c>
      <c r="C3719" s="3" t="s">
        <v>4764</v>
      </c>
      <c r="D3719">
        <v>4000</v>
      </c>
      <c r="E3719">
        <v>4030</v>
      </c>
      <c r="F3719" t="s">
        <v>5156</v>
      </c>
      <c r="G3719" t="s">
        <v>5162</v>
      </c>
      <c r="H3719" t="s">
        <v>5184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5208</v>
      </c>
      <c r="P3719">
        <f t="shared" si="198"/>
        <v>310</v>
      </c>
      <c r="Q3719" t="s">
        <v>5234</v>
      </c>
      <c r="R3719" t="s">
        <v>5235</v>
      </c>
      <c r="S3719" s="10">
        <f t="shared" si="199"/>
        <v>42102.657974537033</v>
      </c>
      <c r="T3719" s="10">
        <f t="shared" si="200"/>
        <v>42133.657974537033</v>
      </c>
    </row>
    <row r="3720" spans="1:20" ht="43.5" x14ac:dyDescent="0.35">
      <c r="A3720">
        <v>3718</v>
      </c>
      <c r="B3720" s="3" t="s">
        <v>2184</v>
      </c>
      <c r="C3720" s="3" t="s">
        <v>4765</v>
      </c>
      <c r="D3720">
        <v>500</v>
      </c>
      <c r="E3720">
        <v>1197</v>
      </c>
      <c r="F3720" t="s">
        <v>5156</v>
      </c>
      <c r="G3720" t="s">
        <v>5162</v>
      </c>
      <c r="H3720" t="s">
        <v>5184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5208</v>
      </c>
      <c r="P3720">
        <f t="shared" si="198"/>
        <v>26</v>
      </c>
      <c r="Q3720" t="s">
        <v>5234</v>
      </c>
      <c r="R3720" t="s">
        <v>5235</v>
      </c>
      <c r="S3720" s="10">
        <f t="shared" si="199"/>
        <v>42032.507812499993</v>
      </c>
      <c r="T3720" s="10">
        <f t="shared" si="200"/>
        <v>42062.507812499993</v>
      </c>
    </row>
    <row r="3721" spans="1:20" ht="29" x14ac:dyDescent="0.35">
      <c r="A3721">
        <v>3719</v>
      </c>
      <c r="B3721" s="3" t="s">
        <v>2185</v>
      </c>
      <c r="C3721" s="3" t="s">
        <v>4766</v>
      </c>
      <c r="D3721">
        <v>200</v>
      </c>
      <c r="E3721">
        <v>420</v>
      </c>
      <c r="F3721" t="s">
        <v>5156</v>
      </c>
      <c r="G3721" t="s">
        <v>5162</v>
      </c>
      <c r="H3721" t="s">
        <v>5184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5208</v>
      </c>
      <c r="P3721">
        <f t="shared" si="198"/>
        <v>105</v>
      </c>
      <c r="Q3721" t="s">
        <v>5234</v>
      </c>
      <c r="R3721" t="s">
        <v>5235</v>
      </c>
      <c r="S3721" s="10">
        <f t="shared" si="199"/>
        <v>42147.521597222221</v>
      </c>
      <c r="T3721" s="10">
        <f t="shared" si="200"/>
        <v>42177.521597222221</v>
      </c>
    </row>
    <row r="3722" spans="1:20" ht="29" x14ac:dyDescent="0.35">
      <c r="A3722">
        <v>3720</v>
      </c>
      <c r="B3722" s="3" t="s">
        <v>2186</v>
      </c>
      <c r="C3722" s="3" t="s">
        <v>4767</v>
      </c>
      <c r="D3722">
        <v>3300</v>
      </c>
      <c r="E3722">
        <v>3449</v>
      </c>
      <c r="F3722" t="s">
        <v>5156</v>
      </c>
      <c r="G3722" t="s">
        <v>5161</v>
      </c>
      <c r="H3722" t="s">
        <v>5183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5208</v>
      </c>
      <c r="P3722">
        <f t="shared" si="198"/>
        <v>86</v>
      </c>
      <c r="Q3722" t="s">
        <v>5234</v>
      </c>
      <c r="R3722" t="s">
        <v>5235</v>
      </c>
      <c r="S3722" s="10">
        <f t="shared" si="199"/>
        <v>42165.784791666665</v>
      </c>
      <c r="T3722" s="10">
        <f t="shared" si="200"/>
        <v>42187.784791666665</v>
      </c>
    </row>
    <row r="3723" spans="1:20" ht="58" x14ac:dyDescent="0.35">
      <c r="A3723">
        <v>3721</v>
      </c>
      <c r="B3723" s="3" t="s">
        <v>2187</v>
      </c>
      <c r="C3723" s="3" t="s">
        <v>4768</v>
      </c>
      <c r="D3723">
        <v>5000</v>
      </c>
      <c r="E3723">
        <v>5040</v>
      </c>
      <c r="F3723" t="s">
        <v>5156</v>
      </c>
      <c r="G3723" t="s">
        <v>5161</v>
      </c>
      <c r="H3723" t="s">
        <v>5183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5208</v>
      </c>
      <c r="P3723">
        <f t="shared" si="198"/>
        <v>115</v>
      </c>
      <c r="Q3723" t="s">
        <v>5234</v>
      </c>
      <c r="R3723" t="s">
        <v>5235</v>
      </c>
      <c r="S3723" s="10">
        <f t="shared" si="199"/>
        <v>41927.727824074071</v>
      </c>
      <c r="T3723" s="10">
        <f t="shared" si="200"/>
        <v>41948.769490740735</v>
      </c>
    </row>
    <row r="3724" spans="1:20" ht="58" x14ac:dyDescent="0.35">
      <c r="A3724">
        <v>3722</v>
      </c>
      <c r="B3724" s="3" t="s">
        <v>2188</v>
      </c>
      <c r="C3724" s="3" t="s">
        <v>4769</v>
      </c>
      <c r="D3724">
        <v>1500</v>
      </c>
      <c r="E3724">
        <v>1668</v>
      </c>
      <c r="F3724" t="s">
        <v>5156</v>
      </c>
      <c r="G3724" t="s">
        <v>5166</v>
      </c>
      <c r="H3724" t="s">
        <v>5188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5208</v>
      </c>
      <c r="P3724">
        <f t="shared" si="198"/>
        <v>48</v>
      </c>
      <c r="Q3724" t="s">
        <v>5234</v>
      </c>
      <c r="R3724" t="s">
        <v>5235</v>
      </c>
      <c r="S3724" s="10">
        <f t="shared" si="199"/>
        <v>42381.463506944441</v>
      </c>
      <c r="T3724" s="10">
        <f t="shared" si="200"/>
        <v>42411.749305555553</v>
      </c>
    </row>
    <row r="3725" spans="1:20" ht="29" x14ac:dyDescent="0.35">
      <c r="A3725">
        <v>3723</v>
      </c>
      <c r="B3725" s="3" t="s">
        <v>2189</v>
      </c>
      <c r="C3725" s="3" t="s">
        <v>4770</v>
      </c>
      <c r="D3725">
        <v>4500</v>
      </c>
      <c r="E3725">
        <v>4592</v>
      </c>
      <c r="F3725" t="s">
        <v>5156</v>
      </c>
      <c r="G3725" t="s">
        <v>5162</v>
      </c>
      <c r="H3725" t="s">
        <v>5184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5208</v>
      </c>
      <c r="P3725">
        <f t="shared" si="198"/>
        <v>73</v>
      </c>
      <c r="Q3725" t="s">
        <v>5234</v>
      </c>
      <c r="R3725" t="s">
        <v>5235</v>
      </c>
      <c r="S3725" s="10">
        <f t="shared" si="199"/>
        <v>41943.544699074067</v>
      </c>
      <c r="T3725" s="10">
        <f t="shared" si="200"/>
        <v>41973.586365740739</v>
      </c>
    </row>
    <row r="3726" spans="1:20" ht="43.5" x14ac:dyDescent="0.35">
      <c r="A3726">
        <v>3724</v>
      </c>
      <c r="B3726" s="3" t="s">
        <v>2190</v>
      </c>
      <c r="C3726" s="3" t="s">
        <v>4771</v>
      </c>
      <c r="D3726">
        <v>4300</v>
      </c>
      <c r="E3726">
        <v>4409.55</v>
      </c>
      <c r="F3726" t="s">
        <v>5156</v>
      </c>
      <c r="G3726" t="s">
        <v>5162</v>
      </c>
      <c r="H3726" t="s">
        <v>5184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5208</v>
      </c>
      <c r="P3726">
        <f t="shared" si="198"/>
        <v>50</v>
      </c>
      <c r="Q3726" t="s">
        <v>5234</v>
      </c>
      <c r="R3726" t="s">
        <v>5235</v>
      </c>
      <c r="S3726" s="10">
        <f t="shared" si="199"/>
        <v>42465.283101851848</v>
      </c>
      <c r="T3726" s="10">
        <f t="shared" si="200"/>
        <v>42494.749999999993</v>
      </c>
    </row>
    <row r="3727" spans="1:20" ht="43.5" x14ac:dyDescent="0.35">
      <c r="A3727">
        <v>3725</v>
      </c>
      <c r="B3727" s="3" t="s">
        <v>2191</v>
      </c>
      <c r="C3727" s="3" t="s">
        <v>4772</v>
      </c>
      <c r="D3727">
        <v>300</v>
      </c>
      <c r="E3727">
        <v>381</v>
      </c>
      <c r="F3727" t="s">
        <v>5156</v>
      </c>
      <c r="G3727" t="s">
        <v>5162</v>
      </c>
      <c r="H3727" t="s">
        <v>5184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5208</v>
      </c>
      <c r="P3727">
        <f t="shared" si="198"/>
        <v>25</v>
      </c>
      <c r="Q3727" t="s">
        <v>5234</v>
      </c>
      <c r="R3727" t="s">
        <v>5235</v>
      </c>
      <c r="S3727" s="10">
        <f t="shared" si="199"/>
        <v>42401.736886574072</v>
      </c>
      <c r="T3727" s="10">
        <f t="shared" si="200"/>
        <v>42418.687499999993</v>
      </c>
    </row>
    <row r="3728" spans="1:20" ht="43.5" x14ac:dyDescent="0.35">
      <c r="A3728">
        <v>3726</v>
      </c>
      <c r="B3728" s="3" t="s">
        <v>2192</v>
      </c>
      <c r="C3728" s="3" t="s">
        <v>4773</v>
      </c>
      <c r="D3728">
        <v>850</v>
      </c>
      <c r="E3728">
        <v>2879</v>
      </c>
      <c r="F3728" t="s">
        <v>5156</v>
      </c>
      <c r="G3728" t="s">
        <v>5161</v>
      </c>
      <c r="H3728" t="s">
        <v>5183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5208</v>
      </c>
      <c r="P3728">
        <f t="shared" si="198"/>
        <v>63</v>
      </c>
      <c r="Q3728" t="s">
        <v>5234</v>
      </c>
      <c r="R3728" t="s">
        <v>5235</v>
      </c>
      <c r="S3728" s="10">
        <f t="shared" si="199"/>
        <v>42461.932534722218</v>
      </c>
      <c r="T3728" s="10">
        <f t="shared" si="200"/>
        <v>42489.666666666664</v>
      </c>
    </row>
    <row r="3729" spans="1:20" ht="43.5" x14ac:dyDescent="0.35">
      <c r="A3729">
        <v>3727</v>
      </c>
      <c r="B3729" s="3" t="s">
        <v>2193</v>
      </c>
      <c r="C3729" s="3" t="s">
        <v>4774</v>
      </c>
      <c r="D3729">
        <v>2000</v>
      </c>
      <c r="E3729">
        <v>2015</v>
      </c>
      <c r="F3729" t="s">
        <v>5156</v>
      </c>
      <c r="G3729" t="s">
        <v>5161</v>
      </c>
      <c r="H3729" t="s">
        <v>5183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5208</v>
      </c>
      <c r="P3729">
        <f t="shared" si="198"/>
        <v>61</v>
      </c>
      <c r="Q3729" t="s">
        <v>5234</v>
      </c>
      <c r="R3729" t="s">
        <v>5235</v>
      </c>
      <c r="S3729" s="10">
        <f t="shared" si="199"/>
        <v>42632.139976851853</v>
      </c>
      <c r="T3729" s="10">
        <f t="shared" si="200"/>
        <v>42662.996527777774</v>
      </c>
    </row>
    <row r="3730" spans="1:20" ht="43.5" x14ac:dyDescent="0.35">
      <c r="A3730">
        <v>3728</v>
      </c>
      <c r="B3730" s="3" t="s">
        <v>2194</v>
      </c>
      <c r="C3730" s="3" t="s">
        <v>4775</v>
      </c>
      <c r="D3730">
        <v>20000</v>
      </c>
      <c r="E3730">
        <v>1862</v>
      </c>
      <c r="F3730" t="s">
        <v>5158</v>
      </c>
      <c r="G3730" t="s">
        <v>5161</v>
      </c>
      <c r="H3730" t="s">
        <v>5183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5208</v>
      </c>
      <c r="P3730">
        <f t="shared" si="198"/>
        <v>60</v>
      </c>
      <c r="Q3730" t="s">
        <v>5234</v>
      </c>
      <c r="R3730" t="s">
        <v>5235</v>
      </c>
      <c r="S3730" s="10">
        <f t="shared" si="199"/>
        <v>42204.962685185186</v>
      </c>
      <c r="T3730" s="10">
        <f t="shared" si="200"/>
        <v>42234.962685185186</v>
      </c>
    </row>
    <row r="3731" spans="1:20" ht="58" x14ac:dyDescent="0.35">
      <c r="A3731">
        <v>3729</v>
      </c>
      <c r="B3731" s="3" t="s">
        <v>2195</v>
      </c>
      <c r="C3731" s="3" t="s">
        <v>4776</v>
      </c>
      <c r="D3731">
        <v>5000</v>
      </c>
      <c r="E3731">
        <v>362</v>
      </c>
      <c r="F3731" t="s">
        <v>5158</v>
      </c>
      <c r="G3731" t="s">
        <v>5161</v>
      </c>
      <c r="H3731" t="s">
        <v>5183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5208</v>
      </c>
      <c r="P3731">
        <f t="shared" si="198"/>
        <v>72</v>
      </c>
      <c r="Q3731" t="s">
        <v>5234</v>
      </c>
      <c r="R3731" t="s">
        <v>5235</v>
      </c>
      <c r="S3731" s="10">
        <f t="shared" si="199"/>
        <v>42040.996666666666</v>
      </c>
      <c r="T3731" s="10">
        <f t="shared" si="200"/>
        <v>42085.954999999994</v>
      </c>
    </row>
    <row r="3732" spans="1:20" ht="43.5" x14ac:dyDescent="0.35">
      <c r="A3732">
        <v>3730</v>
      </c>
      <c r="B3732" s="3" t="s">
        <v>2196</v>
      </c>
      <c r="C3732" s="3" t="s">
        <v>4777</v>
      </c>
      <c r="D3732">
        <v>1000</v>
      </c>
      <c r="E3732">
        <v>100</v>
      </c>
      <c r="F3732" t="s">
        <v>5158</v>
      </c>
      <c r="G3732" t="s">
        <v>5161</v>
      </c>
      <c r="H3732" t="s">
        <v>5183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5208</v>
      </c>
      <c r="P3732">
        <f t="shared" si="198"/>
        <v>100</v>
      </c>
      <c r="Q3732" t="s">
        <v>5234</v>
      </c>
      <c r="R3732" t="s">
        <v>5235</v>
      </c>
      <c r="S3732" s="10">
        <f t="shared" si="199"/>
        <v>42203.46943287037</v>
      </c>
      <c r="T3732" s="10">
        <f t="shared" si="200"/>
        <v>42233.46943287037</v>
      </c>
    </row>
    <row r="3733" spans="1:20" ht="43.5" x14ac:dyDescent="0.35">
      <c r="A3733">
        <v>3731</v>
      </c>
      <c r="B3733" s="3" t="s">
        <v>2197</v>
      </c>
      <c r="C3733" s="3" t="s">
        <v>4778</v>
      </c>
      <c r="D3733">
        <v>5500</v>
      </c>
      <c r="E3733">
        <v>620</v>
      </c>
      <c r="F3733" t="s">
        <v>5158</v>
      </c>
      <c r="G3733" t="s">
        <v>5161</v>
      </c>
      <c r="H3733" t="s">
        <v>5183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5208</v>
      </c>
      <c r="P3733">
        <f t="shared" si="198"/>
        <v>52</v>
      </c>
      <c r="Q3733" t="s">
        <v>5234</v>
      </c>
      <c r="R3733" t="s">
        <v>5235</v>
      </c>
      <c r="S3733" s="10">
        <f t="shared" si="199"/>
        <v>41983.544513888883</v>
      </c>
      <c r="T3733" s="10">
        <f t="shared" si="200"/>
        <v>42013.932638888888</v>
      </c>
    </row>
    <row r="3734" spans="1:20" ht="43.5" x14ac:dyDescent="0.35">
      <c r="A3734">
        <v>3732</v>
      </c>
      <c r="B3734" s="3" t="s">
        <v>2198</v>
      </c>
      <c r="C3734" s="3" t="s">
        <v>4779</v>
      </c>
      <c r="D3734">
        <v>850</v>
      </c>
      <c r="E3734">
        <v>131</v>
      </c>
      <c r="F3734" t="s">
        <v>5158</v>
      </c>
      <c r="G3734" t="s">
        <v>5170</v>
      </c>
      <c r="H3734" t="s">
        <v>5186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5208</v>
      </c>
      <c r="P3734">
        <f t="shared" si="198"/>
        <v>33</v>
      </c>
      <c r="Q3734" t="s">
        <v>5234</v>
      </c>
      <c r="R3734" t="s">
        <v>5235</v>
      </c>
      <c r="S3734" s="10">
        <f t="shared" si="199"/>
        <v>41968.469131944446</v>
      </c>
      <c r="T3734" s="10">
        <f t="shared" si="200"/>
        <v>42028.291666666664</v>
      </c>
    </row>
    <row r="3735" spans="1:20" ht="43.5" x14ac:dyDescent="0.35">
      <c r="A3735">
        <v>3733</v>
      </c>
      <c r="B3735" s="3" t="s">
        <v>2199</v>
      </c>
      <c r="C3735" s="3" t="s">
        <v>4780</v>
      </c>
      <c r="D3735">
        <v>1500</v>
      </c>
      <c r="E3735">
        <v>0</v>
      </c>
      <c r="F3735" t="s">
        <v>5158</v>
      </c>
      <c r="G3735" t="s">
        <v>5161</v>
      </c>
      <c r="H3735" t="s">
        <v>5183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5208</v>
      </c>
      <c r="P3735" t="e">
        <f t="shared" si="198"/>
        <v>#DIV/0!</v>
      </c>
      <c r="Q3735" t="s">
        <v>5234</v>
      </c>
      <c r="R3735" t="s">
        <v>5235</v>
      </c>
      <c r="S3735" s="10">
        <f t="shared" si="199"/>
        <v>42102.816064814811</v>
      </c>
      <c r="T3735" s="10">
        <f t="shared" si="200"/>
        <v>42112.729166666664</v>
      </c>
    </row>
    <row r="3736" spans="1:20" ht="58" x14ac:dyDescent="0.35">
      <c r="A3736">
        <v>3734</v>
      </c>
      <c r="B3736" s="3" t="s">
        <v>2200</v>
      </c>
      <c r="C3736" s="3" t="s">
        <v>4781</v>
      </c>
      <c r="D3736">
        <v>1500</v>
      </c>
      <c r="E3736">
        <v>427</v>
      </c>
      <c r="F3736" t="s">
        <v>5158</v>
      </c>
      <c r="G3736" t="s">
        <v>5161</v>
      </c>
      <c r="H3736" t="s">
        <v>5183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5208</v>
      </c>
      <c r="P3736">
        <f t="shared" si="198"/>
        <v>61</v>
      </c>
      <c r="Q3736" t="s">
        <v>5234</v>
      </c>
      <c r="R3736" t="s">
        <v>5235</v>
      </c>
      <c r="S3736" s="10">
        <f t="shared" si="199"/>
        <v>42089.693240740737</v>
      </c>
      <c r="T3736" s="10">
        <f t="shared" si="200"/>
        <v>42149.693240740737</v>
      </c>
    </row>
    <row r="3737" spans="1:20" ht="29" x14ac:dyDescent="0.35">
      <c r="A3737">
        <v>3735</v>
      </c>
      <c r="B3737" s="3" t="s">
        <v>2201</v>
      </c>
      <c r="C3737" s="3" t="s">
        <v>4782</v>
      </c>
      <c r="D3737">
        <v>150</v>
      </c>
      <c r="E3737">
        <v>20</v>
      </c>
      <c r="F3737" t="s">
        <v>5158</v>
      </c>
      <c r="G3737" t="s">
        <v>5162</v>
      </c>
      <c r="H3737" t="s">
        <v>5184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5208</v>
      </c>
      <c r="P3737">
        <f t="shared" si="198"/>
        <v>10</v>
      </c>
      <c r="Q3737" t="s">
        <v>5234</v>
      </c>
      <c r="R3737" t="s">
        <v>5235</v>
      </c>
      <c r="S3737" s="10">
        <f t="shared" si="199"/>
        <v>42122.484826388885</v>
      </c>
      <c r="T3737" s="10">
        <f t="shared" si="200"/>
        <v>42152.484826388885</v>
      </c>
    </row>
    <row r="3738" spans="1:20" ht="43.5" x14ac:dyDescent="0.35">
      <c r="A3738">
        <v>3736</v>
      </c>
      <c r="B3738" s="3" t="s">
        <v>2202</v>
      </c>
      <c r="C3738" s="3" t="s">
        <v>4783</v>
      </c>
      <c r="D3738">
        <v>1500</v>
      </c>
      <c r="E3738">
        <v>10</v>
      </c>
      <c r="F3738" t="s">
        <v>5158</v>
      </c>
      <c r="G3738" t="s">
        <v>5162</v>
      </c>
      <c r="H3738" t="s">
        <v>5184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5208</v>
      </c>
      <c r="P3738">
        <f t="shared" si="198"/>
        <v>10</v>
      </c>
      <c r="Q3738" t="s">
        <v>5234</v>
      </c>
      <c r="R3738" t="s">
        <v>5235</v>
      </c>
      <c r="S3738" s="10">
        <f t="shared" si="199"/>
        <v>42048.503391203696</v>
      </c>
      <c r="T3738" s="10">
        <f t="shared" si="200"/>
        <v>42086.541666666664</v>
      </c>
    </row>
    <row r="3739" spans="1:20" ht="43.5" x14ac:dyDescent="0.35">
      <c r="A3739">
        <v>3737</v>
      </c>
      <c r="B3739" s="3" t="s">
        <v>2203</v>
      </c>
      <c r="C3739" s="3" t="s">
        <v>4784</v>
      </c>
      <c r="D3739">
        <v>700</v>
      </c>
      <c r="E3739">
        <v>150</v>
      </c>
      <c r="F3739" t="s">
        <v>5158</v>
      </c>
      <c r="G3739" t="s">
        <v>5161</v>
      </c>
      <c r="H3739" t="s">
        <v>5183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5208</v>
      </c>
      <c r="P3739">
        <f t="shared" si="198"/>
        <v>38</v>
      </c>
      <c r="Q3739" t="s">
        <v>5234</v>
      </c>
      <c r="R3739" t="s">
        <v>5235</v>
      </c>
      <c r="S3739" s="10">
        <f t="shared" si="199"/>
        <v>42297.482673611106</v>
      </c>
      <c r="T3739" s="10">
        <f t="shared" si="200"/>
        <v>42320.082638888889</v>
      </c>
    </row>
    <row r="3740" spans="1:20" ht="43.5" x14ac:dyDescent="0.35">
      <c r="A3740">
        <v>3738</v>
      </c>
      <c r="B3740" s="3" t="s">
        <v>2204</v>
      </c>
      <c r="C3740" s="3" t="s">
        <v>4785</v>
      </c>
      <c r="D3740">
        <v>1500</v>
      </c>
      <c r="E3740">
        <v>270</v>
      </c>
      <c r="F3740" t="s">
        <v>5158</v>
      </c>
      <c r="G3740" t="s">
        <v>5162</v>
      </c>
      <c r="H3740" t="s">
        <v>5184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5208</v>
      </c>
      <c r="P3740">
        <f t="shared" si="198"/>
        <v>45</v>
      </c>
      <c r="Q3740" t="s">
        <v>5234</v>
      </c>
      <c r="R3740" t="s">
        <v>5235</v>
      </c>
      <c r="S3740" s="10">
        <f t="shared" si="199"/>
        <v>41813.730381944442</v>
      </c>
      <c r="T3740" s="10">
        <f t="shared" si="200"/>
        <v>41835.708333333328</v>
      </c>
    </row>
    <row r="3741" spans="1:20" ht="43.5" x14ac:dyDescent="0.35">
      <c r="A3741">
        <v>3739</v>
      </c>
      <c r="B3741" s="3" t="s">
        <v>2205</v>
      </c>
      <c r="C3741" s="3" t="s">
        <v>4786</v>
      </c>
      <c r="D3741">
        <v>4000</v>
      </c>
      <c r="E3741">
        <v>805</v>
      </c>
      <c r="F3741" t="s">
        <v>5158</v>
      </c>
      <c r="G3741" t="s">
        <v>5162</v>
      </c>
      <c r="H3741" t="s">
        <v>5184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5208</v>
      </c>
      <c r="P3741">
        <f t="shared" si="198"/>
        <v>101</v>
      </c>
      <c r="Q3741" t="s">
        <v>5234</v>
      </c>
      <c r="R3741" t="s">
        <v>5235</v>
      </c>
      <c r="S3741" s="10">
        <f t="shared" si="199"/>
        <v>42548.241527777776</v>
      </c>
      <c r="T3741" s="10">
        <f t="shared" si="200"/>
        <v>42568.241527777776</v>
      </c>
    </row>
    <row r="3742" spans="1:20" ht="43.5" x14ac:dyDescent="0.35">
      <c r="A3742">
        <v>3740</v>
      </c>
      <c r="B3742" s="3" t="s">
        <v>2206</v>
      </c>
      <c r="C3742" s="3" t="s">
        <v>4787</v>
      </c>
      <c r="D3742">
        <v>2000</v>
      </c>
      <c r="E3742">
        <v>358</v>
      </c>
      <c r="F3742" t="s">
        <v>5158</v>
      </c>
      <c r="G3742" t="s">
        <v>5161</v>
      </c>
      <c r="H3742" t="s">
        <v>5183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5208</v>
      </c>
      <c r="P3742">
        <f t="shared" si="198"/>
        <v>26</v>
      </c>
      <c r="Q3742" t="s">
        <v>5234</v>
      </c>
      <c r="R3742" t="s">
        <v>5235</v>
      </c>
      <c r="S3742" s="10">
        <f t="shared" si="199"/>
        <v>41832.881423611107</v>
      </c>
      <c r="T3742" s="10">
        <f t="shared" si="200"/>
        <v>41862.870810185181</v>
      </c>
    </row>
    <row r="3743" spans="1:20" ht="43.5" x14ac:dyDescent="0.35">
      <c r="A3743">
        <v>3741</v>
      </c>
      <c r="B3743" s="3" t="s">
        <v>2207</v>
      </c>
      <c r="C3743" s="3" t="s">
        <v>4788</v>
      </c>
      <c r="D3743">
        <v>20000</v>
      </c>
      <c r="E3743">
        <v>0</v>
      </c>
      <c r="F3743" t="s">
        <v>5158</v>
      </c>
      <c r="G3743" t="s">
        <v>5161</v>
      </c>
      <c r="H3743" t="s">
        <v>5183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5208</v>
      </c>
      <c r="P3743" t="e">
        <f t="shared" si="198"/>
        <v>#DIV/0!</v>
      </c>
      <c r="Q3743" t="s">
        <v>5234</v>
      </c>
      <c r="R3743" t="s">
        <v>5235</v>
      </c>
      <c r="S3743" s="10">
        <f t="shared" si="199"/>
        <v>42325.712384259255</v>
      </c>
      <c r="T3743" s="10">
        <f t="shared" si="200"/>
        <v>42355.712384259255</v>
      </c>
    </row>
    <row r="3744" spans="1:20" ht="43.5" x14ac:dyDescent="0.35">
      <c r="A3744">
        <v>3742</v>
      </c>
      <c r="B3744" s="3" t="s">
        <v>2208</v>
      </c>
      <c r="C3744" s="3" t="s">
        <v>4789</v>
      </c>
      <c r="D3744">
        <v>5000</v>
      </c>
      <c r="E3744">
        <v>100</v>
      </c>
      <c r="F3744" t="s">
        <v>5158</v>
      </c>
      <c r="G3744" t="s">
        <v>5161</v>
      </c>
      <c r="H3744" t="s">
        <v>5183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5208</v>
      </c>
      <c r="P3744">
        <f t="shared" si="198"/>
        <v>25</v>
      </c>
      <c r="Q3744" t="s">
        <v>5234</v>
      </c>
      <c r="R3744" t="s">
        <v>5235</v>
      </c>
      <c r="S3744" s="10">
        <f t="shared" si="199"/>
        <v>41858.006296296291</v>
      </c>
      <c r="T3744" s="10">
        <f t="shared" si="200"/>
        <v>41888.006296296291</v>
      </c>
    </row>
    <row r="3745" spans="1:20" ht="29" x14ac:dyDescent="0.35">
      <c r="A3745">
        <v>3743</v>
      </c>
      <c r="B3745" s="3" t="s">
        <v>2209</v>
      </c>
      <c r="C3745" s="3" t="s">
        <v>4790</v>
      </c>
      <c r="D3745">
        <v>2200</v>
      </c>
      <c r="E3745">
        <v>0</v>
      </c>
      <c r="F3745" t="s">
        <v>5158</v>
      </c>
      <c r="G3745" t="s">
        <v>5161</v>
      </c>
      <c r="H3745" t="s">
        <v>5183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5208</v>
      </c>
      <c r="P3745" t="e">
        <f t="shared" si="198"/>
        <v>#DIV/0!</v>
      </c>
      <c r="Q3745" t="s">
        <v>5234</v>
      </c>
      <c r="R3745" t="s">
        <v>5235</v>
      </c>
      <c r="S3745" s="10">
        <f t="shared" si="199"/>
        <v>41793.501898148148</v>
      </c>
      <c r="T3745" s="10">
        <f t="shared" si="200"/>
        <v>41823.501898148148</v>
      </c>
    </row>
    <row r="3746" spans="1:20" ht="58" x14ac:dyDescent="0.35">
      <c r="A3746">
        <v>3744</v>
      </c>
      <c r="B3746" s="3" t="s">
        <v>2210</v>
      </c>
      <c r="C3746" s="3" t="s">
        <v>4791</v>
      </c>
      <c r="D3746">
        <v>1200</v>
      </c>
      <c r="E3746">
        <v>0</v>
      </c>
      <c r="F3746" t="s">
        <v>5158</v>
      </c>
      <c r="G3746" t="s">
        <v>5161</v>
      </c>
      <c r="H3746" t="s">
        <v>5183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5208</v>
      </c>
      <c r="P3746" t="e">
        <f t="shared" si="198"/>
        <v>#DIV/0!</v>
      </c>
      <c r="Q3746" t="s">
        <v>5234</v>
      </c>
      <c r="R3746" t="s">
        <v>5235</v>
      </c>
      <c r="S3746" s="10">
        <f t="shared" si="199"/>
        <v>41793.605925925927</v>
      </c>
      <c r="T3746" s="10">
        <f t="shared" si="200"/>
        <v>41824.957638888889</v>
      </c>
    </row>
    <row r="3747" spans="1:20" ht="43.5" x14ac:dyDescent="0.35">
      <c r="A3747">
        <v>3745</v>
      </c>
      <c r="B3747" s="3" t="s">
        <v>2211</v>
      </c>
      <c r="C3747" s="3" t="s">
        <v>4792</v>
      </c>
      <c r="D3747">
        <v>100</v>
      </c>
      <c r="E3747">
        <v>10</v>
      </c>
      <c r="F3747" t="s">
        <v>5158</v>
      </c>
      <c r="G3747" t="s">
        <v>5161</v>
      </c>
      <c r="H3747" t="s">
        <v>5183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5208</v>
      </c>
      <c r="P3747">
        <f t="shared" si="198"/>
        <v>10</v>
      </c>
      <c r="Q3747" t="s">
        <v>5234</v>
      </c>
      <c r="R3747" t="s">
        <v>5235</v>
      </c>
      <c r="S3747" s="10">
        <f t="shared" si="199"/>
        <v>41831.489606481475</v>
      </c>
      <c r="T3747" s="10">
        <f t="shared" si="200"/>
        <v>41861.489606481475</v>
      </c>
    </row>
    <row r="3748" spans="1:20" ht="29" x14ac:dyDescent="0.35">
      <c r="A3748">
        <v>3746</v>
      </c>
      <c r="B3748" s="3" t="s">
        <v>2212</v>
      </c>
      <c r="C3748" s="3" t="s">
        <v>4793</v>
      </c>
      <c r="D3748">
        <v>8500</v>
      </c>
      <c r="E3748">
        <v>202</v>
      </c>
      <c r="F3748" t="s">
        <v>5158</v>
      </c>
      <c r="G3748" t="s">
        <v>5161</v>
      </c>
      <c r="H3748" t="s">
        <v>5183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5208</v>
      </c>
      <c r="P3748">
        <f t="shared" si="198"/>
        <v>202</v>
      </c>
      <c r="Q3748" t="s">
        <v>5234</v>
      </c>
      <c r="R3748" t="s">
        <v>5235</v>
      </c>
      <c r="S3748" s="10">
        <f t="shared" si="199"/>
        <v>42621.18100694444</v>
      </c>
      <c r="T3748" s="10">
        <f t="shared" si="200"/>
        <v>42651.18100694444</v>
      </c>
    </row>
    <row r="3749" spans="1:20" ht="29" x14ac:dyDescent="0.35">
      <c r="A3749">
        <v>3747</v>
      </c>
      <c r="B3749" s="3" t="s">
        <v>2213</v>
      </c>
      <c r="C3749" s="3" t="s">
        <v>4794</v>
      </c>
      <c r="D3749">
        <v>2500</v>
      </c>
      <c r="E3749">
        <v>25</v>
      </c>
      <c r="F3749" t="s">
        <v>5158</v>
      </c>
      <c r="G3749" t="s">
        <v>5162</v>
      </c>
      <c r="H3749" t="s">
        <v>5184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5208</v>
      </c>
      <c r="P3749">
        <f t="shared" si="198"/>
        <v>25</v>
      </c>
      <c r="Q3749" t="s">
        <v>5234</v>
      </c>
      <c r="R3749" t="s">
        <v>5235</v>
      </c>
      <c r="S3749" s="10">
        <f t="shared" si="199"/>
        <v>42164.091388888883</v>
      </c>
      <c r="T3749" s="10">
        <f t="shared" si="200"/>
        <v>42190.749305555553</v>
      </c>
    </row>
    <row r="3750" spans="1:20" ht="43.5" x14ac:dyDescent="0.35">
      <c r="A3750">
        <v>3748</v>
      </c>
      <c r="B3750" s="3" t="s">
        <v>2214</v>
      </c>
      <c r="C3750" s="3" t="s">
        <v>4795</v>
      </c>
      <c r="D3750">
        <v>5000</v>
      </c>
      <c r="E3750">
        <v>5176</v>
      </c>
      <c r="F3750" t="s">
        <v>5156</v>
      </c>
      <c r="G3750" t="s">
        <v>5161</v>
      </c>
      <c r="H3750" t="s">
        <v>5183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5224</v>
      </c>
      <c r="P3750">
        <f t="shared" si="198"/>
        <v>100</v>
      </c>
      <c r="Q3750" t="s">
        <v>5234</v>
      </c>
      <c r="R3750" t="s">
        <v>5276</v>
      </c>
      <c r="S3750" s="10">
        <f t="shared" si="199"/>
        <v>42395.498101851852</v>
      </c>
      <c r="T3750" s="10">
        <f t="shared" si="200"/>
        <v>42416.040972222218</v>
      </c>
    </row>
    <row r="3751" spans="1:20" ht="43.5" x14ac:dyDescent="0.35">
      <c r="A3751">
        <v>3749</v>
      </c>
      <c r="B3751" s="3" t="s">
        <v>2215</v>
      </c>
      <c r="C3751" s="3" t="s">
        <v>4796</v>
      </c>
      <c r="D3751">
        <v>500</v>
      </c>
      <c r="E3751">
        <v>525</v>
      </c>
      <c r="F3751" t="s">
        <v>5156</v>
      </c>
      <c r="G3751" t="s">
        <v>5161</v>
      </c>
      <c r="H3751" t="s">
        <v>5183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5224</v>
      </c>
      <c r="P3751">
        <f t="shared" si="198"/>
        <v>75</v>
      </c>
      <c r="Q3751" t="s">
        <v>5234</v>
      </c>
      <c r="R3751" t="s">
        <v>5276</v>
      </c>
      <c r="S3751" s="10">
        <f t="shared" si="199"/>
        <v>42457.918842592589</v>
      </c>
      <c r="T3751" s="10">
        <f t="shared" si="200"/>
        <v>42488.957638888889</v>
      </c>
    </row>
    <row r="3752" spans="1:20" ht="87" x14ac:dyDescent="0.35">
      <c r="A3752">
        <v>3750</v>
      </c>
      <c r="B3752" s="3" t="s">
        <v>2216</v>
      </c>
      <c r="C3752" s="3" t="s">
        <v>4797</v>
      </c>
      <c r="D3752">
        <v>6000</v>
      </c>
      <c r="E3752">
        <v>6027</v>
      </c>
      <c r="F3752" t="s">
        <v>5156</v>
      </c>
      <c r="G3752" t="s">
        <v>5161</v>
      </c>
      <c r="H3752" t="s">
        <v>5183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5224</v>
      </c>
      <c r="P3752">
        <f t="shared" si="198"/>
        <v>215</v>
      </c>
      <c r="Q3752" t="s">
        <v>5234</v>
      </c>
      <c r="R3752" t="s">
        <v>5276</v>
      </c>
      <c r="S3752" s="10">
        <f t="shared" si="199"/>
        <v>42016.773240740738</v>
      </c>
      <c r="T3752" s="10">
        <f t="shared" si="200"/>
        <v>42045.124305555553</v>
      </c>
    </row>
    <row r="3753" spans="1:20" ht="43.5" x14ac:dyDescent="0.35">
      <c r="A3753">
        <v>3751</v>
      </c>
      <c r="B3753" s="3" t="s">
        <v>2217</v>
      </c>
      <c r="C3753" s="3" t="s">
        <v>4798</v>
      </c>
      <c r="D3753">
        <v>1000</v>
      </c>
      <c r="E3753">
        <v>1326</v>
      </c>
      <c r="F3753" t="s">
        <v>5156</v>
      </c>
      <c r="G3753" t="s">
        <v>5161</v>
      </c>
      <c r="H3753" t="s">
        <v>5183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5224</v>
      </c>
      <c r="P3753">
        <f t="shared" si="198"/>
        <v>121</v>
      </c>
      <c r="Q3753" t="s">
        <v>5234</v>
      </c>
      <c r="R3753" t="s">
        <v>5276</v>
      </c>
      <c r="S3753" s="10">
        <f t="shared" si="199"/>
        <v>42402.827233796292</v>
      </c>
      <c r="T3753" s="10">
        <f t="shared" si="200"/>
        <v>42462.785567129627</v>
      </c>
    </row>
    <row r="3754" spans="1:20" ht="58" x14ac:dyDescent="0.35">
      <c r="A3754">
        <v>3752</v>
      </c>
      <c r="B3754" s="3" t="s">
        <v>2218</v>
      </c>
      <c r="C3754" s="3" t="s">
        <v>4799</v>
      </c>
      <c r="D3754">
        <v>500</v>
      </c>
      <c r="E3754">
        <v>565</v>
      </c>
      <c r="F3754" t="s">
        <v>5156</v>
      </c>
      <c r="G3754" t="s">
        <v>5162</v>
      </c>
      <c r="H3754" t="s">
        <v>5184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5224</v>
      </c>
      <c r="P3754">
        <f t="shared" si="198"/>
        <v>38</v>
      </c>
      <c r="Q3754" t="s">
        <v>5234</v>
      </c>
      <c r="R3754" t="s">
        <v>5276</v>
      </c>
      <c r="S3754" s="10">
        <f t="shared" si="199"/>
        <v>42619.594155092585</v>
      </c>
      <c r="T3754" s="10">
        <f t="shared" si="200"/>
        <v>42659.666666666664</v>
      </c>
    </row>
    <row r="3755" spans="1:20" ht="43.5" x14ac:dyDescent="0.35">
      <c r="A3755">
        <v>3753</v>
      </c>
      <c r="B3755" s="3" t="s">
        <v>2219</v>
      </c>
      <c r="C3755" s="3" t="s">
        <v>4800</v>
      </c>
      <c r="D3755">
        <v>5000</v>
      </c>
      <c r="E3755">
        <v>5167</v>
      </c>
      <c r="F3755" t="s">
        <v>5156</v>
      </c>
      <c r="G3755" t="s">
        <v>5161</v>
      </c>
      <c r="H3755" t="s">
        <v>5183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5224</v>
      </c>
      <c r="P3755">
        <f t="shared" si="198"/>
        <v>172</v>
      </c>
      <c r="Q3755" t="s">
        <v>5234</v>
      </c>
      <c r="R3755" t="s">
        <v>5276</v>
      </c>
      <c r="S3755" s="10">
        <f t="shared" si="199"/>
        <v>42128.615740740737</v>
      </c>
      <c r="T3755" s="10">
        <f t="shared" si="200"/>
        <v>42157.791666666664</v>
      </c>
    </row>
    <row r="3756" spans="1:20" ht="43.5" x14ac:dyDescent="0.35">
      <c r="A3756">
        <v>3754</v>
      </c>
      <c r="B3756" s="3" t="s">
        <v>2220</v>
      </c>
      <c r="C3756" s="3" t="s">
        <v>4801</v>
      </c>
      <c r="D3756">
        <v>2500</v>
      </c>
      <c r="E3756">
        <v>3000</v>
      </c>
      <c r="F3756" t="s">
        <v>5156</v>
      </c>
      <c r="G3756" t="s">
        <v>5161</v>
      </c>
      <c r="H3756" t="s">
        <v>5183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5224</v>
      </c>
      <c r="P3756">
        <f t="shared" si="198"/>
        <v>111</v>
      </c>
      <c r="Q3756" t="s">
        <v>5234</v>
      </c>
      <c r="R3756" t="s">
        <v>5276</v>
      </c>
      <c r="S3756" s="10">
        <f t="shared" si="199"/>
        <v>41808.67288194444</v>
      </c>
      <c r="T3756" s="10">
        <f t="shared" si="200"/>
        <v>41845.999305555553</v>
      </c>
    </row>
    <row r="3757" spans="1:20" ht="43.5" x14ac:dyDescent="0.35">
      <c r="A3757">
        <v>3755</v>
      </c>
      <c r="B3757" s="3" t="s">
        <v>2221</v>
      </c>
      <c r="C3757" s="3" t="s">
        <v>4802</v>
      </c>
      <c r="D3757">
        <v>550</v>
      </c>
      <c r="E3757">
        <v>713</v>
      </c>
      <c r="F3757" t="s">
        <v>5156</v>
      </c>
      <c r="G3757" t="s">
        <v>5162</v>
      </c>
      <c r="H3757" t="s">
        <v>5184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5224</v>
      </c>
      <c r="P3757">
        <f t="shared" si="198"/>
        <v>25</v>
      </c>
      <c r="Q3757" t="s">
        <v>5234</v>
      </c>
      <c r="R3757" t="s">
        <v>5276</v>
      </c>
      <c r="S3757" s="10">
        <f t="shared" si="199"/>
        <v>42445.658645833326</v>
      </c>
      <c r="T3757" s="10">
        <f t="shared" si="200"/>
        <v>42475.658645833326</v>
      </c>
    </row>
    <row r="3758" spans="1:20" ht="43.5" x14ac:dyDescent="0.35">
      <c r="A3758">
        <v>3756</v>
      </c>
      <c r="B3758" s="3" t="s">
        <v>2222</v>
      </c>
      <c r="C3758" s="3" t="s">
        <v>4803</v>
      </c>
      <c r="D3758">
        <v>4500</v>
      </c>
      <c r="E3758">
        <v>4550</v>
      </c>
      <c r="F3758" t="s">
        <v>5156</v>
      </c>
      <c r="G3758" t="s">
        <v>5161</v>
      </c>
      <c r="H3758" t="s">
        <v>5183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5224</v>
      </c>
      <c r="P3758">
        <f t="shared" si="198"/>
        <v>268</v>
      </c>
      <c r="Q3758" t="s">
        <v>5234</v>
      </c>
      <c r="R3758" t="s">
        <v>5276</v>
      </c>
      <c r="S3758" s="10">
        <f t="shared" si="199"/>
        <v>41771.606458333328</v>
      </c>
      <c r="T3758" s="10">
        <f t="shared" si="200"/>
        <v>41801.606458333328</v>
      </c>
    </row>
    <row r="3759" spans="1:20" ht="43.5" x14ac:dyDescent="0.35">
      <c r="A3759">
        <v>3757</v>
      </c>
      <c r="B3759" s="3" t="s">
        <v>2223</v>
      </c>
      <c r="C3759" s="3" t="s">
        <v>4804</v>
      </c>
      <c r="D3759">
        <v>3500</v>
      </c>
      <c r="E3759">
        <v>3798</v>
      </c>
      <c r="F3759" t="s">
        <v>5156</v>
      </c>
      <c r="G3759" t="s">
        <v>5161</v>
      </c>
      <c r="H3759" t="s">
        <v>5183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5224</v>
      </c>
      <c r="P3759">
        <f t="shared" si="198"/>
        <v>76</v>
      </c>
      <c r="Q3759" t="s">
        <v>5234</v>
      </c>
      <c r="R3759" t="s">
        <v>5276</v>
      </c>
      <c r="S3759" s="10">
        <f t="shared" si="199"/>
        <v>41954.642534722218</v>
      </c>
      <c r="T3759" s="10">
        <f t="shared" si="200"/>
        <v>41974.642534722218</v>
      </c>
    </row>
    <row r="3760" spans="1:20" ht="29" x14ac:dyDescent="0.35">
      <c r="A3760">
        <v>3758</v>
      </c>
      <c r="B3760" s="3" t="s">
        <v>2224</v>
      </c>
      <c r="C3760" s="3" t="s">
        <v>4805</v>
      </c>
      <c r="D3760">
        <v>1500</v>
      </c>
      <c r="E3760">
        <v>1535</v>
      </c>
      <c r="F3760" t="s">
        <v>5156</v>
      </c>
      <c r="G3760" t="s">
        <v>5161</v>
      </c>
      <c r="H3760" t="s">
        <v>5183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5224</v>
      </c>
      <c r="P3760">
        <f t="shared" si="198"/>
        <v>59</v>
      </c>
      <c r="Q3760" t="s">
        <v>5234</v>
      </c>
      <c r="R3760" t="s">
        <v>5276</v>
      </c>
      <c r="S3760" s="10">
        <f t="shared" si="199"/>
        <v>41747.263171296298</v>
      </c>
      <c r="T3760" s="10">
        <f t="shared" si="200"/>
        <v>41778</v>
      </c>
    </row>
    <row r="3761" spans="1:20" ht="29" x14ac:dyDescent="0.35">
      <c r="A3761">
        <v>3759</v>
      </c>
      <c r="B3761" s="3" t="s">
        <v>2225</v>
      </c>
      <c r="C3761" s="3" t="s">
        <v>4806</v>
      </c>
      <c r="D3761">
        <v>4000</v>
      </c>
      <c r="E3761">
        <v>4409.7700000000004</v>
      </c>
      <c r="F3761" t="s">
        <v>5156</v>
      </c>
      <c r="G3761" t="s">
        <v>5161</v>
      </c>
      <c r="H3761" t="s">
        <v>5183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5224</v>
      </c>
      <c r="P3761">
        <f t="shared" si="198"/>
        <v>50</v>
      </c>
      <c r="Q3761" t="s">
        <v>5234</v>
      </c>
      <c r="R3761" t="s">
        <v>5276</v>
      </c>
      <c r="S3761" s="10">
        <f t="shared" si="199"/>
        <v>42181.899918981479</v>
      </c>
      <c r="T3761" s="10">
        <f t="shared" si="200"/>
        <v>42241.899918981479</v>
      </c>
    </row>
    <row r="3762" spans="1:20" ht="43.5" x14ac:dyDescent="0.35">
      <c r="A3762">
        <v>3760</v>
      </c>
      <c r="B3762" s="3" t="s">
        <v>2226</v>
      </c>
      <c r="C3762" s="3" t="s">
        <v>4807</v>
      </c>
      <c r="D3762">
        <v>5000</v>
      </c>
      <c r="E3762">
        <v>5050.7700000000004</v>
      </c>
      <c r="F3762" t="s">
        <v>5156</v>
      </c>
      <c r="G3762" t="s">
        <v>5161</v>
      </c>
      <c r="H3762" t="s">
        <v>5183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5224</v>
      </c>
      <c r="P3762">
        <f t="shared" si="198"/>
        <v>56</v>
      </c>
      <c r="Q3762" t="s">
        <v>5234</v>
      </c>
      <c r="R3762" t="s">
        <v>5276</v>
      </c>
      <c r="S3762" s="10">
        <f t="shared" si="199"/>
        <v>41739.316967592589</v>
      </c>
      <c r="T3762" s="10">
        <f t="shared" si="200"/>
        <v>41764.316967592589</v>
      </c>
    </row>
    <row r="3763" spans="1:20" ht="58" x14ac:dyDescent="0.35">
      <c r="A3763">
        <v>3761</v>
      </c>
      <c r="B3763" s="3" t="s">
        <v>2227</v>
      </c>
      <c r="C3763" s="3" t="s">
        <v>4808</v>
      </c>
      <c r="D3763">
        <v>500</v>
      </c>
      <c r="E3763">
        <v>500</v>
      </c>
      <c r="F3763" t="s">
        <v>5156</v>
      </c>
      <c r="G3763" t="s">
        <v>5162</v>
      </c>
      <c r="H3763" t="s">
        <v>5184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5224</v>
      </c>
      <c r="P3763">
        <f t="shared" si="198"/>
        <v>167</v>
      </c>
      <c r="Q3763" t="s">
        <v>5234</v>
      </c>
      <c r="R3763" t="s">
        <v>5276</v>
      </c>
      <c r="S3763" s="10">
        <f t="shared" si="199"/>
        <v>42173.258530092593</v>
      </c>
      <c r="T3763" s="10">
        <f t="shared" si="200"/>
        <v>42226.749999999993</v>
      </c>
    </row>
    <row r="3764" spans="1:20" ht="43.5" x14ac:dyDescent="0.35">
      <c r="A3764">
        <v>3762</v>
      </c>
      <c r="B3764" s="3" t="s">
        <v>2228</v>
      </c>
      <c r="C3764" s="3" t="s">
        <v>4809</v>
      </c>
      <c r="D3764">
        <v>1250</v>
      </c>
      <c r="E3764">
        <v>1328</v>
      </c>
      <c r="F3764" t="s">
        <v>5156</v>
      </c>
      <c r="G3764" t="s">
        <v>5162</v>
      </c>
      <c r="H3764" t="s">
        <v>5184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5224</v>
      </c>
      <c r="P3764">
        <f t="shared" si="198"/>
        <v>47</v>
      </c>
      <c r="Q3764" t="s">
        <v>5234</v>
      </c>
      <c r="R3764" t="s">
        <v>5276</v>
      </c>
      <c r="S3764" s="10">
        <f t="shared" si="199"/>
        <v>42193.605196759258</v>
      </c>
      <c r="T3764" s="10">
        <f t="shared" si="200"/>
        <v>42218.605196759258</v>
      </c>
    </row>
    <row r="3765" spans="1:20" ht="29" x14ac:dyDescent="0.35">
      <c r="A3765">
        <v>3763</v>
      </c>
      <c r="B3765" s="3" t="s">
        <v>2229</v>
      </c>
      <c r="C3765" s="3" t="s">
        <v>4810</v>
      </c>
      <c r="D3765">
        <v>5000</v>
      </c>
      <c r="E3765">
        <v>5000</v>
      </c>
      <c r="F3765" t="s">
        <v>5156</v>
      </c>
      <c r="G3765" t="s">
        <v>5161</v>
      </c>
      <c r="H3765" t="s">
        <v>5183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5224</v>
      </c>
      <c r="P3765">
        <f t="shared" si="198"/>
        <v>65</v>
      </c>
      <c r="Q3765" t="s">
        <v>5234</v>
      </c>
      <c r="R3765" t="s">
        <v>5276</v>
      </c>
      <c r="S3765" s="10">
        <f t="shared" si="199"/>
        <v>42065.541967592588</v>
      </c>
      <c r="T3765" s="10">
        <f t="shared" si="200"/>
        <v>42095.500300925924</v>
      </c>
    </row>
    <row r="3766" spans="1:20" ht="43.5" x14ac:dyDescent="0.35">
      <c r="A3766">
        <v>3764</v>
      </c>
      <c r="B3766" s="3" t="s">
        <v>2230</v>
      </c>
      <c r="C3766" s="3" t="s">
        <v>4811</v>
      </c>
      <c r="D3766">
        <v>1500</v>
      </c>
      <c r="E3766">
        <v>1500</v>
      </c>
      <c r="F3766" t="s">
        <v>5156</v>
      </c>
      <c r="G3766" t="s">
        <v>5161</v>
      </c>
      <c r="H3766" t="s">
        <v>5183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5224</v>
      </c>
      <c r="P3766">
        <f t="shared" si="198"/>
        <v>56</v>
      </c>
      <c r="Q3766" t="s">
        <v>5234</v>
      </c>
      <c r="R3766" t="s">
        <v>5276</v>
      </c>
      <c r="S3766" s="10">
        <f t="shared" si="199"/>
        <v>42499.634629629632</v>
      </c>
      <c r="T3766" s="10">
        <f t="shared" si="200"/>
        <v>42518.816666666666</v>
      </c>
    </row>
    <row r="3767" spans="1:20" ht="43.5" x14ac:dyDescent="0.35">
      <c r="A3767">
        <v>3765</v>
      </c>
      <c r="B3767" s="3" t="s">
        <v>2231</v>
      </c>
      <c r="C3767" s="3" t="s">
        <v>4812</v>
      </c>
      <c r="D3767">
        <v>7000</v>
      </c>
      <c r="E3767">
        <v>7942</v>
      </c>
      <c r="F3767" t="s">
        <v>5156</v>
      </c>
      <c r="G3767" t="s">
        <v>5161</v>
      </c>
      <c r="H3767" t="s">
        <v>5183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5224</v>
      </c>
      <c r="P3767">
        <f t="shared" si="198"/>
        <v>74</v>
      </c>
      <c r="Q3767" t="s">
        <v>5234</v>
      </c>
      <c r="R3767" t="s">
        <v>5276</v>
      </c>
      <c r="S3767" s="10">
        <f t="shared" si="199"/>
        <v>41820.568078703705</v>
      </c>
      <c r="T3767" s="10">
        <f t="shared" si="200"/>
        <v>41850.568078703705</v>
      </c>
    </row>
    <row r="3768" spans="1:20" ht="43.5" x14ac:dyDescent="0.35">
      <c r="A3768">
        <v>3766</v>
      </c>
      <c r="B3768" s="3" t="s">
        <v>2232</v>
      </c>
      <c r="C3768" s="3" t="s">
        <v>4813</v>
      </c>
      <c r="D3768">
        <v>10000</v>
      </c>
      <c r="E3768">
        <v>10265.01</v>
      </c>
      <c r="F3768" t="s">
        <v>5156</v>
      </c>
      <c r="G3768" t="s">
        <v>5161</v>
      </c>
      <c r="H3768" t="s">
        <v>5183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5224</v>
      </c>
      <c r="P3768">
        <f t="shared" si="198"/>
        <v>107</v>
      </c>
      <c r="Q3768" t="s">
        <v>5234</v>
      </c>
      <c r="R3768" t="s">
        <v>5276</v>
      </c>
      <c r="S3768" s="10">
        <f t="shared" si="199"/>
        <v>41787.958854166667</v>
      </c>
      <c r="T3768" s="10">
        <f t="shared" si="200"/>
        <v>41822.958854166667</v>
      </c>
    </row>
    <row r="3769" spans="1:20" ht="43.5" x14ac:dyDescent="0.35">
      <c r="A3769">
        <v>3767</v>
      </c>
      <c r="B3769" s="3" t="s">
        <v>2233</v>
      </c>
      <c r="C3769" s="3" t="s">
        <v>4814</v>
      </c>
      <c r="D3769">
        <v>2000</v>
      </c>
      <c r="E3769">
        <v>2335</v>
      </c>
      <c r="F3769" t="s">
        <v>5156</v>
      </c>
      <c r="G3769" t="s">
        <v>5161</v>
      </c>
      <c r="H3769" t="s">
        <v>5183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5224</v>
      </c>
      <c r="P3769">
        <f t="shared" si="198"/>
        <v>42</v>
      </c>
      <c r="Q3769" t="s">
        <v>5234</v>
      </c>
      <c r="R3769" t="s">
        <v>5276</v>
      </c>
      <c r="S3769" s="10">
        <f t="shared" si="199"/>
        <v>42049.811307870368</v>
      </c>
      <c r="T3769" s="10">
        <f t="shared" si="200"/>
        <v>42063.999305555553</v>
      </c>
    </row>
    <row r="3770" spans="1:20" ht="43.5" x14ac:dyDescent="0.35">
      <c r="A3770">
        <v>3768</v>
      </c>
      <c r="B3770" s="3" t="s">
        <v>2234</v>
      </c>
      <c r="C3770" s="3" t="s">
        <v>4815</v>
      </c>
      <c r="D3770">
        <v>4000</v>
      </c>
      <c r="E3770">
        <v>4306.1099999999997</v>
      </c>
      <c r="F3770" t="s">
        <v>5156</v>
      </c>
      <c r="G3770" t="s">
        <v>5161</v>
      </c>
      <c r="H3770" t="s">
        <v>5183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5224</v>
      </c>
      <c r="P3770">
        <f t="shared" si="198"/>
        <v>74</v>
      </c>
      <c r="Q3770" t="s">
        <v>5234</v>
      </c>
      <c r="R3770" t="s">
        <v>5276</v>
      </c>
      <c r="S3770" s="10">
        <f t="shared" si="199"/>
        <v>41772.519560185181</v>
      </c>
      <c r="T3770" s="10">
        <f t="shared" si="200"/>
        <v>41802.519560185181</v>
      </c>
    </row>
    <row r="3771" spans="1:20" ht="43.5" x14ac:dyDescent="0.35">
      <c r="A3771">
        <v>3769</v>
      </c>
      <c r="B3771" s="3" t="s">
        <v>2235</v>
      </c>
      <c r="C3771" s="3" t="s">
        <v>4816</v>
      </c>
      <c r="D3771">
        <v>1100</v>
      </c>
      <c r="E3771">
        <v>1100</v>
      </c>
      <c r="F3771" t="s">
        <v>5156</v>
      </c>
      <c r="G3771" t="s">
        <v>5161</v>
      </c>
      <c r="H3771" t="s">
        <v>5183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5224</v>
      </c>
      <c r="P3771">
        <f t="shared" si="198"/>
        <v>73</v>
      </c>
      <c r="Q3771" t="s">
        <v>5234</v>
      </c>
      <c r="R3771" t="s">
        <v>5276</v>
      </c>
      <c r="S3771" s="10">
        <f t="shared" si="199"/>
        <v>42445.389803240738</v>
      </c>
      <c r="T3771" s="10">
        <f t="shared" si="200"/>
        <v>42475.389803240738</v>
      </c>
    </row>
    <row r="3772" spans="1:20" ht="43.5" x14ac:dyDescent="0.35">
      <c r="A3772">
        <v>3770</v>
      </c>
      <c r="B3772" s="3" t="s">
        <v>2236</v>
      </c>
      <c r="C3772" s="3" t="s">
        <v>4817</v>
      </c>
      <c r="D3772">
        <v>2000</v>
      </c>
      <c r="E3772">
        <v>2000</v>
      </c>
      <c r="F3772" t="s">
        <v>5156</v>
      </c>
      <c r="G3772" t="s">
        <v>5162</v>
      </c>
      <c r="H3772" t="s">
        <v>5184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5224</v>
      </c>
      <c r="P3772">
        <f t="shared" si="198"/>
        <v>100</v>
      </c>
      <c r="Q3772" t="s">
        <v>5234</v>
      </c>
      <c r="R3772" t="s">
        <v>5276</v>
      </c>
      <c r="S3772" s="10">
        <f t="shared" si="199"/>
        <v>42138.722337962965</v>
      </c>
      <c r="T3772" s="10">
        <f t="shared" si="200"/>
        <v>42168.722337962965</v>
      </c>
    </row>
    <row r="3773" spans="1:20" ht="29" x14ac:dyDescent="0.35">
      <c r="A3773">
        <v>3771</v>
      </c>
      <c r="B3773" s="3" t="s">
        <v>2237</v>
      </c>
      <c r="C3773" s="3" t="s">
        <v>4818</v>
      </c>
      <c r="D3773">
        <v>1000</v>
      </c>
      <c r="E3773">
        <v>1460</v>
      </c>
      <c r="F3773" t="s">
        <v>5156</v>
      </c>
      <c r="G3773" t="s">
        <v>5161</v>
      </c>
      <c r="H3773" t="s">
        <v>5183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5224</v>
      </c>
      <c r="P3773">
        <f t="shared" si="198"/>
        <v>38</v>
      </c>
      <c r="Q3773" t="s">
        <v>5234</v>
      </c>
      <c r="R3773" t="s">
        <v>5276</v>
      </c>
      <c r="S3773" s="10">
        <f t="shared" si="199"/>
        <v>42493.64875</v>
      </c>
      <c r="T3773" s="10">
        <f t="shared" si="200"/>
        <v>42507.791666666664</v>
      </c>
    </row>
    <row r="3774" spans="1:20" ht="43.5" x14ac:dyDescent="0.35">
      <c r="A3774">
        <v>3772</v>
      </c>
      <c r="B3774" s="3" t="s">
        <v>2238</v>
      </c>
      <c r="C3774" s="3" t="s">
        <v>4819</v>
      </c>
      <c r="D3774">
        <v>5000</v>
      </c>
      <c r="E3774">
        <v>5510</v>
      </c>
      <c r="F3774" t="s">
        <v>5156</v>
      </c>
      <c r="G3774" t="s">
        <v>5161</v>
      </c>
      <c r="H3774" t="s">
        <v>5183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5224</v>
      </c>
      <c r="P3774">
        <f t="shared" si="198"/>
        <v>167</v>
      </c>
      <c r="Q3774" t="s">
        <v>5234</v>
      </c>
      <c r="R3774" t="s">
        <v>5276</v>
      </c>
      <c r="S3774" s="10">
        <f t="shared" si="199"/>
        <v>42682.408634259256</v>
      </c>
      <c r="T3774" s="10">
        <f t="shared" si="200"/>
        <v>42703.041666666664</v>
      </c>
    </row>
    <row r="3775" spans="1:20" ht="29" x14ac:dyDescent="0.35">
      <c r="A3775">
        <v>3773</v>
      </c>
      <c r="B3775" s="3" t="s">
        <v>2239</v>
      </c>
      <c r="C3775" s="3" t="s">
        <v>4820</v>
      </c>
      <c r="D3775">
        <v>5000</v>
      </c>
      <c r="E3775">
        <v>5410</v>
      </c>
      <c r="F3775" t="s">
        <v>5156</v>
      </c>
      <c r="G3775" t="s">
        <v>5161</v>
      </c>
      <c r="H3775" t="s">
        <v>5183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5224</v>
      </c>
      <c r="P3775">
        <f t="shared" si="198"/>
        <v>95</v>
      </c>
      <c r="Q3775" t="s">
        <v>5234</v>
      </c>
      <c r="R3775" t="s">
        <v>5276</v>
      </c>
      <c r="S3775" s="10">
        <f t="shared" si="199"/>
        <v>42655.796840277777</v>
      </c>
      <c r="T3775" s="10">
        <f t="shared" si="200"/>
        <v>42688.880555555552</v>
      </c>
    </row>
    <row r="3776" spans="1:20" ht="58" x14ac:dyDescent="0.35">
      <c r="A3776">
        <v>3774</v>
      </c>
      <c r="B3776" s="3" t="s">
        <v>2240</v>
      </c>
      <c r="C3776" s="3" t="s">
        <v>4821</v>
      </c>
      <c r="D3776">
        <v>2500</v>
      </c>
      <c r="E3776">
        <v>2500</v>
      </c>
      <c r="F3776" t="s">
        <v>5156</v>
      </c>
      <c r="G3776" t="s">
        <v>5166</v>
      </c>
      <c r="H3776" t="s">
        <v>5188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5224</v>
      </c>
      <c r="P3776">
        <f t="shared" si="198"/>
        <v>100</v>
      </c>
      <c r="Q3776" t="s">
        <v>5234</v>
      </c>
      <c r="R3776" t="s">
        <v>5276</v>
      </c>
      <c r="S3776" s="10">
        <f t="shared" si="199"/>
        <v>42087.583969907406</v>
      </c>
      <c r="T3776" s="10">
        <f t="shared" si="200"/>
        <v>42103.583969907406</v>
      </c>
    </row>
    <row r="3777" spans="1:20" ht="43.5" x14ac:dyDescent="0.35">
      <c r="A3777">
        <v>3775</v>
      </c>
      <c r="B3777" s="3" t="s">
        <v>2241</v>
      </c>
      <c r="C3777" s="3" t="s">
        <v>4822</v>
      </c>
      <c r="D3777">
        <v>2000</v>
      </c>
      <c r="E3777">
        <v>2005</v>
      </c>
      <c r="F3777" t="s">
        <v>5156</v>
      </c>
      <c r="G3777" t="s">
        <v>5161</v>
      </c>
      <c r="H3777" t="s">
        <v>5183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5224</v>
      </c>
      <c r="P3777">
        <f t="shared" si="198"/>
        <v>143</v>
      </c>
      <c r="Q3777" t="s">
        <v>5234</v>
      </c>
      <c r="R3777" t="s">
        <v>5276</v>
      </c>
      <c r="S3777" s="10">
        <f t="shared" si="199"/>
        <v>42075.734293981477</v>
      </c>
      <c r="T3777" s="10">
        <f t="shared" si="200"/>
        <v>42102.958333333336</v>
      </c>
    </row>
    <row r="3778" spans="1:20" ht="58" x14ac:dyDescent="0.35">
      <c r="A3778">
        <v>3776</v>
      </c>
      <c r="B3778" s="3" t="s">
        <v>2242</v>
      </c>
      <c r="C3778" s="3" t="s">
        <v>4823</v>
      </c>
      <c r="D3778">
        <v>8000</v>
      </c>
      <c r="E3778">
        <v>8537</v>
      </c>
      <c r="F3778" t="s">
        <v>5156</v>
      </c>
      <c r="G3778" t="s">
        <v>5161</v>
      </c>
      <c r="H3778" t="s">
        <v>5183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5224</v>
      </c>
      <c r="P3778">
        <f t="shared" si="198"/>
        <v>91</v>
      </c>
      <c r="Q3778" t="s">
        <v>5234</v>
      </c>
      <c r="R3778" t="s">
        <v>5276</v>
      </c>
      <c r="S3778" s="10">
        <f t="shared" si="199"/>
        <v>41814.159467592588</v>
      </c>
      <c r="T3778" s="10">
        <f t="shared" si="200"/>
        <v>41851.833333333328</v>
      </c>
    </row>
    <row r="3779" spans="1:20" ht="43.5" x14ac:dyDescent="0.35">
      <c r="A3779">
        <v>3777</v>
      </c>
      <c r="B3779" s="3" t="s">
        <v>2243</v>
      </c>
      <c r="C3779" s="3" t="s">
        <v>4824</v>
      </c>
      <c r="D3779">
        <v>2000</v>
      </c>
      <c r="E3779">
        <v>2864</v>
      </c>
      <c r="F3779" t="s">
        <v>5156</v>
      </c>
      <c r="G3779" t="s">
        <v>5161</v>
      </c>
      <c r="H3779" t="s">
        <v>5183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5224</v>
      </c>
      <c r="P3779">
        <f t="shared" ref="P3779:P3842" si="201">ROUND(E3779/L3779,0)</f>
        <v>49</v>
      </c>
      <c r="Q3779" t="s">
        <v>5234</v>
      </c>
      <c r="R3779" t="s">
        <v>5276</v>
      </c>
      <c r="S3779" s="10">
        <f t="shared" ref="S3779:S3842" si="202">(J3779/86400)+25569+(-5/24)</f>
        <v>41886.903020833335</v>
      </c>
      <c r="T3779" s="10">
        <f t="shared" ref="T3779:T3842" si="203">(I3779/86400)+25569+(-5/24)</f>
        <v>41908.958333333328</v>
      </c>
    </row>
    <row r="3780" spans="1:20" ht="29" x14ac:dyDescent="0.35">
      <c r="A3780">
        <v>3778</v>
      </c>
      <c r="B3780" s="3" t="s">
        <v>2244</v>
      </c>
      <c r="C3780" s="3" t="s">
        <v>4825</v>
      </c>
      <c r="D3780">
        <v>2400</v>
      </c>
      <c r="E3780">
        <v>2521</v>
      </c>
      <c r="F3780" t="s">
        <v>5156</v>
      </c>
      <c r="G3780" t="s">
        <v>5161</v>
      </c>
      <c r="H3780" t="s">
        <v>5183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5224</v>
      </c>
      <c r="P3780">
        <f t="shared" si="201"/>
        <v>70</v>
      </c>
      <c r="Q3780" t="s">
        <v>5234</v>
      </c>
      <c r="R3780" t="s">
        <v>5276</v>
      </c>
      <c r="S3780" s="10">
        <f t="shared" si="202"/>
        <v>41989.610879629625</v>
      </c>
      <c r="T3780" s="10">
        <f t="shared" si="203"/>
        <v>42049.610879629625</v>
      </c>
    </row>
    <row r="3781" spans="1:20" ht="29" x14ac:dyDescent="0.35">
      <c r="A3781">
        <v>3779</v>
      </c>
      <c r="B3781" s="3" t="s">
        <v>2245</v>
      </c>
      <c r="C3781" s="3" t="s">
        <v>4826</v>
      </c>
      <c r="D3781">
        <v>15000</v>
      </c>
      <c r="E3781">
        <v>15597</v>
      </c>
      <c r="F3781" t="s">
        <v>5156</v>
      </c>
      <c r="G3781" t="s">
        <v>5161</v>
      </c>
      <c r="H3781" t="s">
        <v>5183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5224</v>
      </c>
      <c r="P3781">
        <f t="shared" si="201"/>
        <v>136</v>
      </c>
      <c r="Q3781" t="s">
        <v>5234</v>
      </c>
      <c r="R3781" t="s">
        <v>5276</v>
      </c>
      <c r="S3781" s="10">
        <f t="shared" si="202"/>
        <v>42425.527083333327</v>
      </c>
      <c r="T3781" s="10">
        <f t="shared" si="203"/>
        <v>42455.485416666663</v>
      </c>
    </row>
    <row r="3782" spans="1:20" ht="43.5" x14ac:dyDescent="0.35">
      <c r="A3782">
        <v>3780</v>
      </c>
      <c r="B3782" s="3" t="s">
        <v>2246</v>
      </c>
      <c r="C3782" s="3" t="s">
        <v>4827</v>
      </c>
      <c r="D3782">
        <v>2500</v>
      </c>
      <c r="E3782">
        <v>3000</v>
      </c>
      <c r="F3782" t="s">
        <v>5156</v>
      </c>
      <c r="G3782" t="s">
        <v>5161</v>
      </c>
      <c r="H3782" t="s">
        <v>5183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5224</v>
      </c>
      <c r="P3782">
        <f t="shared" si="201"/>
        <v>100</v>
      </c>
      <c r="Q3782" t="s">
        <v>5234</v>
      </c>
      <c r="R3782" t="s">
        <v>5276</v>
      </c>
      <c r="S3782" s="10">
        <f t="shared" si="202"/>
        <v>42166.011400462965</v>
      </c>
      <c r="T3782" s="10">
        <f t="shared" si="203"/>
        <v>42198.629166666666</v>
      </c>
    </row>
    <row r="3783" spans="1:20" ht="58" x14ac:dyDescent="0.35">
      <c r="A3783">
        <v>3781</v>
      </c>
      <c r="B3783" s="3" t="s">
        <v>2247</v>
      </c>
      <c r="C3783" s="3" t="s">
        <v>4828</v>
      </c>
      <c r="D3783">
        <v>4500</v>
      </c>
      <c r="E3783">
        <v>4935</v>
      </c>
      <c r="F3783" t="s">
        <v>5156</v>
      </c>
      <c r="G3783" t="s">
        <v>5161</v>
      </c>
      <c r="H3783" t="s">
        <v>5183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5224</v>
      </c>
      <c r="P3783">
        <f t="shared" si="201"/>
        <v>95</v>
      </c>
      <c r="Q3783" t="s">
        <v>5234</v>
      </c>
      <c r="R3783" t="s">
        <v>5276</v>
      </c>
      <c r="S3783" s="10">
        <f t="shared" si="202"/>
        <v>41865.674594907403</v>
      </c>
      <c r="T3783" s="10">
        <f t="shared" si="203"/>
        <v>41890.674594907403</v>
      </c>
    </row>
    <row r="3784" spans="1:20" ht="43.5" x14ac:dyDescent="0.35">
      <c r="A3784">
        <v>3782</v>
      </c>
      <c r="B3784" s="3" t="s">
        <v>2248</v>
      </c>
      <c r="C3784" s="3" t="s">
        <v>4829</v>
      </c>
      <c r="D3784">
        <v>2000</v>
      </c>
      <c r="E3784">
        <v>2035</v>
      </c>
      <c r="F3784" t="s">
        <v>5156</v>
      </c>
      <c r="G3784" t="s">
        <v>5162</v>
      </c>
      <c r="H3784" t="s">
        <v>5184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5224</v>
      </c>
      <c r="P3784">
        <f t="shared" si="201"/>
        <v>75</v>
      </c>
      <c r="Q3784" t="s">
        <v>5234</v>
      </c>
      <c r="R3784" t="s">
        <v>5276</v>
      </c>
      <c r="S3784" s="10">
        <f t="shared" si="202"/>
        <v>42546.653900462959</v>
      </c>
      <c r="T3784" s="10">
        <f t="shared" si="203"/>
        <v>42575.749999999993</v>
      </c>
    </row>
    <row r="3785" spans="1:20" ht="43.5" x14ac:dyDescent="0.35">
      <c r="A3785">
        <v>3783</v>
      </c>
      <c r="B3785" s="3" t="s">
        <v>2249</v>
      </c>
      <c r="C3785" s="3" t="s">
        <v>4830</v>
      </c>
      <c r="D3785">
        <v>1200</v>
      </c>
      <c r="E3785">
        <v>1547</v>
      </c>
      <c r="F3785" t="s">
        <v>5156</v>
      </c>
      <c r="G3785" t="s">
        <v>5161</v>
      </c>
      <c r="H3785" t="s">
        <v>5183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5224</v>
      </c>
      <c r="P3785">
        <f t="shared" si="201"/>
        <v>64</v>
      </c>
      <c r="Q3785" t="s">
        <v>5234</v>
      </c>
      <c r="R3785" t="s">
        <v>5276</v>
      </c>
      <c r="S3785" s="10">
        <f t="shared" si="202"/>
        <v>42419.931944444441</v>
      </c>
      <c r="T3785" s="10">
        <f t="shared" si="203"/>
        <v>42444.458333333336</v>
      </c>
    </row>
    <row r="3786" spans="1:20" ht="43.5" x14ac:dyDescent="0.35">
      <c r="A3786">
        <v>3784</v>
      </c>
      <c r="B3786" s="3" t="s">
        <v>2250</v>
      </c>
      <c r="C3786" s="3" t="s">
        <v>4831</v>
      </c>
      <c r="D3786">
        <v>1000</v>
      </c>
      <c r="E3786">
        <v>1150</v>
      </c>
      <c r="F3786" t="s">
        <v>5156</v>
      </c>
      <c r="G3786" t="s">
        <v>5166</v>
      </c>
      <c r="H3786" t="s">
        <v>5188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5224</v>
      </c>
      <c r="P3786">
        <f t="shared" si="201"/>
        <v>115</v>
      </c>
      <c r="Q3786" t="s">
        <v>5234</v>
      </c>
      <c r="R3786" t="s">
        <v>5276</v>
      </c>
      <c r="S3786" s="10">
        <f t="shared" si="202"/>
        <v>42531.772361111107</v>
      </c>
      <c r="T3786" s="10">
        <f t="shared" si="203"/>
        <v>42561.772361111107</v>
      </c>
    </row>
    <row r="3787" spans="1:20" ht="43.5" x14ac:dyDescent="0.35">
      <c r="A3787">
        <v>3785</v>
      </c>
      <c r="B3787" s="3" t="s">
        <v>2251</v>
      </c>
      <c r="C3787" s="3" t="s">
        <v>4832</v>
      </c>
      <c r="D3787">
        <v>2000</v>
      </c>
      <c r="E3787">
        <v>3015</v>
      </c>
      <c r="F3787" t="s">
        <v>5156</v>
      </c>
      <c r="G3787" t="s">
        <v>5162</v>
      </c>
      <c r="H3787" t="s">
        <v>5184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5224</v>
      </c>
      <c r="P3787">
        <f t="shared" si="201"/>
        <v>101</v>
      </c>
      <c r="Q3787" t="s">
        <v>5234</v>
      </c>
      <c r="R3787" t="s">
        <v>5276</v>
      </c>
      <c r="S3787" s="10">
        <f t="shared" si="202"/>
        <v>42548.430196759255</v>
      </c>
      <c r="T3787" s="10">
        <f t="shared" si="203"/>
        <v>42584.210416666661</v>
      </c>
    </row>
    <row r="3788" spans="1:20" ht="43.5" x14ac:dyDescent="0.35">
      <c r="A3788">
        <v>3786</v>
      </c>
      <c r="B3788" s="3" t="s">
        <v>2252</v>
      </c>
      <c r="C3788" s="3" t="s">
        <v>4833</v>
      </c>
      <c r="D3788">
        <v>6000</v>
      </c>
      <c r="E3788">
        <v>6658</v>
      </c>
      <c r="F3788" t="s">
        <v>5156</v>
      </c>
      <c r="G3788" t="s">
        <v>5161</v>
      </c>
      <c r="H3788" t="s">
        <v>5183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5224</v>
      </c>
      <c r="P3788">
        <f t="shared" si="201"/>
        <v>94</v>
      </c>
      <c r="Q3788" t="s">
        <v>5234</v>
      </c>
      <c r="R3788" t="s">
        <v>5276</v>
      </c>
      <c r="S3788" s="10">
        <f t="shared" si="202"/>
        <v>42486.829571759255</v>
      </c>
      <c r="T3788" s="10">
        <f t="shared" si="203"/>
        <v>42516.829571759255</v>
      </c>
    </row>
    <row r="3789" spans="1:20" ht="43.5" x14ac:dyDescent="0.35">
      <c r="A3789">
        <v>3787</v>
      </c>
      <c r="B3789" s="3" t="s">
        <v>2253</v>
      </c>
      <c r="C3789" s="3" t="s">
        <v>4834</v>
      </c>
      <c r="D3789">
        <v>350</v>
      </c>
      <c r="E3789">
        <v>351</v>
      </c>
      <c r="F3789" t="s">
        <v>5156</v>
      </c>
      <c r="G3789" t="s">
        <v>5161</v>
      </c>
      <c r="H3789" t="s">
        <v>5183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5224</v>
      </c>
      <c r="P3789">
        <f t="shared" si="201"/>
        <v>35</v>
      </c>
      <c r="Q3789" t="s">
        <v>5234</v>
      </c>
      <c r="R3789" t="s">
        <v>5276</v>
      </c>
      <c r="S3789" s="10">
        <f t="shared" si="202"/>
        <v>42167.326458333329</v>
      </c>
      <c r="T3789" s="10">
        <f t="shared" si="203"/>
        <v>42195.957638888889</v>
      </c>
    </row>
    <row r="3790" spans="1:20" ht="72.5" x14ac:dyDescent="0.35">
      <c r="A3790">
        <v>3788</v>
      </c>
      <c r="B3790" s="3" t="s">
        <v>2254</v>
      </c>
      <c r="C3790" s="3" t="s">
        <v>4835</v>
      </c>
      <c r="D3790">
        <v>75000</v>
      </c>
      <c r="E3790">
        <v>500</v>
      </c>
      <c r="F3790" t="s">
        <v>5158</v>
      </c>
      <c r="G3790" t="s">
        <v>5161</v>
      </c>
      <c r="H3790" t="s">
        <v>5183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5224</v>
      </c>
      <c r="P3790">
        <f t="shared" si="201"/>
        <v>500</v>
      </c>
      <c r="Q3790" t="s">
        <v>5234</v>
      </c>
      <c r="R3790" t="s">
        <v>5276</v>
      </c>
      <c r="S3790" s="10">
        <f t="shared" si="202"/>
        <v>42333.487488425926</v>
      </c>
      <c r="T3790" s="10">
        <f t="shared" si="203"/>
        <v>42361.470833333333</v>
      </c>
    </row>
    <row r="3791" spans="1:20" ht="43.5" x14ac:dyDescent="0.35">
      <c r="A3791">
        <v>3789</v>
      </c>
      <c r="B3791" s="3" t="s">
        <v>2255</v>
      </c>
      <c r="C3791" s="3" t="s">
        <v>4836</v>
      </c>
      <c r="D3791">
        <v>3550</v>
      </c>
      <c r="E3791">
        <v>116</v>
      </c>
      <c r="F3791" t="s">
        <v>5158</v>
      </c>
      <c r="G3791" t="s">
        <v>5162</v>
      </c>
      <c r="H3791" t="s">
        <v>5184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5224</v>
      </c>
      <c r="P3791">
        <f t="shared" si="201"/>
        <v>29</v>
      </c>
      <c r="Q3791" t="s">
        <v>5234</v>
      </c>
      <c r="R3791" t="s">
        <v>5276</v>
      </c>
      <c r="S3791" s="10">
        <f t="shared" si="202"/>
        <v>42138.590486111112</v>
      </c>
      <c r="T3791" s="10">
        <f t="shared" si="203"/>
        <v>42170.590486111112</v>
      </c>
    </row>
    <row r="3792" spans="1:20" ht="43.5" x14ac:dyDescent="0.35">
      <c r="A3792">
        <v>3790</v>
      </c>
      <c r="B3792" s="3" t="s">
        <v>2256</v>
      </c>
      <c r="C3792" s="3" t="s">
        <v>4837</v>
      </c>
      <c r="D3792">
        <v>15000</v>
      </c>
      <c r="E3792">
        <v>0</v>
      </c>
      <c r="F3792" t="s">
        <v>5158</v>
      </c>
      <c r="G3792" t="s">
        <v>5161</v>
      </c>
      <c r="H3792" t="s">
        <v>5183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5224</v>
      </c>
      <c r="P3792" t="e">
        <f t="shared" si="201"/>
        <v>#DIV/0!</v>
      </c>
      <c r="Q3792" t="s">
        <v>5234</v>
      </c>
      <c r="R3792" t="s">
        <v>5276</v>
      </c>
      <c r="S3792" s="10">
        <f t="shared" si="202"/>
        <v>42666.458599537036</v>
      </c>
      <c r="T3792" s="10">
        <f t="shared" si="203"/>
        <v>42696.5002662037</v>
      </c>
    </row>
    <row r="3793" spans="1:20" ht="29" x14ac:dyDescent="0.35">
      <c r="A3793">
        <v>3791</v>
      </c>
      <c r="B3793" s="3" t="s">
        <v>2257</v>
      </c>
      <c r="C3793" s="3" t="s">
        <v>4838</v>
      </c>
      <c r="D3793">
        <v>1500</v>
      </c>
      <c r="E3793">
        <v>0</v>
      </c>
      <c r="F3793" t="s">
        <v>5158</v>
      </c>
      <c r="G3793" t="s">
        <v>5161</v>
      </c>
      <c r="H3793" t="s">
        <v>5183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5224</v>
      </c>
      <c r="P3793" t="e">
        <f t="shared" si="201"/>
        <v>#DIV/0!</v>
      </c>
      <c r="Q3793" t="s">
        <v>5234</v>
      </c>
      <c r="R3793" t="s">
        <v>5276</v>
      </c>
      <c r="S3793" s="10">
        <f t="shared" si="202"/>
        <v>41766.4837037037</v>
      </c>
      <c r="T3793" s="10">
        <f t="shared" si="203"/>
        <v>41826.4837037037</v>
      </c>
    </row>
    <row r="3794" spans="1:20" ht="29" x14ac:dyDescent="0.35">
      <c r="A3794">
        <v>3792</v>
      </c>
      <c r="B3794" s="3" t="s">
        <v>2258</v>
      </c>
      <c r="C3794" s="3" t="s">
        <v>4839</v>
      </c>
      <c r="D3794">
        <v>12500</v>
      </c>
      <c r="E3794">
        <v>35</v>
      </c>
      <c r="F3794" t="s">
        <v>5158</v>
      </c>
      <c r="G3794" t="s">
        <v>5161</v>
      </c>
      <c r="H3794" t="s">
        <v>5183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5224</v>
      </c>
      <c r="P3794">
        <f t="shared" si="201"/>
        <v>18</v>
      </c>
      <c r="Q3794" t="s">
        <v>5234</v>
      </c>
      <c r="R3794" t="s">
        <v>5276</v>
      </c>
      <c r="S3794" s="10">
        <f t="shared" si="202"/>
        <v>42170.238680555551</v>
      </c>
      <c r="T3794" s="10">
        <f t="shared" si="203"/>
        <v>42200.238680555551</v>
      </c>
    </row>
    <row r="3795" spans="1:20" ht="43.5" x14ac:dyDescent="0.35">
      <c r="A3795">
        <v>3793</v>
      </c>
      <c r="B3795" s="3" t="s">
        <v>2259</v>
      </c>
      <c r="C3795" s="3" t="s">
        <v>4840</v>
      </c>
      <c r="D3795">
        <v>7000</v>
      </c>
      <c r="E3795">
        <v>4176</v>
      </c>
      <c r="F3795" t="s">
        <v>5158</v>
      </c>
      <c r="G3795" t="s">
        <v>5161</v>
      </c>
      <c r="H3795" t="s">
        <v>5183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5224</v>
      </c>
      <c r="P3795">
        <f t="shared" si="201"/>
        <v>174</v>
      </c>
      <c r="Q3795" t="s">
        <v>5234</v>
      </c>
      <c r="R3795" t="s">
        <v>5276</v>
      </c>
      <c r="S3795" s="10">
        <f t="shared" si="202"/>
        <v>41968.73065972222</v>
      </c>
      <c r="T3795" s="10">
        <f t="shared" si="203"/>
        <v>41989.73065972222</v>
      </c>
    </row>
    <row r="3796" spans="1:20" ht="58" x14ac:dyDescent="0.35">
      <c r="A3796">
        <v>3794</v>
      </c>
      <c r="B3796" s="3" t="s">
        <v>2260</v>
      </c>
      <c r="C3796" s="3" t="s">
        <v>4841</v>
      </c>
      <c r="D3796">
        <v>5000</v>
      </c>
      <c r="E3796">
        <v>50</v>
      </c>
      <c r="F3796" t="s">
        <v>5158</v>
      </c>
      <c r="G3796" t="s">
        <v>5162</v>
      </c>
      <c r="H3796" t="s">
        <v>5184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5224</v>
      </c>
      <c r="P3796">
        <f t="shared" si="201"/>
        <v>50</v>
      </c>
      <c r="Q3796" t="s">
        <v>5234</v>
      </c>
      <c r="R3796" t="s">
        <v>5276</v>
      </c>
      <c r="S3796" s="10">
        <f t="shared" si="202"/>
        <v>42132.372152777774</v>
      </c>
      <c r="T3796" s="10">
        <f t="shared" si="203"/>
        <v>42162.372152777774</v>
      </c>
    </row>
    <row r="3797" spans="1:20" ht="43.5" x14ac:dyDescent="0.35">
      <c r="A3797">
        <v>3795</v>
      </c>
      <c r="B3797" s="3" t="s">
        <v>2261</v>
      </c>
      <c r="C3797" s="3" t="s">
        <v>4842</v>
      </c>
      <c r="D3797">
        <v>600</v>
      </c>
      <c r="E3797">
        <v>10</v>
      </c>
      <c r="F3797" t="s">
        <v>5158</v>
      </c>
      <c r="G3797" t="s">
        <v>5162</v>
      </c>
      <c r="H3797" t="s">
        <v>5184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5224</v>
      </c>
      <c r="P3797">
        <f t="shared" si="201"/>
        <v>5</v>
      </c>
      <c r="Q3797" t="s">
        <v>5234</v>
      </c>
      <c r="R3797" t="s">
        <v>5276</v>
      </c>
      <c r="S3797" s="10">
        <f t="shared" si="202"/>
        <v>42201.227893518517</v>
      </c>
      <c r="T3797" s="10">
        <f t="shared" si="203"/>
        <v>42244.729166666664</v>
      </c>
    </row>
    <row r="3798" spans="1:20" ht="43.5" x14ac:dyDescent="0.35">
      <c r="A3798">
        <v>3796</v>
      </c>
      <c r="B3798" s="3" t="s">
        <v>2262</v>
      </c>
      <c r="C3798" s="3" t="s">
        <v>4843</v>
      </c>
      <c r="D3798">
        <v>22500</v>
      </c>
      <c r="E3798">
        <v>1</v>
      </c>
      <c r="F3798" t="s">
        <v>5158</v>
      </c>
      <c r="G3798" t="s">
        <v>5161</v>
      </c>
      <c r="H3798" t="s">
        <v>5183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5224</v>
      </c>
      <c r="P3798">
        <f t="shared" si="201"/>
        <v>1</v>
      </c>
      <c r="Q3798" t="s">
        <v>5234</v>
      </c>
      <c r="R3798" t="s">
        <v>5276</v>
      </c>
      <c r="S3798" s="10">
        <f t="shared" si="202"/>
        <v>42688.821250000001</v>
      </c>
      <c r="T3798" s="10">
        <f t="shared" si="203"/>
        <v>42748.821250000001</v>
      </c>
    </row>
    <row r="3799" spans="1:20" ht="58" x14ac:dyDescent="0.35">
      <c r="A3799">
        <v>3797</v>
      </c>
      <c r="B3799" s="3" t="s">
        <v>2263</v>
      </c>
      <c r="C3799" s="3" t="s">
        <v>4844</v>
      </c>
      <c r="D3799">
        <v>6000</v>
      </c>
      <c r="E3799">
        <v>5380</v>
      </c>
      <c r="F3799" t="s">
        <v>5158</v>
      </c>
      <c r="G3799" t="s">
        <v>5161</v>
      </c>
      <c r="H3799" t="s">
        <v>5183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5224</v>
      </c>
      <c r="P3799">
        <f t="shared" si="201"/>
        <v>145</v>
      </c>
      <c r="Q3799" t="s">
        <v>5234</v>
      </c>
      <c r="R3799" t="s">
        <v>5276</v>
      </c>
      <c r="S3799" s="10">
        <f t="shared" si="202"/>
        <v>42084.673206018517</v>
      </c>
      <c r="T3799" s="10">
        <f t="shared" si="203"/>
        <v>42114.673206018517</v>
      </c>
    </row>
    <row r="3800" spans="1:20" ht="43.5" x14ac:dyDescent="0.35">
      <c r="A3800">
        <v>3798</v>
      </c>
      <c r="B3800" s="3" t="s">
        <v>2264</v>
      </c>
      <c r="C3800" s="3" t="s">
        <v>4845</v>
      </c>
      <c r="D3800">
        <v>70000</v>
      </c>
      <c r="E3800">
        <v>1025</v>
      </c>
      <c r="F3800" t="s">
        <v>5158</v>
      </c>
      <c r="G3800" t="s">
        <v>5161</v>
      </c>
      <c r="H3800" t="s">
        <v>5183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5224</v>
      </c>
      <c r="P3800">
        <f t="shared" si="201"/>
        <v>205</v>
      </c>
      <c r="Q3800" t="s">
        <v>5234</v>
      </c>
      <c r="R3800" t="s">
        <v>5276</v>
      </c>
      <c r="S3800" s="10">
        <f t="shared" si="202"/>
        <v>41831.514444444438</v>
      </c>
      <c r="T3800" s="10">
        <f t="shared" si="203"/>
        <v>41861.514444444438</v>
      </c>
    </row>
    <row r="3801" spans="1:20" ht="43.5" x14ac:dyDescent="0.35">
      <c r="A3801">
        <v>3799</v>
      </c>
      <c r="B3801" s="3" t="s">
        <v>2265</v>
      </c>
      <c r="C3801" s="3" t="s">
        <v>4846</v>
      </c>
      <c r="D3801">
        <v>10000</v>
      </c>
      <c r="E3801">
        <v>402</v>
      </c>
      <c r="F3801" t="s">
        <v>5158</v>
      </c>
      <c r="G3801" t="s">
        <v>5161</v>
      </c>
      <c r="H3801" t="s">
        <v>5183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5224</v>
      </c>
      <c r="P3801">
        <f t="shared" si="201"/>
        <v>101</v>
      </c>
      <c r="Q3801" t="s">
        <v>5234</v>
      </c>
      <c r="R3801" t="s">
        <v>5276</v>
      </c>
      <c r="S3801" s="10">
        <f t="shared" si="202"/>
        <v>42410.722719907404</v>
      </c>
      <c r="T3801" s="10">
        <f t="shared" si="203"/>
        <v>42440.722719907404</v>
      </c>
    </row>
    <row r="3802" spans="1:20" ht="43.5" x14ac:dyDescent="0.35">
      <c r="A3802">
        <v>3800</v>
      </c>
      <c r="B3802" s="3" t="s">
        <v>2266</v>
      </c>
      <c r="C3802" s="3" t="s">
        <v>4847</v>
      </c>
      <c r="D3802">
        <v>22000</v>
      </c>
      <c r="E3802">
        <v>881</v>
      </c>
      <c r="F3802" t="s">
        <v>5158</v>
      </c>
      <c r="G3802" t="s">
        <v>5161</v>
      </c>
      <c r="H3802" t="s">
        <v>5183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5224</v>
      </c>
      <c r="P3802">
        <f t="shared" si="201"/>
        <v>55</v>
      </c>
      <c r="Q3802" t="s">
        <v>5234</v>
      </c>
      <c r="R3802" t="s">
        <v>5276</v>
      </c>
      <c r="S3802" s="10">
        <f t="shared" si="202"/>
        <v>41982.528738425921</v>
      </c>
      <c r="T3802" s="10">
        <f t="shared" si="203"/>
        <v>42014.999305555553</v>
      </c>
    </row>
    <row r="3803" spans="1:20" ht="43.5" x14ac:dyDescent="0.35">
      <c r="A3803">
        <v>3801</v>
      </c>
      <c r="B3803" s="3" t="s">
        <v>2267</v>
      </c>
      <c r="C3803" s="3" t="s">
        <v>4848</v>
      </c>
      <c r="D3803">
        <v>5000</v>
      </c>
      <c r="E3803">
        <v>426</v>
      </c>
      <c r="F3803" t="s">
        <v>5158</v>
      </c>
      <c r="G3803" t="s">
        <v>5161</v>
      </c>
      <c r="H3803" t="s">
        <v>5183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5224</v>
      </c>
      <c r="P3803">
        <f t="shared" si="201"/>
        <v>47</v>
      </c>
      <c r="Q3803" t="s">
        <v>5234</v>
      </c>
      <c r="R3803" t="s">
        <v>5276</v>
      </c>
      <c r="S3803" s="10">
        <f t="shared" si="202"/>
        <v>41975.467777777776</v>
      </c>
      <c r="T3803" s="10">
        <f t="shared" si="203"/>
        <v>42006.467777777776</v>
      </c>
    </row>
    <row r="3804" spans="1:20" ht="43.5" x14ac:dyDescent="0.35">
      <c r="A3804">
        <v>3802</v>
      </c>
      <c r="B3804" s="3" t="s">
        <v>2268</v>
      </c>
      <c r="C3804" s="3" t="s">
        <v>4849</v>
      </c>
      <c r="D3804">
        <v>3000</v>
      </c>
      <c r="E3804">
        <v>0</v>
      </c>
      <c r="F3804" t="s">
        <v>5158</v>
      </c>
      <c r="G3804" t="s">
        <v>5161</v>
      </c>
      <c r="H3804" t="s">
        <v>5183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5224</v>
      </c>
      <c r="P3804" t="e">
        <f t="shared" si="201"/>
        <v>#DIV/0!</v>
      </c>
      <c r="Q3804" t="s">
        <v>5234</v>
      </c>
      <c r="R3804" t="s">
        <v>5276</v>
      </c>
      <c r="S3804" s="10">
        <f t="shared" si="202"/>
        <v>42268.917893518512</v>
      </c>
      <c r="T3804" s="10">
        <f t="shared" si="203"/>
        <v>42298.917893518512</v>
      </c>
    </row>
    <row r="3805" spans="1:20" ht="29" x14ac:dyDescent="0.35">
      <c r="A3805">
        <v>3803</v>
      </c>
      <c r="B3805" s="3" t="s">
        <v>2269</v>
      </c>
      <c r="C3805" s="3" t="s">
        <v>4850</v>
      </c>
      <c r="D3805">
        <v>12000</v>
      </c>
      <c r="E3805">
        <v>2358</v>
      </c>
      <c r="F3805" t="s">
        <v>5158</v>
      </c>
      <c r="G3805" t="s">
        <v>5161</v>
      </c>
      <c r="H3805" t="s">
        <v>5183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5224</v>
      </c>
      <c r="P3805">
        <f t="shared" si="201"/>
        <v>59</v>
      </c>
      <c r="Q3805" t="s">
        <v>5234</v>
      </c>
      <c r="R3805" t="s">
        <v>5276</v>
      </c>
      <c r="S3805" s="10">
        <f t="shared" si="202"/>
        <v>42403.763518518514</v>
      </c>
      <c r="T3805" s="10">
        <f t="shared" si="203"/>
        <v>42433.763518518514</v>
      </c>
    </row>
    <row r="3806" spans="1:20" ht="43.5" x14ac:dyDescent="0.35">
      <c r="A3806">
        <v>3804</v>
      </c>
      <c r="B3806" s="3" t="s">
        <v>2270</v>
      </c>
      <c r="C3806" s="3" t="s">
        <v>4851</v>
      </c>
      <c r="D3806">
        <v>8000</v>
      </c>
      <c r="E3806">
        <v>0</v>
      </c>
      <c r="F3806" t="s">
        <v>5158</v>
      </c>
      <c r="G3806" t="s">
        <v>5161</v>
      </c>
      <c r="H3806" t="s">
        <v>5183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5224</v>
      </c>
      <c r="P3806" t="e">
        <f t="shared" si="201"/>
        <v>#DIV/0!</v>
      </c>
      <c r="Q3806" t="s">
        <v>5234</v>
      </c>
      <c r="R3806" t="s">
        <v>5276</v>
      </c>
      <c r="S3806" s="10">
        <f t="shared" si="202"/>
        <v>42526.801203703704</v>
      </c>
      <c r="T3806" s="10">
        <f t="shared" si="203"/>
        <v>42582.083333333336</v>
      </c>
    </row>
    <row r="3807" spans="1:20" ht="43.5" x14ac:dyDescent="0.35">
      <c r="A3807">
        <v>3805</v>
      </c>
      <c r="B3807" s="3" t="s">
        <v>2271</v>
      </c>
      <c r="C3807" s="3" t="s">
        <v>4852</v>
      </c>
      <c r="D3807">
        <v>150000</v>
      </c>
      <c r="E3807">
        <v>3</v>
      </c>
      <c r="F3807" t="s">
        <v>5158</v>
      </c>
      <c r="G3807" t="s">
        <v>5161</v>
      </c>
      <c r="H3807" t="s">
        <v>5183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5224</v>
      </c>
      <c r="P3807">
        <f t="shared" si="201"/>
        <v>2</v>
      </c>
      <c r="Q3807" t="s">
        <v>5234</v>
      </c>
      <c r="R3807" t="s">
        <v>5276</v>
      </c>
      <c r="S3807" s="10">
        <f t="shared" si="202"/>
        <v>41849.678703703699</v>
      </c>
      <c r="T3807" s="10">
        <f t="shared" si="203"/>
        <v>41909.678703703699</v>
      </c>
    </row>
    <row r="3808" spans="1:20" ht="58" x14ac:dyDescent="0.35">
      <c r="A3808">
        <v>3806</v>
      </c>
      <c r="B3808" s="3" t="s">
        <v>2272</v>
      </c>
      <c r="C3808" s="3" t="s">
        <v>4853</v>
      </c>
      <c r="D3808">
        <v>7500</v>
      </c>
      <c r="E3808">
        <v>5</v>
      </c>
      <c r="F3808" t="s">
        <v>5158</v>
      </c>
      <c r="G3808" t="s">
        <v>5163</v>
      </c>
      <c r="H3808" t="s">
        <v>5185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5224</v>
      </c>
      <c r="P3808">
        <f t="shared" si="201"/>
        <v>5</v>
      </c>
      <c r="Q3808" t="s">
        <v>5234</v>
      </c>
      <c r="R3808" t="s">
        <v>5276</v>
      </c>
      <c r="S3808" s="10">
        <f t="shared" si="202"/>
        <v>41799.050706018512</v>
      </c>
      <c r="T3808" s="10">
        <f t="shared" si="203"/>
        <v>41819.050706018512</v>
      </c>
    </row>
    <row r="3809" spans="1:20" ht="43.5" x14ac:dyDescent="0.35">
      <c r="A3809">
        <v>3807</v>
      </c>
      <c r="B3809" s="3" t="s">
        <v>2273</v>
      </c>
      <c r="C3809" s="3" t="s">
        <v>4854</v>
      </c>
      <c r="D3809">
        <v>1500</v>
      </c>
      <c r="E3809">
        <v>455</v>
      </c>
      <c r="F3809" t="s">
        <v>5158</v>
      </c>
      <c r="G3809" t="s">
        <v>5161</v>
      </c>
      <c r="H3809" t="s">
        <v>5183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5224</v>
      </c>
      <c r="P3809">
        <f t="shared" si="201"/>
        <v>51</v>
      </c>
      <c r="Q3809" t="s">
        <v>5234</v>
      </c>
      <c r="R3809" t="s">
        <v>5276</v>
      </c>
      <c r="S3809" s="10">
        <f t="shared" si="202"/>
        <v>42090.700682870367</v>
      </c>
      <c r="T3809" s="10">
        <f t="shared" si="203"/>
        <v>42097.700682870367</v>
      </c>
    </row>
    <row r="3810" spans="1:20" ht="43.5" x14ac:dyDescent="0.35">
      <c r="A3810">
        <v>3808</v>
      </c>
      <c r="B3810" s="3" t="s">
        <v>2274</v>
      </c>
      <c r="C3810" s="3" t="s">
        <v>4855</v>
      </c>
      <c r="D3810">
        <v>1000</v>
      </c>
      <c r="E3810">
        <v>1000</v>
      </c>
      <c r="F3810" t="s">
        <v>5156</v>
      </c>
      <c r="G3810" t="s">
        <v>5162</v>
      </c>
      <c r="H3810" t="s">
        <v>5184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5208</v>
      </c>
      <c r="P3810">
        <f t="shared" si="201"/>
        <v>42</v>
      </c>
      <c r="Q3810" t="s">
        <v>5234</v>
      </c>
      <c r="R3810" t="s">
        <v>5235</v>
      </c>
      <c r="S3810" s="10">
        <f t="shared" si="202"/>
        <v>42059.24559027778</v>
      </c>
      <c r="T3810" s="10">
        <f t="shared" si="203"/>
        <v>42119.203923611109</v>
      </c>
    </row>
    <row r="3811" spans="1:20" ht="58" x14ac:dyDescent="0.35">
      <c r="A3811">
        <v>3809</v>
      </c>
      <c r="B3811" s="3" t="s">
        <v>2275</v>
      </c>
      <c r="C3811" s="3" t="s">
        <v>4856</v>
      </c>
      <c r="D3811">
        <v>2000</v>
      </c>
      <c r="E3811">
        <v>2025</v>
      </c>
      <c r="F3811" t="s">
        <v>5156</v>
      </c>
      <c r="G3811" t="s">
        <v>5162</v>
      </c>
      <c r="H3811" t="s">
        <v>5184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5208</v>
      </c>
      <c r="P3811">
        <f t="shared" si="201"/>
        <v>53</v>
      </c>
      <c r="Q3811" t="s">
        <v>5234</v>
      </c>
      <c r="R3811" t="s">
        <v>5235</v>
      </c>
      <c r="S3811" s="10">
        <f t="shared" si="202"/>
        <v>41800.318368055552</v>
      </c>
      <c r="T3811" s="10">
        <f t="shared" si="203"/>
        <v>41850.75</v>
      </c>
    </row>
    <row r="3812" spans="1:20" ht="43.5" x14ac:dyDescent="0.35">
      <c r="A3812">
        <v>3810</v>
      </c>
      <c r="B3812" s="3" t="s">
        <v>2276</v>
      </c>
      <c r="C3812" s="3" t="s">
        <v>4857</v>
      </c>
      <c r="D3812">
        <v>1500</v>
      </c>
      <c r="E3812">
        <v>1826</v>
      </c>
      <c r="F3812" t="s">
        <v>5156</v>
      </c>
      <c r="G3812" t="s">
        <v>5161</v>
      </c>
      <c r="H3812" t="s">
        <v>5183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5208</v>
      </c>
      <c r="P3812">
        <f t="shared" si="201"/>
        <v>70</v>
      </c>
      <c r="Q3812" t="s">
        <v>5234</v>
      </c>
      <c r="R3812" t="s">
        <v>5235</v>
      </c>
      <c r="S3812" s="10">
        <f t="shared" si="202"/>
        <v>42054.640717592592</v>
      </c>
      <c r="T3812" s="10">
        <f t="shared" si="203"/>
        <v>42084.599050925921</v>
      </c>
    </row>
    <row r="3813" spans="1:20" ht="43.5" x14ac:dyDescent="0.35">
      <c r="A3813">
        <v>3811</v>
      </c>
      <c r="B3813" s="3" t="s">
        <v>2277</v>
      </c>
      <c r="C3813" s="3" t="s">
        <v>4858</v>
      </c>
      <c r="D3813">
        <v>250</v>
      </c>
      <c r="E3813">
        <v>825</v>
      </c>
      <c r="F3813" t="s">
        <v>5156</v>
      </c>
      <c r="G3813" t="s">
        <v>5162</v>
      </c>
      <c r="H3813" t="s">
        <v>5184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5208</v>
      </c>
      <c r="P3813">
        <f t="shared" si="201"/>
        <v>43</v>
      </c>
      <c r="Q3813" t="s">
        <v>5234</v>
      </c>
      <c r="R3813" t="s">
        <v>5235</v>
      </c>
      <c r="S3813" s="10">
        <f t="shared" si="202"/>
        <v>42487.418668981474</v>
      </c>
      <c r="T3813" s="10">
        <f t="shared" si="203"/>
        <v>42521.249999999993</v>
      </c>
    </row>
    <row r="3814" spans="1:20" ht="43.5" x14ac:dyDescent="0.35">
      <c r="A3814">
        <v>3812</v>
      </c>
      <c r="B3814" s="3" t="s">
        <v>2278</v>
      </c>
      <c r="C3814" s="3" t="s">
        <v>4859</v>
      </c>
      <c r="D3814">
        <v>2000</v>
      </c>
      <c r="E3814">
        <v>2191</v>
      </c>
      <c r="F3814" t="s">
        <v>5156</v>
      </c>
      <c r="G3814" t="s">
        <v>5166</v>
      </c>
      <c r="H3814" t="s">
        <v>5188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5208</v>
      </c>
      <c r="P3814">
        <f t="shared" si="201"/>
        <v>199</v>
      </c>
      <c r="Q3814" t="s">
        <v>5234</v>
      </c>
      <c r="R3814" t="s">
        <v>5235</v>
      </c>
      <c r="S3814" s="10">
        <f t="shared" si="202"/>
        <v>42109.542916666665</v>
      </c>
      <c r="T3814" s="10">
        <f t="shared" si="203"/>
        <v>42155.957638888889</v>
      </c>
    </row>
    <row r="3815" spans="1:20" ht="58" x14ac:dyDescent="0.35">
      <c r="A3815">
        <v>3813</v>
      </c>
      <c r="B3815" s="3" t="s">
        <v>2279</v>
      </c>
      <c r="C3815" s="3" t="s">
        <v>4860</v>
      </c>
      <c r="D3815">
        <v>2100</v>
      </c>
      <c r="E3815">
        <v>2119.9899999999998</v>
      </c>
      <c r="F3815" t="s">
        <v>5156</v>
      </c>
      <c r="G3815" t="s">
        <v>5161</v>
      </c>
      <c r="H3815" t="s">
        <v>5183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5208</v>
      </c>
      <c r="P3815">
        <f t="shared" si="201"/>
        <v>79</v>
      </c>
      <c r="Q3815" t="s">
        <v>5234</v>
      </c>
      <c r="R3815" t="s">
        <v>5235</v>
      </c>
      <c r="S3815" s="10">
        <f t="shared" si="202"/>
        <v>42497.067372685182</v>
      </c>
      <c r="T3815" s="10">
        <f t="shared" si="203"/>
        <v>42535.696527777771</v>
      </c>
    </row>
    <row r="3816" spans="1:20" ht="43.5" x14ac:dyDescent="0.35">
      <c r="A3816">
        <v>3814</v>
      </c>
      <c r="B3816" s="3" t="s">
        <v>2280</v>
      </c>
      <c r="C3816" s="3" t="s">
        <v>4861</v>
      </c>
      <c r="D3816">
        <v>1500</v>
      </c>
      <c r="E3816">
        <v>2102</v>
      </c>
      <c r="F3816" t="s">
        <v>5156</v>
      </c>
      <c r="G3816" t="s">
        <v>5161</v>
      </c>
      <c r="H3816" t="s">
        <v>5183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5208</v>
      </c>
      <c r="P3816">
        <f t="shared" si="201"/>
        <v>62</v>
      </c>
      <c r="Q3816" t="s">
        <v>5234</v>
      </c>
      <c r="R3816" t="s">
        <v>5235</v>
      </c>
      <c r="S3816" s="10">
        <f t="shared" si="202"/>
        <v>42058.695740740739</v>
      </c>
      <c r="T3816" s="10">
        <f t="shared" si="203"/>
        <v>42094.957638888889</v>
      </c>
    </row>
    <row r="3817" spans="1:20" ht="29" x14ac:dyDescent="0.35">
      <c r="A3817">
        <v>3815</v>
      </c>
      <c r="B3817" s="3" t="s">
        <v>2281</v>
      </c>
      <c r="C3817" s="3" t="s">
        <v>4862</v>
      </c>
      <c r="D3817">
        <v>1000</v>
      </c>
      <c r="E3817">
        <v>1000.01</v>
      </c>
      <c r="F3817" t="s">
        <v>5156</v>
      </c>
      <c r="G3817" t="s">
        <v>5162</v>
      </c>
      <c r="H3817" t="s">
        <v>5184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5208</v>
      </c>
      <c r="P3817">
        <f t="shared" si="201"/>
        <v>50</v>
      </c>
      <c r="Q3817" t="s">
        <v>5234</v>
      </c>
      <c r="R3817" t="s">
        <v>5235</v>
      </c>
      <c r="S3817" s="10">
        <f t="shared" si="202"/>
        <v>42207.051585648143</v>
      </c>
      <c r="T3817" s="10">
        <f t="shared" si="203"/>
        <v>42236.749999999993</v>
      </c>
    </row>
    <row r="3818" spans="1:20" ht="58" x14ac:dyDescent="0.35">
      <c r="A3818">
        <v>3816</v>
      </c>
      <c r="B3818" s="3" t="s">
        <v>2282</v>
      </c>
      <c r="C3818" s="3" t="s">
        <v>4863</v>
      </c>
      <c r="D3818">
        <v>1500</v>
      </c>
      <c r="E3818">
        <v>1788.57</v>
      </c>
      <c r="F3818" t="s">
        <v>5156</v>
      </c>
      <c r="G3818" t="s">
        <v>5161</v>
      </c>
      <c r="H3818" t="s">
        <v>5183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5208</v>
      </c>
      <c r="P3818">
        <f t="shared" si="201"/>
        <v>48</v>
      </c>
      <c r="Q3818" t="s">
        <v>5234</v>
      </c>
      <c r="R3818" t="s">
        <v>5235</v>
      </c>
      <c r="S3818" s="10">
        <f t="shared" si="202"/>
        <v>41807.481747685182</v>
      </c>
      <c r="T3818" s="10">
        <f t="shared" si="203"/>
        <v>41837.481747685182</v>
      </c>
    </row>
    <row r="3819" spans="1:20" ht="43.5" x14ac:dyDescent="0.35">
      <c r="A3819">
        <v>3817</v>
      </c>
      <c r="B3819" s="3" t="s">
        <v>2283</v>
      </c>
      <c r="C3819" s="3" t="s">
        <v>4864</v>
      </c>
      <c r="D3819">
        <v>2000</v>
      </c>
      <c r="E3819">
        <v>2145</v>
      </c>
      <c r="F3819" t="s">
        <v>5156</v>
      </c>
      <c r="G3819" t="s">
        <v>5161</v>
      </c>
      <c r="H3819" t="s">
        <v>5183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5208</v>
      </c>
      <c r="P3819">
        <f t="shared" si="201"/>
        <v>107</v>
      </c>
      <c r="Q3819" t="s">
        <v>5234</v>
      </c>
      <c r="R3819" t="s">
        <v>5235</v>
      </c>
      <c r="S3819" s="10">
        <f t="shared" si="202"/>
        <v>42284.488611111105</v>
      </c>
      <c r="T3819" s="10">
        <f t="shared" si="203"/>
        <v>42300.957638888889</v>
      </c>
    </row>
    <row r="3820" spans="1:20" ht="43.5" x14ac:dyDescent="0.35">
      <c r="A3820">
        <v>3818</v>
      </c>
      <c r="B3820" s="3" t="s">
        <v>2284</v>
      </c>
      <c r="C3820" s="3" t="s">
        <v>4865</v>
      </c>
      <c r="D3820">
        <v>250</v>
      </c>
      <c r="E3820">
        <v>570</v>
      </c>
      <c r="F3820" t="s">
        <v>5156</v>
      </c>
      <c r="G3820" t="s">
        <v>5161</v>
      </c>
      <c r="H3820" t="s">
        <v>5183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5208</v>
      </c>
      <c r="P3820">
        <f t="shared" si="201"/>
        <v>57</v>
      </c>
      <c r="Q3820" t="s">
        <v>5234</v>
      </c>
      <c r="R3820" t="s">
        <v>5235</v>
      </c>
      <c r="S3820" s="10">
        <f t="shared" si="202"/>
        <v>42045.634050925924</v>
      </c>
      <c r="T3820" s="10">
        <f t="shared" si="203"/>
        <v>42075.592384259253</v>
      </c>
    </row>
    <row r="3821" spans="1:20" ht="43.5" x14ac:dyDescent="0.35">
      <c r="A3821">
        <v>3819</v>
      </c>
      <c r="B3821" s="3" t="s">
        <v>2285</v>
      </c>
      <c r="C3821" s="3" t="s">
        <v>4754</v>
      </c>
      <c r="D3821">
        <v>1000</v>
      </c>
      <c r="E3821">
        <v>1064</v>
      </c>
      <c r="F3821" t="s">
        <v>5156</v>
      </c>
      <c r="G3821" t="s">
        <v>5161</v>
      </c>
      <c r="H3821" t="s">
        <v>5183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5208</v>
      </c>
      <c r="P3821">
        <f t="shared" si="201"/>
        <v>41</v>
      </c>
      <c r="Q3821" t="s">
        <v>5234</v>
      </c>
      <c r="R3821" t="s">
        <v>5235</v>
      </c>
      <c r="S3821" s="10">
        <f t="shared" si="202"/>
        <v>42184.001203703701</v>
      </c>
      <c r="T3821" s="10">
        <f t="shared" si="203"/>
        <v>42202.668055555558</v>
      </c>
    </row>
    <row r="3822" spans="1:20" ht="43.5" x14ac:dyDescent="0.35">
      <c r="A3822">
        <v>3820</v>
      </c>
      <c r="B3822" s="3" t="s">
        <v>2286</v>
      </c>
      <c r="C3822" s="3" t="s">
        <v>4866</v>
      </c>
      <c r="D3822">
        <v>300</v>
      </c>
      <c r="E3822">
        <v>430</v>
      </c>
      <c r="F3822" t="s">
        <v>5156</v>
      </c>
      <c r="G3822" t="s">
        <v>5162</v>
      </c>
      <c r="H3822" t="s">
        <v>5184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5208</v>
      </c>
      <c r="P3822">
        <f t="shared" si="201"/>
        <v>22</v>
      </c>
      <c r="Q3822" t="s">
        <v>5234</v>
      </c>
      <c r="R3822" t="s">
        <v>5235</v>
      </c>
      <c r="S3822" s="10">
        <f t="shared" si="202"/>
        <v>42160.443483796298</v>
      </c>
      <c r="T3822" s="10">
        <f t="shared" si="203"/>
        <v>42190.443483796298</v>
      </c>
    </row>
    <row r="3823" spans="1:20" ht="43.5" x14ac:dyDescent="0.35">
      <c r="A3823">
        <v>3821</v>
      </c>
      <c r="B3823" s="3" t="s">
        <v>2287</v>
      </c>
      <c r="C3823" s="3" t="s">
        <v>4867</v>
      </c>
      <c r="D3823">
        <v>3500</v>
      </c>
      <c r="E3823">
        <v>3659</v>
      </c>
      <c r="F3823" t="s">
        <v>5156</v>
      </c>
      <c r="G3823" t="s">
        <v>5161</v>
      </c>
      <c r="H3823" t="s">
        <v>5183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5208</v>
      </c>
      <c r="P3823">
        <f t="shared" si="201"/>
        <v>80</v>
      </c>
      <c r="Q3823" t="s">
        <v>5234</v>
      </c>
      <c r="R3823" t="s">
        <v>5235</v>
      </c>
      <c r="S3823" s="10">
        <f t="shared" si="202"/>
        <v>42340.972303240742</v>
      </c>
      <c r="T3823" s="10">
        <f t="shared" si="203"/>
        <v>42372.972303240742</v>
      </c>
    </row>
    <row r="3824" spans="1:20" ht="58" x14ac:dyDescent="0.35">
      <c r="A3824">
        <v>3822</v>
      </c>
      <c r="B3824" s="3" t="s">
        <v>2288</v>
      </c>
      <c r="C3824" s="3" t="s">
        <v>4868</v>
      </c>
      <c r="D3824">
        <v>5000</v>
      </c>
      <c r="E3824">
        <v>5501</v>
      </c>
      <c r="F3824" t="s">
        <v>5156</v>
      </c>
      <c r="G3824" t="s">
        <v>5173</v>
      </c>
      <c r="H3824" t="s">
        <v>5186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5208</v>
      </c>
      <c r="P3824">
        <f t="shared" si="201"/>
        <v>72</v>
      </c>
      <c r="Q3824" t="s">
        <v>5234</v>
      </c>
      <c r="R3824" t="s">
        <v>5235</v>
      </c>
      <c r="S3824" s="10">
        <f t="shared" si="202"/>
        <v>42329.629826388882</v>
      </c>
      <c r="T3824" s="10">
        <f t="shared" si="203"/>
        <v>42388.749305555553</v>
      </c>
    </row>
    <row r="3825" spans="1:20" ht="43.5" x14ac:dyDescent="0.35">
      <c r="A3825">
        <v>3823</v>
      </c>
      <c r="B3825" s="3" t="s">
        <v>2289</v>
      </c>
      <c r="C3825" s="3" t="s">
        <v>4869</v>
      </c>
      <c r="D3825">
        <v>2500</v>
      </c>
      <c r="E3825">
        <v>2650</v>
      </c>
      <c r="F3825" t="s">
        <v>5156</v>
      </c>
      <c r="G3825" t="s">
        <v>5161</v>
      </c>
      <c r="H3825" t="s">
        <v>5183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5208</v>
      </c>
      <c r="P3825">
        <f t="shared" si="201"/>
        <v>65</v>
      </c>
      <c r="Q3825" t="s">
        <v>5234</v>
      </c>
      <c r="R3825" t="s">
        <v>5235</v>
      </c>
      <c r="S3825" s="10">
        <f t="shared" si="202"/>
        <v>42170.701898148145</v>
      </c>
      <c r="T3825" s="10">
        <f t="shared" si="203"/>
        <v>42204.957638888889</v>
      </c>
    </row>
    <row r="3826" spans="1:20" ht="43.5" x14ac:dyDescent="0.35">
      <c r="A3826">
        <v>3824</v>
      </c>
      <c r="B3826" s="3" t="s">
        <v>2290</v>
      </c>
      <c r="C3826" s="3" t="s">
        <v>4870</v>
      </c>
      <c r="D3826">
        <v>250</v>
      </c>
      <c r="E3826">
        <v>270</v>
      </c>
      <c r="F3826" t="s">
        <v>5156</v>
      </c>
      <c r="G3826" t="s">
        <v>5162</v>
      </c>
      <c r="H3826" t="s">
        <v>5184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5208</v>
      </c>
      <c r="P3826">
        <f t="shared" si="201"/>
        <v>39</v>
      </c>
      <c r="Q3826" t="s">
        <v>5234</v>
      </c>
      <c r="R3826" t="s">
        <v>5235</v>
      </c>
      <c r="S3826" s="10">
        <f t="shared" si="202"/>
        <v>42571.417858796289</v>
      </c>
      <c r="T3826" s="10">
        <f t="shared" si="203"/>
        <v>42583.361805555549</v>
      </c>
    </row>
    <row r="3827" spans="1:20" ht="43.5" x14ac:dyDescent="0.35">
      <c r="A3827">
        <v>3825</v>
      </c>
      <c r="B3827" s="3" t="s">
        <v>2291</v>
      </c>
      <c r="C3827" s="3" t="s">
        <v>4871</v>
      </c>
      <c r="D3827">
        <v>5000</v>
      </c>
      <c r="E3827">
        <v>5271</v>
      </c>
      <c r="F3827" t="s">
        <v>5156</v>
      </c>
      <c r="G3827" t="s">
        <v>5161</v>
      </c>
      <c r="H3827" t="s">
        <v>5183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5208</v>
      </c>
      <c r="P3827">
        <f t="shared" si="201"/>
        <v>108</v>
      </c>
      <c r="Q3827" t="s">
        <v>5234</v>
      </c>
      <c r="R3827" t="s">
        <v>5235</v>
      </c>
      <c r="S3827" s="10">
        <f t="shared" si="202"/>
        <v>42150.861273148148</v>
      </c>
      <c r="T3827" s="10">
        <f t="shared" si="203"/>
        <v>42171.861273148148</v>
      </c>
    </row>
    <row r="3828" spans="1:20" ht="43.5" x14ac:dyDescent="0.35">
      <c r="A3828">
        <v>3826</v>
      </c>
      <c r="B3828" s="3" t="s">
        <v>2292</v>
      </c>
      <c r="C3828" s="3" t="s">
        <v>4872</v>
      </c>
      <c r="D3828">
        <v>600</v>
      </c>
      <c r="E3828">
        <v>715</v>
      </c>
      <c r="F3828" t="s">
        <v>5156</v>
      </c>
      <c r="G3828" t="s">
        <v>5162</v>
      </c>
      <c r="H3828" t="s">
        <v>5184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5208</v>
      </c>
      <c r="P3828">
        <f t="shared" si="201"/>
        <v>28</v>
      </c>
      <c r="Q3828" t="s">
        <v>5234</v>
      </c>
      <c r="R3828" t="s">
        <v>5235</v>
      </c>
      <c r="S3828" s="10">
        <f t="shared" si="202"/>
        <v>42101.215208333328</v>
      </c>
      <c r="T3828" s="10">
        <f t="shared" si="203"/>
        <v>42131.215208333328</v>
      </c>
    </row>
    <row r="3829" spans="1:20" ht="58" x14ac:dyDescent="0.35">
      <c r="A3829">
        <v>3827</v>
      </c>
      <c r="B3829" s="3" t="s">
        <v>2293</v>
      </c>
      <c r="C3829" s="3" t="s">
        <v>4873</v>
      </c>
      <c r="D3829">
        <v>3000</v>
      </c>
      <c r="E3829">
        <v>4580</v>
      </c>
      <c r="F3829" t="s">
        <v>5156</v>
      </c>
      <c r="G3829" t="s">
        <v>5162</v>
      </c>
      <c r="H3829" t="s">
        <v>5184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5208</v>
      </c>
      <c r="P3829">
        <f t="shared" si="201"/>
        <v>70</v>
      </c>
      <c r="Q3829" t="s">
        <v>5234</v>
      </c>
      <c r="R3829" t="s">
        <v>5235</v>
      </c>
      <c r="S3829" s="10">
        <f t="shared" si="202"/>
        <v>42034.719918981478</v>
      </c>
      <c r="T3829" s="10">
        <f t="shared" si="203"/>
        <v>42089.791666666664</v>
      </c>
    </row>
    <row r="3830" spans="1:20" ht="43.5" x14ac:dyDescent="0.35">
      <c r="A3830">
        <v>3828</v>
      </c>
      <c r="B3830" s="3" t="s">
        <v>2294</v>
      </c>
      <c r="C3830" s="3" t="s">
        <v>4874</v>
      </c>
      <c r="D3830">
        <v>5000</v>
      </c>
      <c r="E3830">
        <v>5000</v>
      </c>
      <c r="F3830" t="s">
        <v>5156</v>
      </c>
      <c r="G3830" t="s">
        <v>5161</v>
      </c>
      <c r="H3830" t="s">
        <v>5183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5208</v>
      </c>
      <c r="P3830">
        <f t="shared" si="201"/>
        <v>179</v>
      </c>
      <c r="Q3830" t="s">
        <v>5234</v>
      </c>
      <c r="R3830" t="s">
        <v>5235</v>
      </c>
      <c r="S3830" s="10">
        <f t="shared" si="202"/>
        <v>41944.319293981483</v>
      </c>
      <c r="T3830" s="10">
        <f t="shared" si="203"/>
        <v>42004.36096064814</v>
      </c>
    </row>
    <row r="3831" spans="1:20" ht="43.5" x14ac:dyDescent="0.35">
      <c r="A3831">
        <v>3829</v>
      </c>
      <c r="B3831" s="3" t="s">
        <v>2295</v>
      </c>
      <c r="C3831" s="3" t="s">
        <v>4875</v>
      </c>
      <c r="D3831">
        <v>500</v>
      </c>
      <c r="E3831">
        <v>501</v>
      </c>
      <c r="F3831" t="s">
        <v>5156</v>
      </c>
      <c r="G3831" t="s">
        <v>5161</v>
      </c>
      <c r="H3831" t="s">
        <v>5183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5208</v>
      </c>
      <c r="P3831">
        <f t="shared" si="201"/>
        <v>63</v>
      </c>
      <c r="Q3831" t="s">
        <v>5234</v>
      </c>
      <c r="R3831" t="s">
        <v>5235</v>
      </c>
      <c r="S3831" s="10">
        <f t="shared" si="202"/>
        <v>42593.657071759262</v>
      </c>
      <c r="T3831" s="10">
        <f t="shared" si="203"/>
        <v>42613.657071759262</v>
      </c>
    </row>
    <row r="3832" spans="1:20" ht="43.5" x14ac:dyDescent="0.35">
      <c r="A3832">
        <v>3830</v>
      </c>
      <c r="B3832" s="3" t="s">
        <v>2296</v>
      </c>
      <c r="C3832" s="3" t="s">
        <v>4876</v>
      </c>
      <c r="D3832">
        <v>100</v>
      </c>
      <c r="E3832">
        <v>225</v>
      </c>
      <c r="F3832" t="s">
        <v>5156</v>
      </c>
      <c r="G3832" t="s">
        <v>5161</v>
      </c>
      <c r="H3832" t="s">
        <v>5183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5208</v>
      </c>
      <c r="P3832">
        <f t="shared" si="201"/>
        <v>75</v>
      </c>
      <c r="Q3832" t="s">
        <v>5234</v>
      </c>
      <c r="R3832" t="s">
        <v>5235</v>
      </c>
      <c r="S3832" s="10">
        <f t="shared" si="202"/>
        <v>42503.532534722217</v>
      </c>
      <c r="T3832" s="10">
        <f t="shared" si="203"/>
        <v>42517.532534722217</v>
      </c>
    </row>
    <row r="3833" spans="1:20" ht="58" x14ac:dyDescent="0.35">
      <c r="A3833">
        <v>3831</v>
      </c>
      <c r="B3833" s="3" t="s">
        <v>2297</v>
      </c>
      <c r="C3833" s="3" t="s">
        <v>4877</v>
      </c>
      <c r="D3833">
        <v>500</v>
      </c>
      <c r="E3833">
        <v>530.11</v>
      </c>
      <c r="F3833" t="s">
        <v>5156</v>
      </c>
      <c r="G3833" t="s">
        <v>5161</v>
      </c>
      <c r="H3833" t="s">
        <v>5183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5208</v>
      </c>
      <c r="P3833">
        <f t="shared" si="201"/>
        <v>59</v>
      </c>
      <c r="Q3833" t="s">
        <v>5234</v>
      </c>
      <c r="R3833" t="s">
        <v>5235</v>
      </c>
      <c r="S3833" s="10">
        <f t="shared" si="202"/>
        <v>41927.640567129631</v>
      </c>
      <c r="T3833" s="10">
        <f t="shared" si="203"/>
        <v>41948.682233796295</v>
      </c>
    </row>
    <row r="3834" spans="1:20" ht="43.5" x14ac:dyDescent="0.35">
      <c r="A3834">
        <v>3832</v>
      </c>
      <c r="B3834" s="3" t="s">
        <v>2298</v>
      </c>
      <c r="C3834" s="3" t="s">
        <v>4878</v>
      </c>
      <c r="D3834">
        <v>1200</v>
      </c>
      <c r="E3834">
        <v>1256</v>
      </c>
      <c r="F3834" t="s">
        <v>5156</v>
      </c>
      <c r="G3834" t="s">
        <v>5161</v>
      </c>
      <c r="H3834" t="s">
        <v>5183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5208</v>
      </c>
      <c r="P3834">
        <f t="shared" si="201"/>
        <v>140</v>
      </c>
      <c r="Q3834" t="s">
        <v>5234</v>
      </c>
      <c r="R3834" t="s">
        <v>5235</v>
      </c>
      <c r="S3834" s="10">
        <f t="shared" si="202"/>
        <v>42374.906655092585</v>
      </c>
      <c r="T3834" s="10">
        <f t="shared" si="203"/>
        <v>42419.906655092585</v>
      </c>
    </row>
    <row r="3835" spans="1:20" ht="58" x14ac:dyDescent="0.35">
      <c r="A3835">
        <v>3833</v>
      </c>
      <c r="B3835" s="3" t="s">
        <v>2299</v>
      </c>
      <c r="C3835" s="3" t="s">
        <v>4879</v>
      </c>
      <c r="D3835">
        <v>1200</v>
      </c>
      <c r="E3835">
        <v>1400</v>
      </c>
      <c r="F3835" t="s">
        <v>5156</v>
      </c>
      <c r="G3835" t="s">
        <v>5166</v>
      </c>
      <c r="H3835" t="s">
        <v>5188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5208</v>
      </c>
      <c r="P3835">
        <f t="shared" si="201"/>
        <v>70</v>
      </c>
      <c r="Q3835" t="s">
        <v>5234</v>
      </c>
      <c r="R3835" t="s">
        <v>5235</v>
      </c>
      <c r="S3835" s="10">
        <f t="shared" si="202"/>
        <v>41963.664027777777</v>
      </c>
      <c r="T3835" s="10">
        <f t="shared" si="203"/>
        <v>41974.589583333327</v>
      </c>
    </row>
    <row r="3836" spans="1:20" ht="58" x14ac:dyDescent="0.35">
      <c r="A3836">
        <v>3834</v>
      </c>
      <c r="B3836" s="3" t="s">
        <v>2300</v>
      </c>
      <c r="C3836" s="3" t="s">
        <v>4880</v>
      </c>
      <c r="D3836">
        <v>3000</v>
      </c>
      <c r="E3836">
        <v>3271</v>
      </c>
      <c r="F3836" t="s">
        <v>5156</v>
      </c>
      <c r="G3836" t="s">
        <v>5162</v>
      </c>
      <c r="H3836" t="s">
        <v>5184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5208</v>
      </c>
      <c r="P3836">
        <f t="shared" si="201"/>
        <v>57</v>
      </c>
      <c r="Q3836" t="s">
        <v>5234</v>
      </c>
      <c r="R3836" t="s">
        <v>5235</v>
      </c>
      <c r="S3836" s="10">
        <f t="shared" si="202"/>
        <v>42143.236886574072</v>
      </c>
      <c r="T3836" s="10">
        <f t="shared" si="203"/>
        <v>42173.236886574072</v>
      </c>
    </row>
    <row r="3837" spans="1:20" ht="43.5" x14ac:dyDescent="0.35">
      <c r="A3837">
        <v>3835</v>
      </c>
      <c r="B3837" s="3" t="s">
        <v>2301</v>
      </c>
      <c r="C3837" s="3" t="s">
        <v>4881</v>
      </c>
      <c r="D3837">
        <v>200</v>
      </c>
      <c r="E3837">
        <v>320</v>
      </c>
      <c r="F3837" t="s">
        <v>5156</v>
      </c>
      <c r="G3837" t="s">
        <v>5162</v>
      </c>
      <c r="H3837" t="s">
        <v>5184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5208</v>
      </c>
      <c r="P3837">
        <f t="shared" si="201"/>
        <v>40</v>
      </c>
      <c r="Q3837" t="s">
        <v>5234</v>
      </c>
      <c r="R3837" t="s">
        <v>5235</v>
      </c>
      <c r="S3837" s="10">
        <f t="shared" si="202"/>
        <v>42460.733888888884</v>
      </c>
      <c r="T3837" s="10">
        <f t="shared" si="203"/>
        <v>42481.733888888884</v>
      </c>
    </row>
    <row r="3838" spans="1:20" ht="43.5" x14ac:dyDescent="0.35">
      <c r="A3838">
        <v>3836</v>
      </c>
      <c r="B3838" s="3" t="s">
        <v>2302</v>
      </c>
      <c r="C3838" s="3" t="s">
        <v>4882</v>
      </c>
      <c r="D3838">
        <v>800</v>
      </c>
      <c r="E3838">
        <v>900</v>
      </c>
      <c r="F3838" t="s">
        <v>5156</v>
      </c>
      <c r="G3838" t="s">
        <v>5161</v>
      </c>
      <c r="H3838" t="s">
        <v>5183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5208</v>
      </c>
      <c r="P3838">
        <f t="shared" si="201"/>
        <v>64</v>
      </c>
      <c r="Q3838" t="s">
        <v>5234</v>
      </c>
      <c r="R3838" t="s">
        <v>5235</v>
      </c>
      <c r="S3838" s="10">
        <f t="shared" si="202"/>
        <v>42553.718194444438</v>
      </c>
      <c r="T3838" s="10">
        <f t="shared" si="203"/>
        <v>42584.964583333327</v>
      </c>
    </row>
    <row r="3839" spans="1:20" ht="29" x14ac:dyDescent="0.35">
      <c r="A3839">
        <v>3837</v>
      </c>
      <c r="B3839" s="3" t="s">
        <v>2303</v>
      </c>
      <c r="C3839" s="3" t="s">
        <v>4883</v>
      </c>
      <c r="D3839">
        <v>2000</v>
      </c>
      <c r="E3839">
        <v>2042</v>
      </c>
      <c r="F3839" t="s">
        <v>5156</v>
      </c>
      <c r="G3839" t="s">
        <v>5162</v>
      </c>
      <c r="H3839" t="s">
        <v>5184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5208</v>
      </c>
      <c r="P3839">
        <f t="shared" si="201"/>
        <v>120</v>
      </c>
      <c r="Q3839" t="s">
        <v>5234</v>
      </c>
      <c r="R3839" t="s">
        <v>5235</v>
      </c>
      <c r="S3839" s="10">
        <f t="shared" si="202"/>
        <v>42152.557384259257</v>
      </c>
      <c r="T3839" s="10">
        <f t="shared" si="203"/>
        <v>42188.557384259257</v>
      </c>
    </row>
    <row r="3840" spans="1:20" ht="58" x14ac:dyDescent="0.35">
      <c r="A3840">
        <v>3838</v>
      </c>
      <c r="B3840" s="3" t="s">
        <v>2304</v>
      </c>
      <c r="C3840" s="3" t="s">
        <v>4884</v>
      </c>
      <c r="D3840">
        <v>100000</v>
      </c>
      <c r="E3840">
        <v>100824</v>
      </c>
      <c r="F3840" t="s">
        <v>5156</v>
      </c>
      <c r="G3840" t="s">
        <v>5172</v>
      </c>
      <c r="H3840" t="s">
        <v>5192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5208</v>
      </c>
      <c r="P3840">
        <f t="shared" si="201"/>
        <v>1008</v>
      </c>
      <c r="Q3840" t="s">
        <v>5234</v>
      </c>
      <c r="R3840" t="s">
        <v>5235</v>
      </c>
      <c r="S3840" s="10">
        <f t="shared" si="202"/>
        <v>42116.502418981479</v>
      </c>
      <c r="T3840" s="10">
        <f t="shared" si="203"/>
        <v>42146.502418981479</v>
      </c>
    </row>
    <row r="3841" spans="1:20" ht="43.5" x14ac:dyDescent="0.35">
      <c r="A3841">
        <v>3839</v>
      </c>
      <c r="B3841" s="3" t="s">
        <v>2305</v>
      </c>
      <c r="C3841" s="3" t="s">
        <v>4885</v>
      </c>
      <c r="D3841">
        <v>2000</v>
      </c>
      <c r="E3841">
        <v>2025</v>
      </c>
      <c r="F3841" t="s">
        <v>5156</v>
      </c>
      <c r="G3841" t="s">
        <v>5161</v>
      </c>
      <c r="H3841" t="s">
        <v>5183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5208</v>
      </c>
      <c r="P3841">
        <f t="shared" si="201"/>
        <v>63</v>
      </c>
      <c r="Q3841" t="s">
        <v>5234</v>
      </c>
      <c r="R3841" t="s">
        <v>5235</v>
      </c>
      <c r="S3841" s="10">
        <f t="shared" si="202"/>
        <v>42154.934305555558</v>
      </c>
      <c r="T3841" s="10">
        <f t="shared" si="203"/>
        <v>42214.934305555558</v>
      </c>
    </row>
    <row r="3842" spans="1:20" ht="43.5" x14ac:dyDescent="0.35">
      <c r="A3842">
        <v>3840</v>
      </c>
      <c r="B3842" s="3" t="s">
        <v>2306</v>
      </c>
      <c r="C3842" s="3" t="s">
        <v>4886</v>
      </c>
      <c r="D3842">
        <v>1</v>
      </c>
      <c r="E3842">
        <v>65</v>
      </c>
      <c r="F3842" t="s">
        <v>5156</v>
      </c>
      <c r="G3842" t="s">
        <v>5162</v>
      </c>
      <c r="H3842" t="s">
        <v>5184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5208</v>
      </c>
      <c r="P3842">
        <f t="shared" si="201"/>
        <v>22</v>
      </c>
      <c r="Q3842" t="s">
        <v>5234</v>
      </c>
      <c r="R3842" t="s">
        <v>5235</v>
      </c>
      <c r="S3842" s="10">
        <f t="shared" si="202"/>
        <v>42432.493391203701</v>
      </c>
      <c r="T3842" s="10">
        <f t="shared" si="203"/>
        <v>42457.45172453703</v>
      </c>
    </row>
    <row r="3843" spans="1:20" ht="43.5" x14ac:dyDescent="0.35">
      <c r="A3843">
        <v>3841</v>
      </c>
      <c r="B3843" s="3" t="s">
        <v>2307</v>
      </c>
      <c r="C3843" s="3" t="s">
        <v>4887</v>
      </c>
      <c r="D3843">
        <v>10000</v>
      </c>
      <c r="E3843">
        <v>872</v>
      </c>
      <c r="F3843" t="s">
        <v>5158</v>
      </c>
      <c r="G3843" t="s">
        <v>5161</v>
      </c>
      <c r="H3843" t="s">
        <v>5183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5208</v>
      </c>
      <c r="P3843">
        <f t="shared" ref="P3843:P3906" si="204">ROUND(E3843/L3843,0)</f>
        <v>26</v>
      </c>
      <c r="Q3843" t="s">
        <v>5234</v>
      </c>
      <c r="R3843" t="s">
        <v>5235</v>
      </c>
      <c r="S3843" s="10">
        <f t="shared" ref="S3843:S3906" si="205">(J3843/86400)+25569+(-5/24)</f>
        <v>41780.57739583333</v>
      </c>
      <c r="T3843" s="10">
        <f t="shared" ref="T3843:T3906" si="206">(I3843/86400)+25569+(-5/24)</f>
        <v>41840.57739583333</v>
      </c>
    </row>
    <row r="3844" spans="1:20" ht="43.5" x14ac:dyDescent="0.35">
      <c r="A3844">
        <v>3842</v>
      </c>
      <c r="B3844" s="3" t="s">
        <v>2308</v>
      </c>
      <c r="C3844" s="3" t="s">
        <v>4888</v>
      </c>
      <c r="D3844">
        <v>5000</v>
      </c>
      <c r="E3844">
        <v>1097</v>
      </c>
      <c r="F3844" t="s">
        <v>5158</v>
      </c>
      <c r="G3844" t="s">
        <v>5162</v>
      </c>
      <c r="H3844" t="s">
        <v>5184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5208</v>
      </c>
      <c r="P3844">
        <f t="shared" si="204"/>
        <v>48</v>
      </c>
      <c r="Q3844" t="s">
        <v>5234</v>
      </c>
      <c r="R3844" t="s">
        <v>5235</v>
      </c>
      <c r="S3844" s="10">
        <f t="shared" si="205"/>
        <v>41740.285324074073</v>
      </c>
      <c r="T3844" s="10">
        <f t="shared" si="206"/>
        <v>41770.285324074073</v>
      </c>
    </row>
    <row r="3845" spans="1:20" ht="43.5" x14ac:dyDescent="0.35">
      <c r="A3845">
        <v>3843</v>
      </c>
      <c r="B3845" s="3" t="s">
        <v>2309</v>
      </c>
      <c r="C3845" s="3" t="s">
        <v>4889</v>
      </c>
      <c r="D3845">
        <v>5000</v>
      </c>
      <c r="E3845">
        <v>1065</v>
      </c>
      <c r="F3845" t="s">
        <v>5158</v>
      </c>
      <c r="G3845" t="s">
        <v>5161</v>
      </c>
      <c r="H3845" t="s">
        <v>5183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5208</v>
      </c>
      <c r="P3845">
        <f t="shared" si="204"/>
        <v>56</v>
      </c>
      <c r="Q3845" t="s">
        <v>5234</v>
      </c>
      <c r="R3845" t="s">
        <v>5235</v>
      </c>
      <c r="S3845" s="10">
        <f t="shared" si="205"/>
        <v>41765.864166666666</v>
      </c>
      <c r="T3845" s="10">
        <f t="shared" si="206"/>
        <v>41790.864166666666</v>
      </c>
    </row>
    <row r="3846" spans="1:20" ht="43.5" x14ac:dyDescent="0.35">
      <c r="A3846">
        <v>3844</v>
      </c>
      <c r="B3846" s="3" t="s">
        <v>2310</v>
      </c>
      <c r="C3846" s="3" t="s">
        <v>4890</v>
      </c>
      <c r="D3846">
        <v>9800</v>
      </c>
      <c r="E3846">
        <v>4066</v>
      </c>
      <c r="F3846" t="s">
        <v>5158</v>
      </c>
      <c r="G3846" t="s">
        <v>5161</v>
      </c>
      <c r="H3846" t="s">
        <v>5183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5208</v>
      </c>
      <c r="P3846">
        <f t="shared" si="204"/>
        <v>81</v>
      </c>
      <c r="Q3846" t="s">
        <v>5234</v>
      </c>
      <c r="R3846" t="s">
        <v>5235</v>
      </c>
      <c r="S3846" s="10">
        <f t="shared" si="205"/>
        <v>41766.408958333333</v>
      </c>
      <c r="T3846" s="10">
        <f t="shared" si="206"/>
        <v>41793.082638888889</v>
      </c>
    </row>
    <row r="3847" spans="1:20" ht="58" x14ac:dyDescent="0.35">
      <c r="A3847">
        <v>3845</v>
      </c>
      <c r="B3847" s="3" t="s">
        <v>2311</v>
      </c>
      <c r="C3847" s="3" t="s">
        <v>4891</v>
      </c>
      <c r="D3847">
        <v>40000</v>
      </c>
      <c r="E3847">
        <v>842</v>
      </c>
      <c r="F3847" t="s">
        <v>5158</v>
      </c>
      <c r="G3847" t="s">
        <v>5161</v>
      </c>
      <c r="H3847" t="s">
        <v>5183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5208</v>
      </c>
      <c r="P3847">
        <f t="shared" si="204"/>
        <v>70</v>
      </c>
      <c r="Q3847" t="s">
        <v>5234</v>
      </c>
      <c r="R3847" t="s">
        <v>5235</v>
      </c>
      <c r="S3847" s="10">
        <f t="shared" si="205"/>
        <v>42248.418680555558</v>
      </c>
      <c r="T3847" s="10">
        <f t="shared" si="206"/>
        <v>42278.418680555558</v>
      </c>
    </row>
    <row r="3848" spans="1:20" ht="43.5" x14ac:dyDescent="0.35">
      <c r="A3848">
        <v>3846</v>
      </c>
      <c r="B3848" s="3" t="s">
        <v>2312</v>
      </c>
      <c r="C3848" s="3" t="s">
        <v>4892</v>
      </c>
      <c r="D3848">
        <v>7000</v>
      </c>
      <c r="E3848">
        <v>189</v>
      </c>
      <c r="F3848" t="s">
        <v>5158</v>
      </c>
      <c r="G3848" t="s">
        <v>5161</v>
      </c>
      <c r="H3848" t="s">
        <v>5183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5208</v>
      </c>
      <c r="P3848">
        <f t="shared" si="204"/>
        <v>24</v>
      </c>
      <c r="Q3848" t="s">
        <v>5234</v>
      </c>
      <c r="R3848" t="s">
        <v>5235</v>
      </c>
      <c r="S3848" s="10">
        <f t="shared" si="205"/>
        <v>41885.01321759259</v>
      </c>
      <c r="T3848" s="10">
        <f t="shared" si="206"/>
        <v>41916.082638888889</v>
      </c>
    </row>
    <row r="3849" spans="1:20" ht="43.5" x14ac:dyDescent="0.35">
      <c r="A3849">
        <v>3847</v>
      </c>
      <c r="B3849" s="3" t="s">
        <v>2313</v>
      </c>
      <c r="C3849" s="3" t="s">
        <v>4893</v>
      </c>
      <c r="D3849">
        <v>10500</v>
      </c>
      <c r="E3849">
        <v>1697</v>
      </c>
      <c r="F3849" t="s">
        <v>5158</v>
      </c>
      <c r="G3849" t="s">
        <v>5161</v>
      </c>
      <c r="H3849" t="s">
        <v>5183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5208</v>
      </c>
      <c r="P3849">
        <f t="shared" si="204"/>
        <v>189</v>
      </c>
      <c r="Q3849" t="s">
        <v>5234</v>
      </c>
      <c r="R3849" t="s">
        <v>5235</v>
      </c>
      <c r="S3849" s="10">
        <f t="shared" si="205"/>
        <v>42159.016099537032</v>
      </c>
      <c r="T3849" s="10">
        <f t="shared" si="206"/>
        <v>42204.016099537032</v>
      </c>
    </row>
    <row r="3850" spans="1:20" ht="43.5" x14ac:dyDescent="0.35">
      <c r="A3850">
        <v>3848</v>
      </c>
      <c r="B3850" s="3" t="s">
        <v>2314</v>
      </c>
      <c r="C3850" s="3" t="s">
        <v>4894</v>
      </c>
      <c r="D3850">
        <v>13000</v>
      </c>
      <c r="E3850">
        <v>2129</v>
      </c>
      <c r="F3850" t="s">
        <v>5158</v>
      </c>
      <c r="G3850" t="s">
        <v>5161</v>
      </c>
      <c r="H3850" t="s">
        <v>5183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5208</v>
      </c>
      <c r="P3850">
        <f t="shared" si="204"/>
        <v>50</v>
      </c>
      <c r="Q3850" t="s">
        <v>5234</v>
      </c>
      <c r="R3850" t="s">
        <v>5235</v>
      </c>
      <c r="S3850" s="10">
        <f t="shared" si="205"/>
        <v>42265.608668981477</v>
      </c>
      <c r="T3850" s="10">
        <f t="shared" si="206"/>
        <v>42295.608668981477</v>
      </c>
    </row>
    <row r="3851" spans="1:20" ht="58" x14ac:dyDescent="0.35">
      <c r="A3851">
        <v>3849</v>
      </c>
      <c r="B3851" s="3" t="s">
        <v>2315</v>
      </c>
      <c r="C3851" s="3" t="s">
        <v>4895</v>
      </c>
      <c r="D3851">
        <v>30000</v>
      </c>
      <c r="E3851">
        <v>2113</v>
      </c>
      <c r="F3851" t="s">
        <v>5158</v>
      </c>
      <c r="G3851" t="s">
        <v>5173</v>
      </c>
      <c r="H3851" t="s">
        <v>5186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5208</v>
      </c>
      <c r="P3851">
        <f t="shared" si="204"/>
        <v>75</v>
      </c>
      <c r="Q3851" t="s">
        <v>5234</v>
      </c>
      <c r="R3851" t="s">
        <v>5235</v>
      </c>
      <c r="S3851" s="10">
        <f t="shared" si="205"/>
        <v>42136.558842592589</v>
      </c>
      <c r="T3851" s="10">
        <f t="shared" si="206"/>
        <v>42166.558842592589</v>
      </c>
    </row>
    <row r="3852" spans="1:20" ht="29" x14ac:dyDescent="0.35">
      <c r="A3852">
        <v>3850</v>
      </c>
      <c r="B3852" s="3" t="s">
        <v>2316</v>
      </c>
      <c r="C3852" s="3" t="s">
        <v>4896</v>
      </c>
      <c r="D3852">
        <v>1000</v>
      </c>
      <c r="E3852">
        <v>38</v>
      </c>
      <c r="F3852" t="s">
        <v>5158</v>
      </c>
      <c r="G3852" t="s">
        <v>5161</v>
      </c>
      <c r="H3852" t="s">
        <v>5183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5208</v>
      </c>
      <c r="P3852">
        <f t="shared" si="204"/>
        <v>10</v>
      </c>
      <c r="Q3852" t="s">
        <v>5234</v>
      </c>
      <c r="R3852" t="s">
        <v>5235</v>
      </c>
      <c r="S3852" s="10">
        <f t="shared" si="205"/>
        <v>41974.916006944441</v>
      </c>
      <c r="T3852" s="10">
        <f t="shared" si="206"/>
        <v>42004.916006944441</v>
      </c>
    </row>
    <row r="3853" spans="1:20" ht="43.5" x14ac:dyDescent="0.35">
      <c r="A3853">
        <v>3851</v>
      </c>
      <c r="B3853" s="3" t="s">
        <v>2317</v>
      </c>
      <c r="C3853" s="3" t="s">
        <v>4897</v>
      </c>
      <c r="D3853">
        <v>2500</v>
      </c>
      <c r="E3853">
        <v>852</v>
      </c>
      <c r="F3853" t="s">
        <v>5158</v>
      </c>
      <c r="G3853" t="s">
        <v>5162</v>
      </c>
      <c r="H3853" t="s">
        <v>5184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5208</v>
      </c>
      <c r="P3853">
        <f t="shared" si="204"/>
        <v>36</v>
      </c>
      <c r="Q3853" t="s">
        <v>5234</v>
      </c>
      <c r="R3853" t="s">
        <v>5235</v>
      </c>
      <c r="S3853" s="10">
        <f t="shared" si="205"/>
        <v>42172.23123842592</v>
      </c>
      <c r="T3853" s="10">
        <f t="shared" si="206"/>
        <v>42202.23123842592</v>
      </c>
    </row>
    <row r="3854" spans="1:20" ht="43.5" x14ac:dyDescent="0.35">
      <c r="A3854">
        <v>3852</v>
      </c>
      <c r="B3854" s="3" t="s">
        <v>2318</v>
      </c>
      <c r="C3854" s="3" t="s">
        <v>4898</v>
      </c>
      <c r="D3854">
        <v>10000</v>
      </c>
      <c r="E3854">
        <v>20</v>
      </c>
      <c r="F3854" t="s">
        <v>5158</v>
      </c>
      <c r="G3854" t="s">
        <v>5161</v>
      </c>
      <c r="H3854" t="s">
        <v>5183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5208</v>
      </c>
      <c r="P3854">
        <f t="shared" si="204"/>
        <v>10</v>
      </c>
      <c r="Q3854" t="s">
        <v>5234</v>
      </c>
      <c r="R3854" t="s">
        <v>5235</v>
      </c>
      <c r="S3854" s="10">
        <f t="shared" si="205"/>
        <v>42064.982361111113</v>
      </c>
      <c r="T3854" s="10">
        <f t="shared" si="206"/>
        <v>42089.940694444442</v>
      </c>
    </row>
    <row r="3855" spans="1:20" ht="43.5" x14ac:dyDescent="0.35">
      <c r="A3855">
        <v>3853</v>
      </c>
      <c r="B3855" s="3" t="s">
        <v>2319</v>
      </c>
      <c r="C3855" s="3" t="s">
        <v>4899</v>
      </c>
      <c r="D3855">
        <v>100000</v>
      </c>
      <c r="E3855">
        <v>26</v>
      </c>
      <c r="F3855" t="s">
        <v>5158</v>
      </c>
      <c r="G3855" t="s">
        <v>5161</v>
      </c>
      <c r="H3855" t="s">
        <v>5183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5208</v>
      </c>
      <c r="P3855">
        <f t="shared" si="204"/>
        <v>13</v>
      </c>
      <c r="Q3855" t="s">
        <v>5234</v>
      </c>
      <c r="R3855" t="s">
        <v>5235</v>
      </c>
      <c r="S3855" s="10">
        <f t="shared" si="205"/>
        <v>41848.631689814814</v>
      </c>
      <c r="T3855" s="10">
        <f t="shared" si="206"/>
        <v>41883.631689814814</v>
      </c>
    </row>
    <row r="3856" spans="1:20" ht="29" x14ac:dyDescent="0.35">
      <c r="A3856">
        <v>3854</v>
      </c>
      <c r="B3856" s="3" t="s">
        <v>2320</v>
      </c>
      <c r="C3856" s="3" t="s">
        <v>4900</v>
      </c>
      <c r="D3856">
        <v>11000</v>
      </c>
      <c r="E3856">
        <v>1788</v>
      </c>
      <c r="F3856" t="s">
        <v>5158</v>
      </c>
      <c r="G3856" t="s">
        <v>5161</v>
      </c>
      <c r="H3856" t="s">
        <v>5183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5208</v>
      </c>
      <c r="P3856">
        <f t="shared" si="204"/>
        <v>89</v>
      </c>
      <c r="Q3856" t="s">
        <v>5234</v>
      </c>
      <c r="R3856" t="s">
        <v>5235</v>
      </c>
      <c r="S3856" s="10">
        <f t="shared" si="205"/>
        <v>42103.67659722222</v>
      </c>
      <c r="T3856" s="10">
        <f t="shared" si="206"/>
        <v>42133.67659722222</v>
      </c>
    </row>
    <row r="3857" spans="1:20" ht="58" x14ac:dyDescent="0.35">
      <c r="A3857">
        <v>3855</v>
      </c>
      <c r="B3857" s="3" t="s">
        <v>2321</v>
      </c>
      <c r="C3857" s="3" t="s">
        <v>4901</v>
      </c>
      <c r="D3857">
        <v>1000</v>
      </c>
      <c r="E3857">
        <v>25</v>
      </c>
      <c r="F3857" t="s">
        <v>5158</v>
      </c>
      <c r="G3857" t="s">
        <v>5161</v>
      </c>
      <c r="H3857" t="s">
        <v>5183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5208</v>
      </c>
      <c r="P3857">
        <f t="shared" si="204"/>
        <v>25</v>
      </c>
      <c r="Q3857" t="s">
        <v>5234</v>
      </c>
      <c r="R3857" t="s">
        <v>5235</v>
      </c>
      <c r="S3857" s="10">
        <f t="shared" si="205"/>
        <v>42059.762395833335</v>
      </c>
      <c r="T3857" s="10">
        <f t="shared" si="206"/>
        <v>42089.720729166664</v>
      </c>
    </row>
    <row r="3858" spans="1:20" ht="58" x14ac:dyDescent="0.35">
      <c r="A3858">
        <v>3856</v>
      </c>
      <c r="B3858" s="3" t="s">
        <v>2322</v>
      </c>
      <c r="C3858" s="3" t="s">
        <v>4902</v>
      </c>
      <c r="D3858">
        <v>5000</v>
      </c>
      <c r="E3858">
        <v>1</v>
      </c>
      <c r="F3858" t="s">
        <v>5158</v>
      </c>
      <c r="G3858" t="s">
        <v>5161</v>
      </c>
      <c r="H3858" t="s">
        <v>5183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5208</v>
      </c>
      <c r="P3858">
        <f t="shared" si="204"/>
        <v>1</v>
      </c>
      <c r="Q3858" t="s">
        <v>5234</v>
      </c>
      <c r="R3858" t="s">
        <v>5235</v>
      </c>
      <c r="S3858" s="10">
        <f t="shared" si="205"/>
        <v>42041.534756944442</v>
      </c>
      <c r="T3858" s="10">
        <f t="shared" si="206"/>
        <v>42071.493090277778</v>
      </c>
    </row>
    <row r="3859" spans="1:20" ht="43.5" x14ac:dyDescent="0.35">
      <c r="A3859">
        <v>3857</v>
      </c>
      <c r="B3859" s="3" t="s">
        <v>2323</v>
      </c>
      <c r="C3859" s="3" t="s">
        <v>4903</v>
      </c>
      <c r="D3859">
        <v>5000</v>
      </c>
      <c r="E3859">
        <v>260</v>
      </c>
      <c r="F3859" t="s">
        <v>5158</v>
      </c>
      <c r="G3859" t="s">
        <v>5161</v>
      </c>
      <c r="H3859" t="s">
        <v>5183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5208</v>
      </c>
      <c r="P3859">
        <f t="shared" si="204"/>
        <v>65</v>
      </c>
      <c r="Q3859" t="s">
        <v>5234</v>
      </c>
      <c r="R3859" t="s">
        <v>5235</v>
      </c>
      <c r="S3859" s="10">
        <f t="shared" si="205"/>
        <v>41829.528819444444</v>
      </c>
      <c r="T3859" s="10">
        <f t="shared" si="206"/>
        <v>41852.508333333331</v>
      </c>
    </row>
    <row r="3860" spans="1:20" ht="58" x14ac:dyDescent="0.35">
      <c r="A3860">
        <v>3858</v>
      </c>
      <c r="B3860" s="3" t="s">
        <v>2324</v>
      </c>
      <c r="C3860" s="3" t="s">
        <v>4904</v>
      </c>
      <c r="D3860">
        <v>500</v>
      </c>
      <c r="E3860">
        <v>10</v>
      </c>
      <c r="F3860" t="s">
        <v>5158</v>
      </c>
      <c r="G3860" t="s">
        <v>5162</v>
      </c>
      <c r="H3860" t="s">
        <v>5184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5208</v>
      </c>
      <c r="P3860">
        <f t="shared" si="204"/>
        <v>10</v>
      </c>
      <c r="Q3860" t="s">
        <v>5234</v>
      </c>
      <c r="R3860" t="s">
        <v>5235</v>
      </c>
      <c r="S3860" s="10">
        <f t="shared" si="205"/>
        <v>42128.222731481474</v>
      </c>
      <c r="T3860" s="10">
        <f t="shared" si="206"/>
        <v>42146.666666666664</v>
      </c>
    </row>
    <row r="3861" spans="1:20" ht="43.5" x14ac:dyDescent="0.35">
      <c r="A3861">
        <v>3859</v>
      </c>
      <c r="B3861" s="3" t="s">
        <v>2325</v>
      </c>
      <c r="C3861" s="3" t="s">
        <v>4905</v>
      </c>
      <c r="D3861">
        <v>2500</v>
      </c>
      <c r="E3861">
        <v>1</v>
      </c>
      <c r="F3861" t="s">
        <v>5158</v>
      </c>
      <c r="G3861" t="s">
        <v>5161</v>
      </c>
      <c r="H3861" t="s">
        <v>5183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5208</v>
      </c>
      <c r="P3861">
        <f t="shared" si="204"/>
        <v>1</v>
      </c>
      <c r="Q3861" t="s">
        <v>5234</v>
      </c>
      <c r="R3861" t="s">
        <v>5235</v>
      </c>
      <c r="S3861" s="10">
        <f t="shared" si="205"/>
        <v>41789.685266203705</v>
      </c>
      <c r="T3861" s="10">
        <f t="shared" si="206"/>
        <v>41815.666666666664</v>
      </c>
    </row>
    <row r="3862" spans="1:20" ht="58" x14ac:dyDescent="0.35">
      <c r="A3862">
        <v>3860</v>
      </c>
      <c r="B3862" s="3" t="s">
        <v>2326</v>
      </c>
      <c r="C3862" s="3" t="s">
        <v>4906</v>
      </c>
      <c r="D3862">
        <v>6000</v>
      </c>
      <c r="E3862">
        <v>1060</v>
      </c>
      <c r="F3862" t="s">
        <v>5158</v>
      </c>
      <c r="G3862" t="s">
        <v>5161</v>
      </c>
      <c r="H3862" t="s">
        <v>5183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5208</v>
      </c>
      <c r="P3862">
        <f t="shared" si="204"/>
        <v>82</v>
      </c>
      <c r="Q3862" t="s">
        <v>5234</v>
      </c>
      <c r="R3862" t="s">
        <v>5235</v>
      </c>
      <c r="S3862" s="10">
        <f t="shared" si="205"/>
        <v>41833.452662037038</v>
      </c>
      <c r="T3862" s="10">
        <f t="shared" si="206"/>
        <v>41863.452662037038</v>
      </c>
    </row>
    <row r="3863" spans="1:20" x14ac:dyDescent="0.35">
      <c r="A3863">
        <v>3861</v>
      </c>
      <c r="B3863" s="3" t="s">
        <v>2327</v>
      </c>
      <c r="C3863" s="3" t="s">
        <v>4907</v>
      </c>
      <c r="D3863">
        <v>2000</v>
      </c>
      <c r="E3863">
        <v>100</v>
      </c>
      <c r="F3863" t="s">
        <v>5158</v>
      </c>
      <c r="G3863" t="s">
        <v>5161</v>
      </c>
      <c r="H3863" t="s">
        <v>5183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5208</v>
      </c>
      <c r="P3863">
        <f t="shared" si="204"/>
        <v>100</v>
      </c>
      <c r="Q3863" t="s">
        <v>5234</v>
      </c>
      <c r="R3863" t="s">
        <v>5235</v>
      </c>
      <c r="S3863" s="10">
        <f t="shared" si="205"/>
        <v>41914.381678240738</v>
      </c>
      <c r="T3863" s="10">
        <f t="shared" si="206"/>
        <v>41955.699305555558</v>
      </c>
    </row>
    <row r="3864" spans="1:20" ht="29" x14ac:dyDescent="0.35">
      <c r="A3864">
        <v>3862</v>
      </c>
      <c r="B3864" s="3" t="s">
        <v>2328</v>
      </c>
      <c r="C3864" s="3" t="s">
        <v>4908</v>
      </c>
      <c r="D3864">
        <v>7500</v>
      </c>
      <c r="E3864">
        <v>1</v>
      </c>
      <c r="F3864" t="s">
        <v>5158</v>
      </c>
      <c r="G3864" t="s">
        <v>5161</v>
      </c>
      <c r="H3864" t="s">
        <v>5183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5208</v>
      </c>
      <c r="P3864">
        <f t="shared" si="204"/>
        <v>1</v>
      </c>
      <c r="Q3864" t="s">
        <v>5234</v>
      </c>
      <c r="R3864" t="s">
        <v>5235</v>
      </c>
      <c r="S3864" s="10">
        <f t="shared" si="205"/>
        <v>42611.052731481475</v>
      </c>
      <c r="T3864" s="10">
        <f t="shared" si="206"/>
        <v>42625.499305555553</v>
      </c>
    </row>
    <row r="3865" spans="1:20" ht="43.5" x14ac:dyDescent="0.35">
      <c r="A3865">
        <v>3863</v>
      </c>
      <c r="B3865" s="3" t="s">
        <v>2329</v>
      </c>
      <c r="C3865" s="3" t="s">
        <v>4909</v>
      </c>
      <c r="D3865">
        <v>6000</v>
      </c>
      <c r="E3865">
        <v>0</v>
      </c>
      <c r="F3865" t="s">
        <v>5158</v>
      </c>
      <c r="G3865" t="s">
        <v>5161</v>
      </c>
      <c r="H3865" t="s">
        <v>5183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5208</v>
      </c>
      <c r="P3865" t="e">
        <f t="shared" si="204"/>
        <v>#DIV/0!</v>
      </c>
      <c r="Q3865" t="s">
        <v>5234</v>
      </c>
      <c r="R3865" t="s">
        <v>5235</v>
      </c>
      <c r="S3865" s="10">
        <f t="shared" si="205"/>
        <v>42253.424826388888</v>
      </c>
      <c r="T3865" s="10">
        <f t="shared" si="206"/>
        <v>42313.466493055552</v>
      </c>
    </row>
    <row r="3866" spans="1:20" ht="58" x14ac:dyDescent="0.35">
      <c r="A3866">
        <v>3864</v>
      </c>
      <c r="B3866" s="3" t="s">
        <v>2330</v>
      </c>
      <c r="C3866" s="3" t="s">
        <v>4910</v>
      </c>
      <c r="D3866">
        <v>5000</v>
      </c>
      <c r="E3866">
        <v>60</v>
      </c>
      <c r="F3866" t="s">
        <v>5158</v>
      </c>
      <c r="G3866" t="s">
        <v>5161</v>
      </c>
      <c r="H3866" t="s">
        <v>5183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5208</v>
      </c>
      <c r="P3866">
        <f t="shared" si="204"/>
        <v>20</v>
      </c>
      <c r="Q3866" t="s">
        <v>5234</v>
      </c>
      <c r="R3866" t="s">
        <v>5235</v>
      </c>
      <c r="S3866" s="10">
        <f t="shared" si="205"/>
        <v>42295.683495370373</v>
      </c>
      <c r="T3866" s="10">
        <f t="shared" si="206"/>
        <v>42325.72516203703</v>
      </c>
    </row>
    <row r="3867" spans="1:20" ht="43.5" x14ac:dyDescent="0.35">
      <c r="A3867">
        <v>3865</v>
      </c>
      <c r="B3867" s="3" t="s">
        <v>2331</v>
      </c>
      <c r="C3867" s="3" t="s">
        <v>4911</v>
      </c>
      <c r="D3867">
        <v>2413</v>
      </c>
      <c r="E3867">
        <v>650</v>
      </c>
      <c r="F3867" t="s">
        <v>5158</v>
      </c>
      <c r="G3867" t="s">
        <v>5166</v>
      </c>
      <c r="H3867" t="s">
        <v>5188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5208</v>
      </c>
      <c r="P3867">
        <f t="shared" si="204"/>
        <v>46</v>
      </c>
      <c r="Q3867" t="s">
        <v>5234</v>
      </c>
      <c r="R3867" t="s">
        <v>5235</v>
      </c>
      <c r="S3867" s="10">
        <f t="shared" si="205"/>
        <v>41841.44326388889</v>
      </c>
      <c r="T3867" s="10">
        <f t="shared" si="206"/>
        <v>41881.020833333328</v>
      </c>
    </row>
    <row r="3868" spans="1:20" ht="29" x14ac:dyDescent="0.35">
      <c r="A3868">
        <v>3866</v>
      </c>
      <c r="B3868" s="3" t="s">
        <v>2332</v>
      </c>
      <c r="C3868" s="3" t="s">
        <v>4912</v>
      </c>
      <c r="D3868">
        <v>2000</v>
      </c>
      <c r="E3868">
        <v>11</v>
      </c>
      <c r="F3868" t="s">
        <v>5158</v>
      </c>
      <c r="G3868" t="s">
        <v>5161</v>
      </c>
      <c r="H3868" t="s">
        <v>5183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5208</v>
      </c>
      <c r="P3868">
        <f t="shared" si="204"/>
        <v>6</v>
      </c>
      <c r="Q3868" t="s">
        <v>5234</v>
      </c>
      <c r="R3868" t="s">
        <v>5235</v>
      </c>
      <c r="S3868" s="10">
        <f t="shared" si="205"/>
        <v>42402.738668981481</v>
      </c>
      <c r="T3868" s="10">
        <f t="shared" si="206"/>
        <v>42451.936805555553</v>
      </c>
    </row>
    <row r="3869" spans="1:20" ht="43.5" x14ac:dyDescent="0.35">
      <c r="A3869">
        <v>3867</v>
      </c>
      <c r="B3869" s="3" t="s">
        <v>2333</v>
      </c>
      <c r="C3869" s="3" t="s">
        <v>4913</v>
      </c>
      <c r="D3869">
        <v>2000</v>
      </c>
      <c r="E3869">
        <v>251</v>
      </c>
      <c r="F3869" t="s">
        <v>5158</v>
      </c>
      <c r="G3869" t="s">
        <v>5161</v>
      </c>
      <c r="H3869" t="s">
        <v>5183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5208</v>
      </c>
      <c r="P3869">
        <f t="shared" si="204"/>
        <v>50</v>
      </c>
      <c r="Q3869" t="s">
        <v>5234</v>
      </c>
      <c r="R3869" t="s">
        <v>5235</v>
      </c>
      <c r="S3869" s="10">
        <f t="shared" si="205"/>
        <v>42509.605775462966</v>
      </c>
      <c r="T3869" s="10">
        <f t="shared" si="206"/>
        <v>42539.605775462966</v>
      </c>
    </row>
    <row r="3870" spans="1:20" x14ac:dyDescent="0.35">
      <c r="A3870">
        <v>3868</v>
      </c>
      <c r="B3870" s="3" t="s">
        <v>2334</v>
      </c>
      <c r="C3870" s="3" t="s">
        <v>4914</v>
      </c>
      <c r="D3870">
        <v>5000</v>
      </c>
      <c r="E3870">
        <v>10</v>
      </c>
      <c r="F3870" t="s">
        <v>5157</v>
      </c>
      <c r="G3870" t="s">
        <v>5162</v>
      </c>
      <c r="H3870" t="s">
        <v>5184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5224</v>
      </c>
      <c r="P3870">
        <f t="shared" si="204"/>
        <v>10</v>
      </c>
      <c r="Q3870" t="s">
        <v>5234</v>
      </c>
      <c r="R3870" t="s">
        <v>5276</v>
      </c>
      <c r="S3870" s="10">
        <f t="shared" si="205"/>
        <v>41865.45144675926</v>
      </c>
      <c r="T3870" s="10">
        <f t="shared" si="206"/>
        <v>41890.45144675926</v>
      </c>
    </row>
    <row r="3871" spans="1:20" ht="29" x14ac:dyDescent="0.35">
      <c r="A3871">
        <v>3869</v>
      </c>
      <c r="B3871" s="3" t="s">
        <v>2335</v>
      </c>
      <c r="C3871" s="3" t="s">
        <v>4915</v>
      </c>
      <c r="D3871">
        <v>13111</v>
      </c>
      <c r="E3871">
        <v>452</v>
      </c>
      <c r="F3871" t="s">
        <v>5157</v>
      </c>
      <c r="G3871" t="s">
        <v>5161</v>
      </c>
      <c r="H3871" t="s">
        <v>5183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5224</v>
      </c>
      <c r="P3871">
        <f t="shared" si="204"/>
        <v>30</v>
      </c>
      <c r="Q3871" t="s">
        <v>5234</v>
      </c>
      <c r="R3871" t="s">
        <v>5276</v>
      </c>
      <c r="S3871" s="10">
        <f t="shared" si="205"/>
        <v>42047.516111111108</v>
      </c>
      <c r="T3871" s="10">
        <f t="shared" si="206"/>
        <v>42076.924305555549</v>
      </c>
    </row>
    <row r="3872" spans="1:20" ht="58" x14ac:dyDescent="0.35">
      <c r="A3872">
        <v>3870</v>
      </c>
      <c r="B3872" s="3" t="s">
        <v>2336</v>
      </c>
      <c r="C3872" s="3" t="s">
        <v>4916</v>
      </c>
      <c r="D3872">
        <v>10000</v>
      </c>
      <c r="E3872">
        <v>1500</v>
      </c>
      <c r="F3872" t="s">
        <v>5157</v>
      </c>
      <c r="G3872" t="s">
        <v>5161</v>
      </c>
      <c r="H3872" t="s">
        <v>5183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5224</v>
      </c>
      <c r="P3872">
        <f t="shared" si="204"/>
        <v>150</v>
      </c>
      <c r="Q3872" t="s">
        <v>5234</v>
      </c>
      <c r="R3872" t="s">
        <v>5276</v>
      </c>
      <c r="S3872" s="10">
        <f t="shared" si="205"/>
        <v>41792.963865740741</v>
      </c>
      <c r="T3872" s="10">
        <f t="shared" si="206"/>
        <v>41822.963865740741</v>
      </c>
    </row>
    <row r="3873" spans="1:20" ht="29" x14ac:dyDescent="0.35">
      <c r="A3873">
        <v>3871</v>
      </c>
      <c r="B3873" s="3" t="s">
        <v>2337</v>
      </c>
      <c r="C3873" s="3" t="s">
        <v>4917</v>
      </c>
      <c r="D3873">
        <v>1500</v>
      </c>
      <c r="E3873">
        <v>40</v>
      </c>
      <c r="F3873" t="s">
        <v>5157</v>
      </c>
      <c r="G3873" t="s">
        <v>5161</v>
      </c>
      <c r="H3873" t="s">
        <v>5183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5224</v>
      </c>
      <c r="P3873">
        <f t="shared" si="204"/>
        <v>13</v>
      </c>
      <c r="Q3873" t="s">
        <v>5234</v>
      </c>
      <c r="R3873" t="s">
        <v>5276</v>
      </c>
      <c r="S3873" s="10">
        <f t="shared" si="205"/>
        <v>42763.572337962956</v>
      </c>
      <c r="T3873" s="10">
        <f t="shared" si="206"/>
        <v>42823.530671296299</v>
      </c>
    </row>
    <row r="3874" spans="1:20" ht="43.5" x14ac:dyDescent="0.35">
      <c r="A3874">
        <v>3872</v>
      </c>
      <c r="B3874" s="3" t="s">
        <v>2338</v>
      </c>
      <c r="C3874" s="3" t="s">
        <v>4918</v>
      </c>
      <c r="D3874">
        <v>15000</v>
      </c>
      <c r="E3874">
        <v>0</v>
      </c>
      <c r="F3874" t="s">
        <v>5157</v>
      </c>
      <c r="G3874" t="s">
        <v>5161</v>
      </c>
      <c r="H3874" t="s">
        <v>5183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5224</v>
      </c>
      <c r="P3874" t="e">
        <f t="shared" si="204"/>
        <v>#DIV/0!</v>
      </c>
      <c r="Q3874" t="s">
        <v>5234</v>
      </c>
      <c r="R3874" t="s">
        <v>5276</v>
      </c>
      <c r="S3874" s="10">
        <f t="shared" si="205"/>
        <v>42179.9374537037</v>
      </c>
      <c r="T3874" s="10">
        <f t="shared" si="206"/>
        <v>42229.9374537037</v>
      </c>
    </row>
    <row r="3875" spans="1:20" ht="43.5" x14ac:dyDescent="0.35">
      <c r="A3875">
        <v>3873</v>
      </c>
      <c r="B3875" s="3" t="s">
        <v>2339</v>
      </c>
      <c r="C3875" s="3" t="s">
        <v>4919</v>
      </c>
      <c r="D3875">
        <v>5500</v>
      </c>
      <c r="E3875">
        <v>0</v>
      </c>
      <c r="F3875" t="s">
        <v>5157</v>
      </c>
      <c r="G3875" t="s">
        <v>5161</v>
      </c>
      <c r="H3875" t="s">
        <v>5183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5224</v>
      </c>
      <c r="P3875" t="e">
        <f t="shared" si="204"/>
        <v>#DIV/0!</v>
      </c>
      <c r="Q3875" t="s">
        <v>5234</v>
      </c>
      <c r="R3875" t="s">
        <v>5276</v>
      </c>
      <c r="S3875" s="10">
        <f t="shared" si="205"/>
        <v>42255.487673611111</v>
      </c>
      <c r="T3875" s="10">
        <f t="shared" si="206"/>
        <v>42285.487673611111</v>
      </c>
    </row>
    <row r="3876" spans="1:20" ht="58" x14ac:dyDescent="0.35">
      <c r="A3876">
        <v>3874</v>
      </c>
      <c r="B3876" s="3" t="s">
        <v>2340</v>
      </c>
      <c r="C3876" s="3" t="s">
        <v>4920</v>
      </c>
      <c r="D3876">
        <v>620</v>
      </c>
      <c r="E3876">
        <v>0</v>
      </c>
      <c r="F3876" t="s">
        <v>5157</v>
      </c>
      <c r="G3876" t="s">
        <v>5165</v>
      </c>
      <c r="H3876" t="s">
        <v>5187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5224</v>
      </c>
      <c r="P3876" t="e">
        <f t="shared" si="204"/>
        <v>#DIV/0!</v>
      </c>
      <c r="Q3876" t="s">
        <v>5234</v>
      </c>
      <c r="R3876" t="s">
        <v>5276</v>
      </c>
      <c r="S3876" s="10">
        <f t="shared" si="205"/>
        <v>42006.808124999996</v>
      </c>
      <c r="T3876" s="10">
        <f t="shared" si="206"/>
        <v>42027.833333333336</v>
      </c>
    </row>
    <row r="3877" spans="1:20" ht="43.5" x14ac:dyDescent="0.35">
      <c r="A3877">
        <v>3875</v>
      </c>
      <c r="B3877" s="3" t="s">
        <v>2341</v>
      </c>
      <c r="C3877" s="3" t="s">
        <v>4921</v>
      </c>
      <c r="D3877">
        <v>30000</v>
      </c>
      <c r="E3877">
        <v>0</v>
      </c>
      <c r="F3877" t="s">
        <v>5157</v>
      </c>
      <c r="G3877" t="s">
        <v>5169</v>
      </c>
      <c r="H3877" t="s">
        <v>5190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5224</v>
      </c>
      <c r="P3877" t="e">
        <f t="shared" si="204"/>
        <v>#DIV/0!</v>
      </c>
      <c r="Q3877" t="s">
        <v>5234</v>
      </c>
      <c r="R3877" t="s">
        <v>5276</v>
      </c>
      <c r="S3877" s="10">
        <f t="shared" si="205"/>
        <v>42615.138483796291</v>
      </c>
      <c r="T3877" s="10">
        <f t="shared" si="206"/>
        <v>42616.208333333336</v>
      </c>
    </row>
    <row r="3878" spans="1:20" ht="58" x14ac:dyDescent="0.35">
      <c r="A3878">
        <v>3876</v>
      </c>
      <c r="B3878" s="3" t="s">
        <v>2342</v>
      </c>
      <c r="C3878" s="3" t="s">
        <v>4922</v>
      </c>
      <c r="D3878">
        <v>3900</v>
      </c>
      <c r="E3878">
        <v>2059</v>
      </c>
      <c r="F3878" t="s">
        <v>5157</v>
      </c>
      <c r="G3878" t="s">
        <v>5162</v>
      </c>
      <c r="H3878" t="s">
        <v>5184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5224</v>
      </c>
      <c r="P3878">
        <f t="shared" si="204"/>
        <v>45</v>
      </c>
      <c r="Q3878" t="s">
        <v>5234</v>
      </c>
      <c r="R3878" t="s">
        <v>5276</v>
      </c>
      <c r="S3878" s="10">
        <f t="shared" si="205"/>
        <v>42372.415833333333</v>
      </c>
      <c r="T3878" s="10">
        <f t="shared" si="206"/>
        <v>42402.415833333333</v>
      </c>
    </row>
    <row r="3879" spans="1:20" ht="43.5" x14ac:dyDescent="0.35">
      <c r="A3879">
        <v>3877</v>
      </c>
      <c r="B3879" s="3" t="s">
        <v>2343</v>
      </c>
      <c r="C3879" s="3" t="s">
        <v>4923</v>
      </c>
      <c r="D3879">
        <v>25000</v>
      </c>
      <c r="E3879">
        <v>1241</v>
      </c>
      <c r="F3879" t="s">
        <v>5157</v>
      </c>
      <c r="G3879" t="s">
        <v>5161</v>
      </c>
      <c r="H3879" t="s">
        <v>5183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5224</v>
      </c>
      <c r="P3879">
        <f t="shared" si="204"/>
        <v>89</v>
      </c>
      <c r="Q3879" t="s">
        <v>5234</v>
      </c>
      <c r="R3879" t="s">
        <v>5276</v>
      </c>
      <c r="S3879" s="10">
        <f t="shared" si="205"/>
        <v>42682.469351851854</v>
      </c>
      <c r="T3879" s="10">
        <f t="shared" si="206"/>
        <v>42712.469351851854</v>
      </c>
    </row>
    <row r="3880" spans="1:20" ht="43.5" x14ac:dyDescent="0.35">
      <c r="A3880">
        <v>3878</v>
      </c>
      <c r="B3880" s="3" t="s">
        <v>2344</v>
      </c>
      <c r="C3880" s="3" t="s">
        <v>4924</v>
      </c>
      <c r="D3880">
        <v>18000</v>
      </c>
      <c r="E3880">
        <v>10</v>
      </c>
      <c r="F3880" t="s">
        <v>5157</v>
      </c>
      <c r="G3880" t="s">
        <v>5161</v>
      </c>
      <c r="H3880" t="s">
        <v>5183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5224</v>
      </c>
      <c r="P3880">
        <f t="shared" si="204"/>
        <v>10</v>
      </c>
      <c r="Q3880" t="s">
        <v>5234</v>
      </c>
      <c r="R3880" t="s">
        <v>5276</v>
      </c>
      <c r="S3880" s="10">
        <f t="shared" si="205"/>
        <v>42154.610486111109</v>
      </c>
      <c r="T3880" s="10">
        <f t="shared" si="206"/>
        <v>42184.957638888889</v>
      </c>
    </row>
    <row r="3881" spans="1:20" ht="43.5" x14ac:dyDescent="0.35">
      <c r="A3881">
        <v>3879</v>
      </c>
      <c r="B3881" s="3" t="s">
        <v>2345</v>
      </c>
      <c r="C3881" s="3" t="s">
        <v>4925</v>
      </c>
      <c r="D3881">
        <v>15000</v>
      </c>
      <c r="E3881">
        <v>0</v>
      </c>
      <c r="F3881" t="s">
        <v>5157</v>
      </c>
      <c r="G3881" t="s">
        <v>5162</v>
      </c>
      <c r="H3881" t="s">
        <v>5184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5224</v>
      </c>
      <c r="P3881" t="e">
        <f t="shared" si="204"/>
        <v>#DIV/0!</v>
      </c>
      <c r="Q3881" t="s">
        <v>5234</v>
      </c>
      <c r="R3881" t="s">
        <v>5276</v>
      </c>
      <c r="S3881" s="10">
        <f t="shared" si="205"/>
        <v>41999.652731481481</v>
      </c>
      <c r="T3881" s="10">
        <f t="shared" si="206"/>
        <v>42029.652731481481</v>
      </c>
    </row>
    <row r="3882" spans="1:20" ht="43.5" x14ac:dyDescent="0.35">
      <c r="A3882">
        <v>3880</v>
      </c>
      <c r="B3882" s="3" t="s">
        <v>2346</v>
      </c>
      <c r="C3882" s="3" t="s">
        <v>4926</v>
      </c>
      <c r="D3882">
        <v>7500</v>
      </c>
      <c r="E3882">
        <v>980</v>
      </c>
      <c r="F3882" t="s">
        <v>5157</v>
      </c>
      <c r="G3882" t="s">
        <v>5162</v>
      </c>
      <c r="H3882" t="s">
        <v>5184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5224</v>
      </c>
      <c r="P3882">
        <f t="shared" si="204"/>
        <v>58</v>
      </c>
      <c r="Q3882" t="s">
        <v>5234</v>
      </c>
      <c r="R3882" t="s">
        <v>5276</v>
      </c>
      <c r="S3882" s="10">
        <f t="shared" si="205"/>
        <v>41815.606712962959</v>
      </c>
      <c r="T3882" s="10">
        <f t="shared" si="206"/>
        <v>41850.75</v>
      </c>
    </row>
    <row r="3883" spans="1:20" ht="29" x14ac:dyDescent="0.35">
      <c r="A3883">
        <v>3881</v>
      </c>
      <c r="B3883" s="3" t="s">
        <v>2347</v>
      </c>
      <c r="C3883" s="3" t="s">
        <v>4927</v>
      </c>
      <c r="D3883">
        <v>500</v>
      </c>
      <c r="E3883">
        <v>25</v>
      </c>
      <c r="F3883" t="s">
        <v>5157</v>
      </c>
      <c r="G3883" t="s">
        <v>5161</v>
      </c>
      <c r="H3883" t="s">
        <v>5183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5224</v>
      </c>
      <c r="P3883">
        <f t="shared" si="204"/>
        <v>25</v>
      </c>
      <c r="Q3883" t="s">
        <v>5234</v>
      </c>
      <c r="R3883" t="s">
        <v>5276</v>
      </c>
      <c r="S3883" s="10">
        <f t="shared" si="205"/>
        <v>42755.810173611106</v>
      </c>
      <c r="T3883" s="10">
        <f t="shared" si="206"/>
        <v>42785.810173611106</v>
      </c>
    </row>
    <row r="3884" spans="1:20" ht="43.5" x14ac:dyDescent="0.35">
      <c r="A3884">
        <v>3882</v>
      </c>
      <c r="B3884" s="3" t="s">
        <v>2348</v>
      </c>
      <c r="C3884" s="3" t="s">
        <v>4928</v>
      </c>
      <c r="D3884">
        <v>30000</v>
      </c>
      <c r="E3884">
        <v>0</v>
      </c>
      <c r="F3884" t="s">
        <v>5157</v>
      </c>
      <c r="G3884" t="s">
        <v>5163</v>
      </c>
      <c r="H3884" t="s">
        <v>5185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5224</v>
      </c>
      <c r="P3884" t="e">
        <f t="shared" si="204"/>
        <v>#DIV/0!</v>
      </c>
      <c r="Q3884" t="s">
        <v>5234</v>
      </c>
      <c r="R3884" t="s">
        <v>5276</v>
      </c>
      <c r="S3884" s="10">
        <f t="shared" si="205"/>
        <v>42373.77511574074</v>
      </c>
      <c r="T3884" s="10">
        <f t="shared" si="206"/>
        <v>42400.752083333333</v>
      </c>
    </row>
    <row r="3885" spans="1:20" ht="58" x14ac:dyDescent="0.35">
      <c r="A3885">
        <v>3883</v>
      </c>
      <c r="B3885" s="3" t="s">
        <v>2349</v>
      </c>
      <c r="C3885" s="3" t="s">
        <v>4929</v>
      </c>
      <c r="D3885">
        <v>15000</v>
      </c>
      <c r="E3885">
        <v>0</v>
      </c>
      <c r="F3885" t="s">
        <v>5157</v>
      </c>
      <c r="G3885" t="s">
        <v>5162</v>
      </c>
      <c r="H3885" t="s">
        <v>5184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5224</v>
      </c>
      <c r="P3885" t="e">
        <f t="shared" si="204"/>
        <v>#DIV/0!</v>
      </c>
      <c r="Q3885" t="s">
        <v>5234</v>
      </c>
      <c r="R3885" t="s">
        <v>5276</v>
      </c>
      <c r="S3885" s="10">
        <f t="shared" si="205"/>
        <v>41854.394317129627</v>
      </c>
      <c r="T3885" s="10">
        <f t="shared" si="206"/>
        <v>41884.394317129627</v>
      </c>
    </row>
    <row r="3886" spans="1:20" ht="43.5" x14ac:dyDescent="0.35">
      <c r="A3886">
        <v>3884</v>
      </c>
      <c r="B3886" s="3" t="s">
        <v>2350</v>
      </c>
      <c r="C3886" s="3" t="s">
        <v>4930</v>
      </c>
      <c r="D3886">
        <v>10000</v>
      </c>
      <c r="E3886">
        <v>0</v>
      </c>
      <c r="F3886" t="s">
        <v>5157</v>
      </c>
      <c r="G3886" t="s">
        <v>5161</v>
      </c>
      <c r="H3886" t="s">
        <v>5183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5224</v>
      </c>
      <c r="P3886" t="e">
        <f t="shared" si="204"/>
        <v>#DIV/0!</v>
      </c>
      <c r="Q3886" t="s">
        <v>5234</v>
      </c>
      <c r="R3886" t="s">
        <v>5276</v>
      </c>
      <c r="S3886" s="10">
        <f t="shared" si="205"/>
        <v>42065.583240740736</v>
      </c>
      <c r="T3886" s="10">
        <f t="shared" si="206"/>
        <v>42090.541574074072</v>
      </c>
    </row>
    <row r="3887" spans="1:20" ht="43.5" x14ac:dyDescent="0.35">
      <c r="A3887">
        <v>3885</v>
      </c>
      <c r="B3887" s="3" t="s">
        <v>2351</v>
      </c>
      <c r="C3887" s="3" t="s">
        <v>4931</v>
      </c>
      <c r="D3887">
        <v>375000</v>
      </c>
      <c r="E3887">
        <v>0</v>
      </c>
      <c r="F3887" t="s">
        <v>5157</v>
      </c>
      <c r="G3887" t="s">
        <v>5161</v>
      </c>
      <c r="H3887" t="s">
        <v>5183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5224</v>
      </c>
      <c r="P3887" t="e">
        <f t="shared" si="204"/>
        <v>#DIV/0!</v>
      </c>
      <c r="Q3887" t="s">
        <v>5234</v>
      </c>
      <c r="R3887" t="s">
        <v>5276</v>
      </c>
      <c r="S3887" s="10">
        <f t="shared" si="205"/>
        <v>42469.742951388886</v>
      </c>
      <c r="T3887" s="10">
        <f t="shared" si="206"/>
        <v>42499.742951388886</v>
      </c>
    </row>
    <row r="3888" spans="1:20" x14ac:dyDescent="0.35">
      <c r="A3888">
        <v>3886</v>
      </c>
      <c r="B3888" s="3" t="s">
        <v>2352</v>
      </c>
      <c r="C3888" s="3">
        <v>1</v>
      </c>
      <c r="D3888">
        <v>10000</v>
      </c>
      <c r="E3888">
        <v>0</v>
      </c>
      <c r="F3888" t="s">
        <v>5157</v>
      </c>
      <c r="G3888" t="s">
        <v>5163</v>
      </c>
      <c r="H3888" t="s">
        <v>5185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5224</v>
      </c>
      <c r="P3888" t="e">
        <f t="shared" si="204"/>
        <v>#DIV/0!</v>
      </c>
      <c r="Q3888" t="s">
        <v>5234</v>
      </c>
      <c r="R3888" t="s">
        <v>5276</v>
      </c>
      <c r="S3888" s="10">
        <f t="shared" si="205"/>
        <v>41954.019699074073</v>
      </c>
      <c r="T3888" s="10">
        <f t="shared" si="206"/>
        <v>41984.019699074073</v>
      </c>
    </row>
    <row r="3889" spans="1:20" ht="43.5" x14ac:dyDescent="0.35">
      <c r="A3889">
        <v>3887</v>
      </c>
      <c r="B3889" s="3" t="s">
        <v>2353</v>
      </c>
      <c r="C3889" s="3" t="s">
        <v>4932</v>
      </c>
      <c r="D3889">
        <v>2000</v>
      </c>
      <c r="E3889">
        <v>35</v>
      </c>
      <c r="F3889" t="s">
        <v>5157</v>
      </c>
      <c r="G3889" t="s">
        <v>5161</v>
      </c>
      <c r="H3889" t="s">
        <v>5183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5224</v>
      </c>
      <c r="P3889">
        <f t="shared" si="204"/>
        <v>18</v>
      </c>
      <c r="Q3889" t="s">
        <v>5234</v>
      </c>
      <c r="R3889" t="s">
        <v>5276</v>
      </c>
      <c r="S3889" s="10">
        <f t="shared" si="205"/>
        <v>42079.649641203701</v>
      </c>
      <c r="T3889" s="10">
        <f t="shared" si="206"/>
        <v>42125.708333333336</v>
      </c>
    </row>
    <row r="3890" spans="1:20" ht="58" x14ac:dyDescent="0.35">
      <c r="A3890">
        <v>3888</v>
      </c>
      <c r="B3890" s="3" t="s">
        <v>2354</v>
      </c>
      <c r="C3890" s="3" t="s">
        <v>4933</v>
      </c>
      <c r="D3890">
        <v>2000</v>
      </c>
      <c r="E3890">
        <v>542</v>
      </c>
      <c r="F3890" t="s">
        <v>5158</v>
      </c>
      <c r="G3890" t="s">
        <v>5162</v>
      </c>
      <c r="H3890" t="s">
        <v>5184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5208</v>
      </c>
      <c r="P3890">
        <f t="shared" si="204"/>
        <v>39</v>
      </c>
      <c r="Q3890" t="s">
        <v>5234</v>
      </c>
      <c r="R3890" t="s">
        <v>5235</v>
      </c>
      <c r="S3890" s="10">
        <f t="shared" si="205"/>
        <v>42762.337476851848</v>
      </c>
      <c r="T3890" s="10">
        <f t="shared" si="206"/>
        <v>42792.337476851848</v>
      </c>
    </row>
    <row r="3891" spans="1:20" ht="43.5" x14ac:dyDescent="0.35">
      <c r="A3891">
        <v>3889</v>
      </c>
      <c r="B3891" s="3" t="s">
        <v>2355</v>
      </c>
      <c r="C3891" s="3" t="s">
        <v>4934</v>
      </c>
      <c r="D3891">
        <v>8000</v>
      </c>
      <c r="E3891">
        <v>118</v>
      </c>
      <c r="F3891" t="s">
        <v>5158</v>
      </c>
      <c r="G3891" t="s">
        <v>5161</v>
      </c>
      <c r="H3891" t="s">
        <v>5183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5208</v>
      </c>
      <c r="P3891">
        <f t="shared" si="204"/>
        <v>13</v>
      </c>
      <c r="Q3891" t="s">
        <v>5234</v>
      </c>
      <c r="R3891" t="s">
        <v>5235</v>
      </c>
      <c r="S3891" s="10">
        <f t="shared" si="205"/>
        <v>41976.796643518515</v>
      </c>
      <c r="T3891" s="10">
        <f t="shared" si="206"/>
        <v>42008.768055555549</v>
      </c>
    </row>
    <row r="3892" spans="1:20" ht="43.5" x14ac:dyDescent="0.35">
      <c r="A3892">
        <v>3890</v>
      </c>
      <c r="B3892" s="3" t="s">
        <v>2356</v>
      </c>
      <c r="C3892" s="3" t="s">
        <v>4935</v>
      </c>
      <c r="D3892">
        <v>15000</v>
      </c>
      <c r="E3892">
        <v>2524</v>
      </c>
      <c r="F3892" t="s">
        <v>5158</v>
      </c>
      <c r="G3892" t="s">
        <v>5161</v>
      </c>
      <c r="H3892" t="s">
        <v>5183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5208</v>
      </c>
      <c r="P3892">
        <f t="shared" si="204"/>
        <v>316</v>
      </c>
      <c r="Q3892" t="s">
        <v>5234</v>
      </c>
      <c r="R3892" t="s">
        <v>5235</v>
      </c>
      <c r="S3892" s="10">
        <f t="shared" si="205"/>
        <v>42171.55027777778</v>
      </c>
      <c r="T3892" s="10">
        <f t="shared" si="206"/>
        <v>42231.55027777778</v>
      </c>
    </row>
    <row r="3893" spans="1:20" ht="29" x14ac:dyDescent="0.35">
      <c r="A3893">
        <v>3891</v>
      </c>
      <c r="B3893" s="3" t="s">
        <v>2357</v>
      </c>
      <c r="C3893" s="3" t="s">
        <v>4936</v>
      </c>
      <c r="D3893">
        <v>800</v>
      </c>
      <c r="E3893">
        <v>260</v>
      </c>
      <c r="F3893" t="s">
        <v>5158</v>
      </c>
      <c r="G3893" t="s">
        <v>5161</v>
      </c>
      <c r="H3893" t="s">
        <v>5183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5208</v>
      </c>
      <c r="P3893">
        <f t="shared" si="204"/>
        <v>37</v>
      </c>
      <c r="Q3893" t="s">
        <v>5234</v>
      </c>
      <c r="R3893" t="s">
        <v>5235</v>
      </c>
      <c r="S3893" s="10">
        <f t="shared" si="205"/>
        <v>42055.924120370364</v>
      </c>
      <c r="T3893" s="10">
        <f t="shared" si="206"/>
        <v>42085.999305555553</v>
      </c>
    </row>
    <row r="3894" spans="1:20" ht="58" x14ac:dyDescent="0.35">
      <c r="A3894">
        <v>3892</v>
      </c>
      <c r="B3894" s="3" t="s">
        <v>2358</v>
      </c>
      <c r="C3894" s="3" t="s">
        <v>4937</v>
      </c>
      <c r="D3894">
        <v>1000</v>
      </c>
      <c r="E3894">
        <v>0</v>
      </c>
      <c r="F3894" t="s">
        <v>5158</v>
      </c>
      <c r="G3894" t="s">
        <v>5161</v>
      </c>
      <c r="H3894" t="s">
        <v>5183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5208</v>
      </c>
      <c r="P3894" t="e">
        <f t="shared" si="204"/>
        <v>#DIV/0!</v>
      </c>
      <c r="Q3894" t="s">
        <v>5234</v>
      </c>
      <c r="R3894" t="s">
        <v>5235</v>
      </c>
      <c r="S3894" s="10">
        <f t="shared" si="205"/>
        <v>41867.443946759253</v>
      </c>
      <c r="T3894" s="10">
        <f t="shared" si="206"/>
        <v>41875.083333333328</v>
      </c>
    </row>
    <row r="3895" spans="1:20" ht="58" x14ac:dyDescent="0.35">
      <c r="A3895">
        <v>3893</v>
      </c>
      <c r="B3895" s="3" t="s">
        <v>2359</v>
      </c>
      <c r="C3895" s="3" t="s">
        <v>4938</v>
      </c>
      <c r="D3895">
        <v>50000</v>
      </c>
      <c r="E3895">
        <v>10775</v>
      </c>
      <c r="F3895" t="s">
        <v>5158</v>
      </c>
      <c r="G3895" t="s">
        <v>5161</v>
      </c>
      <c r="H3895" t="s">
        <v>5183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5208</v>
      </c>
      <c r="P3895">
        <f t="shared" si="204"/>
        <v>128</v>
      </c>
      <c r="Q3895" t="s">
        <v>5234</v>
      </c>
      <c r="R3895" t="s">
        <v>5235</v>
      </c>
      <c r="S3895" s="10">
        <f t="shared" si="205"/>
        <v>41779.449537037035</v>
      </c>
      <c r="T3895" s="10">
        <f t="shared" si="206"/>
        <v>41821.041666666664</v>
      </c>
    </row>
    <row r="3896" spans="1:20" ht="58" x14ac:dyDescent="0.35">
      <c r="A3896">
        <v>3894</v>
      </c>
      <c r="B3896" s="3" t="s">
        <v>2360</v>
      </c>
      <c r="C3896" s="3" t="s">
        <v>4939</v>
      </c>
      <c r="D3896">
        <v>15000</v>
      </c>
      <c r="E3896">
        <v>520</v>
      </c>
      <c r="F3896" t="s">
        <v>5158</v>
      </c>
      <c r="G3896" t="s">
        <v>5161</v>
      </c>
      <c r="H3896" t="s">
        <v>5183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5208</v>
      </c>
      <c r="P3896">
        <f t="shared" si="204"/>
        <v>47</v>
      </c>
      <c r="Q3896" t="s">
        <v>5234</v>
      </c>
      <c r="R3896" t="s">
        <v>5235</v>
      </c>
      <c r="S3896" s="10">
        <f t="shared" si="205"/>
        <v>42679.750138888885</v>
      </c>
      <c r="T3896" s="10">
        <f t="shared" si="206"/>
        <v>42709.999305555553</v>
      </c>
    </row>
    <row r="3897" spans="1:20" ht="58" x14ac:dyDescent="0.35">
      <c r="A3897">
        <v>3895</v>
      </c>
      <c r="B3897" s="3" t="s">
        <v>2361</v>
      </c>
      <c r="C3897" s="3" t="s">
        <v>4940</v>
      </c>
      <c r="D3897">
        <v>1000</v>
      </c>
      <c r="E3897">
        <v>50</v>
      </c>
      <c r="F3897" t="s">
        <v>5158</v>
      </c>
      <c r="G3897" t="s">
        <v>5161</v>
      </c>
      <c r="H3897" t="s">
        <v>5183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5208</v>
      </c>
      <c r="P3897">
        <f t="shared" si="204"/>
        <v>50</v>
      </c>
      <c r="Q3897" t="s">
        <v>5234</v>
      </c>
      <c r="R3897" t="s">
        <v>5235</v>
      </c>
      <c r="S3897" s="10">
        <f t="shared" si="205"/>
        <v>42032.041875000003</v>
      </c>
      <c r="T3897" s="10">
        <f t="shared" si="206"/>
        <v>42063.041875000003</v>
      </c>
    </row>
    <row r="3898" spans="1:20" ht="43.5" x14ac:dyDescent="0.35">
      <c r="A3898">
        <v>3896</v>
      </c>
      <c r="B3898" s="3" t="s">
        <v>2362</v>
      </c>
      <c r="C3898" s="3" t="s">
        <v>4941</v>
      </c>
      <c r="D3898">
        <v>1600</v>
      </c>
      <c r="E3898">
        <v>170</v>
      </c>
      <c r="F3898" t="s">
        <v>5158</v>
      </c>
      <c r="G3898" t="s">
        <v>5161</v>
      </c>
      <c r="H3898" t="s">
        <v>5183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5208</v>
      </c>
      <c r="P3898">
        <f t="shared" si="204"/>
        <v>43</v>
      </c>
      <c r="Q3898" t="s">
        <v>5234</v>
      </c>
      <c r="R3898" t="s">
        <v>5235</v>
      </c>
      <c r="S3898" s="10">
        <f t="shared" si="205"/>
        <v>41792.983541666668</v>
      </c>
      <c r="T3898" s="10">
        <f t="shared" si="206"/>
        <v>41806.983541666668</v>
      </c>
    </row>
    <row r="3899" spans="1:20" ht="43.5" x14ac:dyDescent="0.35">
      <c r="A3899">
        <v>3897</v>
      </c>
      <c r="B3899" s="3" t="s">
        <v>2363</v>
      </c>
      <c r="C3899" s="3" t="s">
        <v>4942</v>
      </c>
      <c r="D3899">
        <v>2500</v>
      </c>
      <c r="E3899">
        <v>440</v>
      </c>
      <c r="F3899" t="s">
        <v>5158</v>
      </c>
      <c r="G3899" t="s">
        <v>5165</v>
      </c>
      <c r="H3899" t="s">
        <v>5187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5208</v>
      </c>
      <c r="P3899">
        <f t="shared" si="204"/>
        <v>44</v>
      </c>
      <c r="Q3899" t="s">
        <v>5234</v>
      </c>
      <c r="R3899" t="s">
        <v>5235</v>
      </c>
      <c r="S3899" s="10">
        <f t="shared" si="205"/>
        <v>41982.665312499994</v>
      </c>
      <c r="T3899" s="10">
        <f t="shared" si="206"/>
        <v>42012.665312499994</v>
      </c>
    </row>
    <row r="3900" spans="1:20" ht="58" x14ac:dyDescent="0.35">
      <c r="A3900">
        <v>3898</v>
      </c>
      <c r="B3900" s="3" t="s">
        <v>2364</v>
      </c>
      <c r="C3900" s="3" t="s">
        <v>4943</v>
      </c>
      <c r="D3900">
        <v>2500</v>
      </c>
      <c r="E3900">
        <v>814</v>
      </c>
      <c r="F3900" t="s">
        <v>5158</v>
      </c>
      <c r="G3900" t="s">
        <v>5162</v>
      </c>
      <c r="H3900" t="s">
        <v>5184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5208</v>
      </c>
      <c r="P3900">
        <f t="shared" si="204"/>
        <v>51</v>
      </c>
      <c r="Q3900" t="s">
        <v>5234</v>
      </c>
      <c r="R3900" t="s">
        <v>5235</v>
      </c>
      <c r="S3900" s="10">
        <f t="shared" si="205"/>
        <v>42193.273958333331</v>
      </c>
      <c r="T3900" s="10">
        <f t="shared" si="206"/>
        <v>42233.458333333336</v>
      </c>
    </row>
    <row r="3901" spans="1:20" ht="43.5" x14ac:dyDescent="0.35">
      <c r="A3901">
        <v>3899</v>
      </c>
      <c r="B3901" s="3" t="s">
        <v>2365</v>
      </c>
      <c r="C3901" s="3" t="s">
        <v>4944</v>
      </c>
      <c r="D3901">
        <v>10000</v>
      </c>
      <c r="E3901">
        <v>125</v>
      </c>
      <c r="F3901" t="s">
        <v>5158</v>
      </c>
      <c r="G3901" t="s">
        <v>5161</v>
      </c>
      <c r="H3901" t="s">
        <v>5183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5208</v>
      </c>
      <c r="P3901">
        <f t="shared" si="204"/>
        <v>63</v>
      </c>
      <c r="Q3901" t="s">
        <v>5234</v>
      </c>
      <c r="R3901" t="s">
        <v>5235</v>
      </c>
      <c r="S3901" s="10">
        <f t="shared" si="205"/>
        <v>41843.566678240742</v>
      </c>
      <c r="T3901" s="10">
        <f t="shared" si="206"/>
        <v>41863.566678240742</v>
      </c>
    </row>
    <row r="3902" spans="1:20" ht="43.5" x14ac:dyDescent="0.35">
      <c r="A3902">
        <v>3900</v>
      </c>
      <c r="B3902" s="3" t="s">
        <v>2366</v>
      </c>
      <c r="C3902" s="3" t="s">
        <v>4945</v>
      </c>
      <c r="D3902">
        <v>2500</v>
      </c>
      <c r="E3902">
        <v>135</v>
      </c>
      <c r="F3902" t="s">
        <v>5158</v>
      </c>
      <c r="G3902" t="s">
        <v>5161</v>
      </c>
      <c r="H3902" t="s">
        <v>5183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5208</v>
      </c>
      <c r="P3902">
        <f t="shared" si="204"/>
        <v>27</v>
      </c>
      <c r="Q3902" t="s">
        <v>5234</v>
      </c>
      <c r="R3902" t="s">
        <v>5235</v>
      </c>
      <c r="S3902" s="10">
        <f t="shared" si="205"/>
        <v>42135.884155092594</v>
      </c>
      <c r="T3902" s="10">
        <f t="shared" si="206"/>
        <v>42165.884155092594</v>
      </c>
    </row>
    <row r="3903" spans="1:20" ht="43.5" x14ac:dyDescent="0.35">
      <c r="A3903">
        <v>3901</v>
      </c>
      <c r="B3903" s="3" t="s">
        <v>2367</v>
      </c>
      <c r="C3903" s="3" t="s">
        <v>4946</v>
      </c>
      <c r="D3903">
        <v>3000</v>
      </c>
      <c r="E3903">
        <v>25</v>
      </c>
      <c r="F3903" t="s">
        <v>5158</v>
      </c>
      <c r="G3903" t="s">
        <v>5161</v>
      </c>
      <c r="H3903" t="s">
        <v>5183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5208</v>
      </c>
      <c r="P3903">
        <f t="shared" si="204"/>
        <v>25</v>
      </c>
      <c r="Q3903" t="s">
        <v>5234</v>
      </c>
      <c r="R3903" t="s">
        <v>5235</v>
      </c>
      <c r="S3903" s="10">
        <f t="shared" si="205"/>
        <v>42317.618043981478</v>
      </c>
      <c r="T3903" s="10">
        <f t="shared" si="206"/>
        <v>42357.618043981478</v>
      </c>
    </row>
    <row r="3904" spans="1:20" ht="43.5" x14ac:dyDescent="0.35">
      <c r="A3904">
        <v>3902</v>
      </c>
      <c r="B3904" s="3" t="s">
        <v>2368</v>
      </c>
      <c r="C3904" s="3" t="s">
        <v>4947</v>
      </c>
      <c r="D3904">
        <v>3000</v>
      </c>
      <c r="E3904">
        <v>1465</v>
      </c>
      <c r="F3904" t="s">
        <v>5158</v>
      </c>
      <c r="G3904" t="s">
        <v>5162</v>
      </c>
      <c r="H3904" t="s">
        <v>5184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5208</v>
      </c>
      <c r="P3904">
        <f t="shared" si="204"/>
        <v>47</v>
      </c>
      <c r="Q3904" t="s">
        <v>5234</v>
      </c>
      <c r="R3904" t="s">
        <v>5235</v>
      </c>
      <c r="S3904" s="10">
        <f t="shared" si="205"/>
        <v>42663.259745370371</v>
      </c>
      <c r="T3904" s="10">
        <f t="shared" si="206"/>
        <v>42688.301412037035</v>
      </c>
    </row>
    <row r="3905" spans="1:20" ht="58" x14ac:dyDescent="0.35">
      <c r="A3905">
        <v>3903</v>
      </c>
      <c r="B3905" s="3" t="s">
        <v>2369</v>
      </c>
      <c r="C3905" s="3" t="s">
        <v>4948</v>
      </c>
      <c r="D3905">
        <v>1500</v>
      </c>
      <c r="E3905">
        <v>0</v>
      </c>
      <c r="F3905" t="s">
        <v>5158</v>
      </c>
      <c r="G3905" t="s">
        <v>5161</v>
      </c>
      <c r="H3905" t="s">
        <v>5183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5208</v>
      </c>
      <c r="P3905" t="e">
        <f t="shared" si="204"/>
        <v>#DIV/0!</v>
      </c>
      <c r="Q3905" t="s">
        <v>5234</v>
      </c>
      <c r="R3905" t="s">
        <v>5235</v>
      </c>
      <c r="S3905" s="10">
        <f t="shared" si="205"/>
        <v>42185.802835648145</v>
      </c>
      <c r="T3905" s="10">
        <f t="shared" si="206"/>
        <v>42230.609722222223</v>
      </c>
    </row>
    <row r="3906" spans="1:20" ht="29" x14ac:dyDescent="0.35">
      <c r="A3906">
        <v>3904</v>
      </c>
      <c r="B3906" s="3" t="s">
        <v>2370</v>
      </c>
      <c r="C3906" s="3" t="s">
        <v>4949</v>
      </c>
      <c r="D3906">
        <v>10000</v>
      </c>
      <c r="E3906">
        <v>3</v>
      </c>
      <c r="F3906" t="s">
        <v>5158</v>
      </c>
      <c r="G3906" t="s">
        <v>5161</v>
      </c>
      <c r="H3906" t="s">
        <v>5183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5208</v>
      </c>
      <c r="P3906">
        <f t="shared" si="204"/>
        <v>2</v>
      </c>
      <c r="Q3906" t="s">
        <v>5234</v>
      </c>
      <c r="R3906" t="s">
        <v>5235</v>
      </c>
      <c r="S3906" s="10">
        <f t="shared" si="205"/>
        <v>42095.020833333336</v>
      </c>
      <c r="T3906" s="10">
        <f t="shared" si="206"/>
        <v>42109.00277777778</v>
      </c>
    </row>
    <row r="3907" spans="1:20" ht="43.5" x14ac:dyDescent="0.35">
      <c r="A3907">
        <v>3905</v>
      </c>
      <c r="B3907" s="3" t="s">
        <v>2371</v>
      </c>
      <c r="C3907" s="3" t="s">
        <v>4950</v>
      </c>
      <c r="D3907">
        <v>1500</v>
      </c>
      <c r="E3907">
        <v>173</v>
      </c>
      <c r="F3907" t="s">
        <v>5158</v>
      </c>
      <c r="G3907" t="s">
        <v>5162</v>
      </c>
      <c r="H3907" t="s">
        <v>5184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5208</v>
      </c>
      <c r="P3907">
        <f t="shared" ref="P3907:P3970" si="207">ROUND(E3907/L3907,0)</f>
        <v>25</v>
      </c>
      <c r="Q3907" t="s">
        <v>5234</v>
      </c>
      <c r="R3907" t="s">
        <v>5235</v>
      </c>
      <c r="S3907" s="10">
        <f t="shared" ref="S3907:S3970" si="208">(J3907/86400)+25569+(-5/24)</f>
        <v>42124.415543981479</v>
      </c>
      <c r="T3907" s="10">
        <f t="shared" ref="T3907:T3970" si="209">(I3907/86400)+25569+(-5/24)</f>
        <v>42166.749999999993</v>
      </c>
    </row>
    <row r="3908" spans="1:20" ht="43.5" x14ac:dyDescent="0.35">
      <c r="A3908">
        <v>3906</v>
      </c>
      <c r="B3908" s="3" t="s">
        <v>2372</v>
      </c>
      <c r="C3908" s="3" t="s">
        <v>4951</v>
      </c>
      <c r="D3908">
        <v>1500</v>
      </c>
      <c r="E3908">
        <v>1010</v>
      </c>
      <c r="F3908" t="s">
        <v>5158</v>
      </c>
      <c r="G3908" t="s">
        <v>5162</v>
      </c>
      <c r="H3908" t="s">
        <v>5184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5208</v>
      </c>
      <c r="P3908">
        <f t="shared" si="207"/>
        <v>63</v>
      </c>
      <c r="Q3908" t="s">
        <v>5234</v>
      </c>
      <c r="R3908" t="s">
        <v>5235</v>
      </c>
      <c r="S3908" s="10">
        <f t="shared" si="208"/>
        <v>42143.709409722222</v>
      </c>
      <c r="T3908" s="10">
        <f t="shared" si="209"/>
        <v>42181.350694444445</v>
      </c>
    </row>
    <row r="3909" spans="1:20" ht="43.5" x14ac:dyDescent="0.35">
      <c r="A3909">
        <v>3907</v>
      </c>
      <c r="B3909" s="3" t="s">
        <v>2373</v>
      </c>
      <c r="C3909" s="3" t="s">
        <v>4952</v>
      </c>
      <c r="D3909">
        <v>1000</v>
      </c>
      <c r="E3909">
        <v>153</v>
      </c>
      <c r="F3909" t="s">
        <v>5158</v>
      </c>
      <c r="G3909" t="s">
        <v>5161</v>
      </c>
      <c r="H3909" t="s">
        <v>5183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5208</v>
      </c>
      <c r="P3909">
        <f t="shared" si="207"/>
        <v>38</v>
      </c>
      <c r="Q3909" t="s">
        <v>5234</v>
      </c>
      <c r="R3909" t="s">
        <v>5235</v>
      </c>
      <c r="S3909" s="10">
        <f t="shared" si="208"/>
        <v>41906.611180555556</v>
      </c>
      <c r="T3909" s="10">
        <f t="shared" si="209"/>
        <v>41938.630555555552</v>
      </c>
    </row>
    <row r="3910" spans="1:20" ht="58" x14ac:dyDescent="0.35">
      <c r="A3910">
        <v>3908</v>
      </c>
      <c r="B3910" s="3" t="s">
        <v>2374</v>
      </c>
      <c r="C3910" s="3" t="s">
        <v>4953</v>
      </c>
      <c r="D3910">
        <v>750</v>
      </c>
      <c r="E3910">
        <v>65</v>
      </c>
      <c r="F3910" t="s">
        <v>5158</v>
      </c>
      <c r="G3910" t="s">
        <v>5161</v>
      </c>
      <c r="H3910" t="s">
        <v>5183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5208</v>
      </c>
      <c r="P3910">
        <f t="shared" si="207"/>
        <v>16</v>
      </c>
      <c r="Q3910" t="s">
        <v>5234</v>
      </c>
      <c r="R3910" t="s">
        <v>5235</v>
      </c>
      <c r="S3910" s="10">
        <f t="shared" si="208"/>
        <v>41833.927037037036</v>
      </c>
      <c r="T3910" s="10">
        <f t="shared" si="209"/>
        <v>41848.927037037036</v>
      </c>
    </row>
    <row r="3911" spans="1:20" ht="43.5" x14ac:dyDescent="0.35">
      <c r="A3911">
        <v>3909</v>
      </c>
      <c r="B3911" s="3" t="s">
        <v>2375</v>
      </c>
      <c r="C3911" s="3" t="s">
        <v>4954</v>
      </c>
      <c r="D3911">
        <v>60000</v>
      </c>
      <c r="E3911">
        <v>135</v>
      </c>
      <c r="F3911" t="s">
        <v>5158</v>
      </c>
      <c r="G3911" t="s">
        <v>5161</v>
      </c>
      <c r="H3911" t="s">
        <v>5183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5208</v>
      </c>
      <c r="P3911">
        <f t="shared" si="207"/>
        <v>34</v>
      </c>
      <c r="Q3911" t="s">
        <v>5234</v>
      </c>
      <c r="R3911" t="s">
        <v>5235</v>
      </c>
      <c r="S3911" s="10">
        <f t="shared" si="208"/>
        <v>41863.150949074072</v>
      </c>
      <c r="T3911" s="10">
        <f t="shared" si="209"/>
        <v>41893.150949074072</v>
      </c>
    </row>
    <row r="3912" spans="1:20" ht="43.5" x14ac:dyDescent="0.35">
      <c r="A3912">
        <v>3910</v>
      </c>
      <c r="B3912" s="3" t="s">
        <v>2376</v>
      </c>
      <c r="C3912" s="3" t="s">
        <v>4955</v>
      </c>
      <c r="D3912">
        <v>6000</v>
      </c>
      <c r="E3912">
        <v>185</v>
      </c>
      <c r="F3912" t="s">
        <v>5158</v>
      </c>
      <c r="G3912" t="s">
        <v>5161</v>
      </c>
      <c r="H3912" t="s">
        <v>5183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5208</v>
      </c>
      <c r="P3912">
        <f t="shared" si="207"/>
        <v>62</v>
      </c>
      <c r="Q3912" t="s">
        <v>5234</v>
      </c>
      <c r="R3912" t="s">
        <v>5235</v>
      </c>
      <c r="S3912" s="10">
        <f t="shared" si="208"/>
        <v>42224.548576388886</v>
      </c>
      <c r="T3912" s="10">
        <f t="shared" si="209"/>
        <v>42254.548576388886</v>
      </c>
    </row>
    <row r="3913" spans="1:20" ht="43.5" x14ac:dyDescent="0.35">
      <c r="A3913">
        <v>3911</v>
      </c>
      <c r="B3913" s="3" t="s">
        <v>2377</v>
      </c>
      <c r="C3913" s="3" t="s">
        <v>4956</v>
      </c>
      <c r="D3913">
        <v>8000</v>
      </c>
      <c r="E3913">
        <v>2993</v>
      </c>
      <c r="F3913" t="s">
        <v>5158</v>
      </c>
      <c r="G3913" t="s">
        <v>5161</v>
      </c>
      <c r="H3913" t="s">
        <v>5183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5208</v>
      </c>
      <c r="P3913">
        <f t="shared" si="207"/>
        <v>83</v>
      </c>
      <c r="Q3913" t="s">
        <v>5234</v>
      </c>
      <c r="R3913" t="s">
        <v>5235</v>
      </c>
      <c r="S3913" s="10">
        <f t="shared" si="208"/>
        <v>41939.603900462964</v>
      </c>
      <c r="T3913" s="10">
        <f t="shared" si="209"/>
        <v>41969.645567129628</v>
      </c>
    </row>
    <row r="3914" spans="1:20" ht="43.5" x14ac:dyDescent="0.35">
      <c r="A3914">
        <v>3912</v>
      </c>
      <c r="B3914" s="3" t="s">
        <v>2378</v>
      </c>
      <c r="C3914" s="3" t="s">
        <v>4957</v>
      </c>
      <c r="D3914">
        <v>15000</v>
      </c>
      <c r="E3914">
        <v>1</v>
      </c>
      <c r="F3914" t="s">
        <v>5158</v>
      </c>
      <c r="G3914" t="s">
        <v>5161</v>
      </c>
      <c r="H3914" t="s">
        <v>5183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5208</v>
      </c>
      <c r="P3914">
        <f t="shared" si="207"/>
        <v>1</v>
      </c>
      <c r="Q3914" t="s">
        <v>5234</v>
      </c>
      <c r="R3914" t="s">
        <v>5235</v>
      </c>
      <c r="S3914" s="10">
        <f t="shared" si="208"/>
        <v>42059.061689814807</v>
      </c>
      <c r="T3914" s="10">
        <f t="shared" si="209"/>
        <v>42118.982638888883</v>
      </c>
    </row>
    <row r="3915" spans="1:20" ht="43.5" x14ac:dyDescent="0.35">
      <c r="A3915">
        <v>3913</v>
      </c>
      <c r="B3915" s="3" t="s">
        <v>2379</v>
      </c>
      <c r="C3915" s="3" t="s">
        <v>4958</v>
      </c>
      <c r="D3915">
        <v>10000</v>
      </c>
      <c r="E3915">
        <v>1000</v>
      </c>
      <c r="F3915" t="s">
        <v>5158</v>
      </c>
      <c r="G3915" t="s">
        <v>5161</v>
      </c>
      <c r="H3915" t="s">
        <v>5183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5208</v>
      </c>
      <c r="P3915">
        <f t="shared" si="207"/>
        <v>143</v>
      </c>
      <c r="Q3915" t="s">
        <v>5234</v>
      </c>
      <c r="R3915" t="s">
        <v>5235</v>
      </c>
      <c r="S3915" s="10">
        <f t="shared" si="208"/>
        <v>42308.002881944441</v>
      </c>
      <c r="T3915" s="10">
        <f t="shared" si="209"/>
        <v>42338.044548611106</v>
      </c>
    </row>
    <row r="3916" spans="1:20" ht="43.5" x14ac:dyDescent="0.35">
      <c r="A3916">
        <v>3914</v>
      </c>
      <c r="B3916" s="3" t="s">
        <v>2380</v>
      </c>
      <c r="C3916" s="3" t="s">
        <v>4959</v>
      </c>
      <c r="D3916">
        <v>2500</v>
      </c>
      <c r="E3916">
        <v>909</v>
      </c>
      <c r="F3916" t="s">
        <v>5158</v>
      </c>
      <c r="G3916" t="s">
        <v>5162</v>
      </c>
      <c r="H3916" t="s">
        <v>5184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5208</v>
      </c>
      <c r="P3916">
        <f t="shared" si="207"/>
        <v>34</v>
      </c>
      <c r="Q3916" t="s">
        <v>5234</v>
      </c>
      <c r="R3916" t="s">
        <v>5235</v>
      </c>
      <c r="S3916" s="10">
        <f t="shared" si="208"/>
        <v>42114.610601851855</v>
      </c>
      <c r="T3916" s="10">
        <f t="shared" si="209"/>
        <v>42134.749305555553</v>
      </c>
    </row>
    <row r="3917" spans="1:20" ht="43.5" x14ac:dyDescent="0.35">
      <c r="A3917">
        <v>3915</v>
      </c>
      <c r="B3917" s="3" t="s">
        <v>2381</v>
      </c>
      <c r="C3917" s="3" t="s">
        <v>4960</v>
      </c>
      <c r="D3917">
        <v>1500</v>
      </c>
      <c r="E3917">
        <v>5</v>
      </c>
      <c r="F3917" t="s">
        <v>5158</v>
      </c>
      <c r="G3917" t="s">
        <v>5162</v>
      </c>
      <c r="H3917" t="s">
        <v>5184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5208</v>
      </c>
      <c r="P3917">
        <f t="shared" si="207"/>
        <v>5</v>
      </c>
      <c r="Q3917" t="s">
        <v>5234</v>
      </c>
      <c r="R3917" t="s">
        <v>5235</v>
      </c>
      <c r="S3917" s="10">
        <f t="shared" si="208"/>
        <v>42492.776724537034</v>
      </c>
      <c r="T3917" s="10">
        <f t="shared" si="209"/>
        <v>42522.776724537034</v>
      </c>
    </row>
    <row r="3918" spans="1:20" ht="43.5" x14ac:dyDescent="0.35">
      <c r="A3918">
        <v>3916</v>
      </c>
      <c r="B3918" s="3" t="s">
        <v>2382</v>
      </c>
      <c r="C3918" s="3" t="s">
        <v>4961</v>
      </c>
      <c r="D3918">
        <v>2000</v>
      </c>
      <c r="E3918">
        <v>0</v>
      </c>
      <c r="F3918" t="s">
        <v>5158</v>
      </c>
      <c r="G3918" t="s">
        <v>5169</v>
      </c>
      <c r="H3918" t="s">
        <v>5190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5208</v>
      </c>
      <c r="P3918" t="e">
        <f t="shared" si="207"/>
        <v>#DIV/0!</v>
      </c>
      <c r="Q3918" t="s">
        <v>5234</v>
      </c>
      <c r="R3918" t="s">
        <v>5235</v>
      </c>
      <c r="S3918" s="10">
        <f t="shared" si="208"/>
        <v>42494.263333333329</v>
      </c>
      <c r="T3918" s="10">
        <f t="shared" si="209"/>
        <v>42524.263333333329</v>
      </c>
    </row>
    <row r="3919" spans="1:20" ht="43.5" x14ac:dyDescent="0.35">
      <c r="A3919">
        <v>3917</v>
      </c>
      <c r="B3919" s="3" t="s">
        <v>2383</v>
      </c>
      <c r="C3919" s="3" t="s">
        <v>4962</v>
      </c>
      <c r="D3919">
        <v>3500</v>
      </c>
      <c r="E3919">
        <v>10</v>
      </c>
      <c r="F3919" t="s">
        <v>5158</v>
      </c>
      <c r="G3919" t="s">
        <v>5162</v>
      </c>
      <c r="H3919" t="s">
        <v>5184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5208</v>
      </c>
      <c r="P3919">
        <f t="shared" si="207"/>
        <v>10</v>
      </c>
      <c r="Q3919" t="s">
        <v>5234</v>
      </c>
      <c r="R3919" t="s">
        <v>5235</v>
      </c>
      <c r="S3919" s="10">
        <f t="shared" si="208"/>
        <v>41863.318993055553</v>
      </c>
      <c r="T3919" s="10">
        <f t="shared" si="209"/>
        <v>41893.318993055553</v>
      </c>
    </row>
    <row r="3920" spans="1:20" ht="58" x14ac:dyDescent="0.35">
      <c r="A3920">
        <v>3918</v>
      </c>
      <c r="B3920" s="3" t="s">
        <v>2384</v>
      </c>
      <c r="C3920" s="3" t="s">
        <v>4963</v>
      </c>
      <c r="D3920">
        <v>60000</v>
      </c>
      <c r="E3920">
        <v>120</v>
      </c>
      <c r="F3920" t="s">
        <v>5158</v>
      </c>
      <c r="G3920" t="s">
        <v>5162</v>
      </c>
      <c r="H3920" t="s">
        <v>5184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5208</v>
      </c>
      <c r="P3920">
        <f t="shared" si="207"/>
        <v>40</v>
      </c>
      <c r="Q3920" t="s">
        <v>5234</v>
      </c>
      <c r="R3920" t="s">
        <v>5235</v>
      </c>
      <c r="S3920" s="10">
        <f t="shared" si="208"/>
        <v>41843.456284722219</v>
      </c>
      <c r="T3920" s="10">
        <f t="shared" si="209"/>
        <v>41855.458333333328</v>
      </c>
    </row>
    <row r="3921" spans="1:20" ht="43.5" x14ac:dyDescent="0.35">
      <c r="A3921">
        <v>3919</v>
      </c>
      <c r="B3921" s="3" t="s">
        <v>2385</v>
      </c>
      <c r="C3921" s="3" t="s">
        <v>4964</v>
      </c>
      <c r="D3921">
        <v>5000</v>
      </c>
      <c r="E3921">
        <v>90</v>
      </c>
      <c r="F3921" t="s">
        <v>5158</v>
      </c>
      <c r="G3921" t="s">
        <v>5162</v>
      </c>
      <c r="H3921" t="s">
        <v>5184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5208</v>
      </c>
      <c r="P3921">
        <f t="shared" si="207"/>
        <v>30</v>
      </c>
      <c r="Q3921" t="s">
        <v>5234</v>
      </c>
      <c r="R3921" t="s">
        <v>5235</v>
      </c>
      <c r="S3921" s="10">
        <f t="shared" si="208"/>
        <v>42358.476539351854</v>
      </c>
      <c r="T3921" s="10">
        <f t="shared" si="209"/>
        <v>42386.791666666664</v>
      </c>
    </row>
    <row r="3922" spans="1:20" ht="43.5" x14ac:dyDescent="0.35">
      <c r="A3922">
        <v>3920</v>
      </c>
      <c r="B3922" s="3" t="s">
        <v>2386</v>
      </c>
      <c r="C3922" s="3" t="s">
        <v>4965</v>
      </c>
      <c r="D3922">
        <v>2500</v>
      </c>
      <c r="E3922">
        <v>135</v>
      </c>
      <c r="F3922" t="s">
        <v>5158</v>
      </c>
      <c r="G3922" t="s">
        <v>5162</v>
      </c>
      <c r="H3922" t="s">
        <v>5184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5208</v>
      </c>
      <c r="P3922">
        <f t="shared" si="207"/>
        <v>45</v>
      </c>
      <c r="Q3922" t="s">
        <v>5234</v>
      </c>
      <c r="R3922" t="s">
        <v>5235</v>
      </c>
      <c r="S3922" s="10">
        <f t="shared" si="208"/>
        <v>42657.178935185184</v>
      </c>
      <c r="T3922" s="10">
        <f t="shared" si="209"/>
        <v>42687.220601851848</v>
      </c>
    </row>
    <row r="3923" spans="1:20" ht="43.5" x14ac:dyDescent="0.35">
      <c r="A3923">
        <v>3921</v>
      </c>
      <c r="B3923" s="3" t="s">
        <v>2387</v>
      </c>
      <c r="C3923" s="3" t="s">
        <v>4966</v>
      </c>
      <c r="D3923">
        <v>3000</v>
      </c>
      <c r="E3923">
        <v>0</v>
      </c>
      <c r="F3923" t="s">
        <v>5158</v>
      </c>
      <c r="G3923" t="s">
        <v>5162</v>
      </c>
      <c r="H3923" t="s">
        <v>5184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5208</v>
      </c>
      <c r="P3923" t="e">
        <f t="shared" si="207"/>
        <v>#DIV/0!</v>
      </c>
      <c r="Q3923" t="s">
        <v>5234</v>
      </c>
      <c r="R3923" t="s">
        <v>5235</v>
      </c>
      <c r="S3923" s="10">
        <f t="shared" si="208"/>
        <v>41926.333969907406</v>
      </c>
      <c r="T3923" s="10">
        <f t="shared" si="209"/>
        <v>41938.541666666664</v>
      </c>
    </row>
    <row r="3924" spans="1:20" ht="43.5" x14ac:dyDescent="0.35">
      <c r="A3924">
        <v>3922</v>
      </c>
      <c r="B3924" s="3" t="s">
        <v>2388</v>
      </c>
      <c r="C3924" s="3" t="s">
        <v>4967</v>
      </c>
      <c r="D3924">
        <v>750</v>
      </c>
      <c r="E3924">
        <v>61</v>
      </c>
      <c r="F3924" t="s">
        <v>5158</v>
      </c>
      <c r="G3924" t="s">
        <v>5161</v>
      </c>
      <c r="H3924" t="s">
        <v>5183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5208</v>
      </c>
      <c r="P3924">
        <f t="shared" si="207"/>
        <v>10</v>
      </c>
      <c r="Q3924" t="s">
        <v>5234</v>
      </c>
      <c r="R3924" t="s">
        <v>5235</v>
      </c>
      <c r="S3924" s="10">
        <f t="shared" si="208"/>
        <v>42020.560300925928</v>
      </c>
      <c r="T3924" s="10">
        <f t="shared" si="209"/>
        <v>42065.749999999993</v>
      </c>
    </row>
    <row r="3925" spans="1:20" ht="43.5" x14ac:dyDescent="0.35">
      <c r="A3925">
        <v>3923</v>
      </c>
      <c r="B3925" s="3" t="s">
        <v>2389</v>
      </c>
      <c r="C3925" s="3" t="s">
        <v>4968</v>
      </c>
      <c r="D3925">
        <v>11500</v>
      </c>
      <c r="E3925">
        <v>1384</v>
      </c>
      <c r="F3925" t="s">
        <v>5158</v>
      </c>
      <c r="G3925" t="s">
        <v>5162</v>
      </c>
      <c r="H3925" t="s">
        <v>5184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5208</v>
      </c>
      <c r="P3925">
        <f t="shared" si="207"/>
        <v>81</v>
      </c>
      <c r="Q3925" t="s">
        <v>5234</v>
      </c>
      <c r="R3925" t="s">
        <v>5235</v>
      </c>
      <c r="S3925" s="10">
        <f t="shared" si="208"/>
        <v>42075.771655092591</v>
      </c>
      <c r="T3925" s="10">
        <f t="shared" si="209"/>
        <v>42103.771655092591</v>
      </c>
    </row>
    <row r="3926" spans="1:20" ht="43.5" x14ac:dyDescent="0.35">
      <c r="A3926">
        <v>3924</v>
      </c>
      <c r="B3926" s="3" t="s">
        <v>2390</v>
      </c>
      <c r="C3926" s="3" t="s">
        <v>4969</v>
      </c>
      <c r="D3926">
        <v>15000</v>
      </c>
      <c r="E3926">
        <v>2290</v>
      </c>
      <c r="F3926" t="s">
        <v>5158</v>
      </c>
      <c r="G3926" t="s">
        <v>5161</v>
      </c>
      <c r="H3926" t="s">
        <v>5183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5208</v>
      </c>
      <c r="P3926">
        <f t="shared" si="207"/>
        <v>57</v>
      </c>
      <c r="Q3926" t="s">
        <v>5234</v>
      </c>
      <c r="R3926" t="s">
        <v>5235</v>
      </c>
      <c r="S3926" s="10">
        <f t="shared" si="208"/>
        <v>41786.751412037032</v>
      </c>
      <c r="T3926" s="10">
        <f t="shared" si="209"/>
        <v>41816.751412037032</v>
      </c>
    </row>
    <row r="3927" spans="1:20" ht="43.5" x14ac:dyDescent="0.35">
      <c r="A3927">
        <v>3925</v>
      </c>
      <c r="B3927" s="3" t="s">
        <v>2391</v>
      </c>
      <c r="C3927" s="3" t="s">
        <v>4970</v>
      </c>
      <c r="D3927">
        <v>150</v>
      </c>
      <c r="E3927">
        <v>15</v>
      </c>
      <c r="F3927" t="s">
        <v>5158</v>
      </c>
      <c r="G3927" t="s">
        <v>5161</v>
      </c>
      <c r="H3927" t="s">
        <v>5183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5208</v>
      </c>
      <c r="P3927">
        <f t="shared" si="207"/>
        <v>5</v>
      </c>
      <c r="Q3927" t="s">
        <v>5234</v>
      </c>
      <c r="R3927" t="s">
        <v>5235</v>
      </c>
      <c r="S3927" s="10">
        <f t="shared" si="208"/>
        <v>41820.662488425922</v>
      </c>
      <c r="T3927" s="10">
        <f t="shared" si="209"/>
        <v>41850.662488425922</v>
      </c>
    </row>
    <row r="3928" spans="1:20" ht="29" x14ac:dyDescent="0.35">
      <c r="A3928">
        <v>3926</v>
      </c>
      <c r="B3928" s="3" t="s">
        <v>2392</v>
      </c>
      <c r="C3928" s="3" t="s">
        <v>4971</v>
      </c>
      <c r="D3928">
        <v>5000</v>
      </c>
      <c r="E3928">
        <v>15</v>
      </c>
      <c r="F3928" t="s">
        <v>5158</v>
      </c>
      <c r="G3928" t="s">
        <v>5163</v>
      </c>
      <c r="H3928" t="s">
        <v>5185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5208</v>
      </c>
      <c r="P3928">
        <f t="shared" si="207"/>
        <v>15</v>
      </c>
      <c r="Q3928" t="s">
        <v>5234</v>
      </c>
      <c r="R3928" t="s">
        <v>5235</v>
      </c>
      <c r="S3928" s="10">
        <f t="shared" si="208"/>
        <v>41969.876712962963</v>
      </c>
      <c r="T3928" s="10">
        <f t="shared" si="209"/>
        <v>41999.876712962963</v>
      </c>
    </row>
    <row r="3929" spans="1:20" ht="43.5" x14ac:dyDescent="0.35">
      <c r="A3929">
        <v>3927</v>
      </c>
      <c r="B3929" s="3" t="s">
        <v>2393</v>
      </c>
      <c r="C3929" s="3" t="s">
        <v>4972</v>
      </c>
      <c r="D3929">
        <v>2500</v>
      </c>
      <c r="E3929">
        <v>25</v>
      </c>
      <c r="F3929" t="s">
        <v>5158</v>
      </c>
      <c r="G3929" t="s">
        <v>5162</v>
      </c>
      <c r="H3929" t="s">
        <v>5184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5208</v>
      </c>
      <c r="P3929">
        <f t="shared" si="207"/>
        <v>13</v>
      </c>
      <c r="Q3929" t="s">
        <v>5234</v>
      </c>
      <c r="R3929" t="s">
        <v>5235</v>
      </c>
      <c r="S3929" s="10">
        <f t="shared" si="208"/>
        <v>41830.059074074074</v>
      </c>
      <c r="T3929" s="10">
        <f t="shared" si="209"/>
        <v>41860.059074074074</v>
      </c>
    </row>
    <row r="3930" spans="1:20" ht="43.5" x14ac:dyDescent="0.35">
      <c r="A3930">
        <v>3928</v>
      </c>
      <c r="B3930" s="3" t="s">
        <v>2394</v>
      </c>
      <c r="C3930" s="3" t="s">
        <v>4973</v>
      </c>
      <c r="D3930">
        <v>5000</v>
      </c>
      <c r="E3930">
        <v>651</v>
      </c>
      <c r="F3930" t="s">
        <v>5158</v>
      </c>
      <c r="G3930" t="s">
        <v>5161</v>
      </c>
      <c r="H3930" t="s">
        <v>5183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5208</v>
      </c>
      <c r="P3930">
        <f t="shared" si="207"/>
        <v>93</v>
      </c>
      <c r="Q3930" t="s">
        <v>5234</v>
      </c>
      <c r="R3930" t="s">
        <v>5235</v>
      </c>
      <c r="S3930" s="10">
        <f t="shared" si="208"/>
        <v>42265.474849537037</v>
      </c>
      <c r="T3930" s="10">
        <f t="shared" si="209"/>
        <v>42292.999305555553</v>
      </c>
    </row>
    <row r="3931" spans="1:20" ht="43.5" x14ac:dyDescent="0.35">
      <c r="A3931">
        <v>3929</v>
      </c>
      <c r="B3931" s="3" t="s">
        <v>2395</v>
      </c>
      <c r="C3931" s="3" t="s">
        <v>4974</v>
      </c>
      <c r="D3931">
        <v>20000</v>
      </c>
      <c r="E3931">
        <v>453</v>
      </c>
      <c r="F3931" t="s">
        <v>5158</v>
      </c>
      <c r="G3931" t="s">
        <v>5161</v>
      </c>
      <c r="H3931" t="s">
        <v>5183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5208</v>
      </c>
      <c r="P3931">
        <f t="shared" si="207"/>
        <v>32</v>
      </c>
      <c r="Q3931" t="s">
        <v>5234</v>
      </c>
      <c r="R3931" t="s">
        <v>5235</v>
      </c>
      <c r="S3931" s="10">
        <f t="shared" si="208"/>
        <v>42601.618807870364</v>
      </c>
      <c r="T3931" s="10">
        <f t="shared" si="209"/>
        <v>42631.618807870364</v>
      </c>
    </row>
    <row r="3932" spans="1:20" ht="43.5" x14ac:dyDescent="0.35">
      <c r="A3932">
        <v>3930</v>
      </c>
      <c r="B3932" s="3" t="s">
        <v>2396</v>
      </c>
      <c r="C3932" s="3" t="s">
        <v>4975</v>
      </c>
      <c r="D3932">
        <v>10000</v>
      </c>
      <c r="E3932">
        <v>0</v>
      </c>
      <c r="F3932" t="s">
        <v>5158</v>
      </c>
      <c r="G3932" t="s">
        <v>5163</v>
      </c>
      <c r="H3932" t="s">
        <v>5185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5208</v>
      </c>
      <c r="P3932" t="e">
        <f t="shared" si="207"/>
        <v>#DIV/0!</v>
      </c>
      <c r="Q3932" t="s">
        <v>5234</v>
      </c>
      <c r="R3932" t="s">
        <v>5235</v>
      </c>
      <c r="S3932" s="10">
        <f t="shared" si="208"/>
        <v>42433.13041666666</v>
      </c>
      <c r="T3932" s="10">
        <f t="shared" si="209"/>
        <v>42461.041666666664</v>
      </c>
    </row>
    <row r="3933" spans="1:20" ht="43.5" x14ac:dyDescent="0.35">
      <c r="A3933">
        <v>3931</v>
      </c>
      <c r="B3933" s="3" t="s">
        <v>2397</v>
      </c>
      <c r="C3933" s="3" t="s">
        <v>4976</v>
      </c>
      <c r="D3933">
        <v>8000</v>
      </c>
      <c r="E3933">
        <v>0</v>
      </c>
      <c r="F3933" t="s">
        <v>5158</v>
      </c>
      <c r="G3933" t="s">
        <v>5161</v>
      </c>
      <c r="H3933" t="s">
        <v>5183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5208</v>
      </c>
      <c r="P3933" t="e">
        <f t="shared" si="207"/>
        <v>#DIV/0!</v>
      </c>
      <c r="Q3933" t="s">
        <v>5234</v>
      </c>
      <c r="R3933" t="s">
        <v>5235</v>
      </c>
      <c r="S3933" s="10">
        <f t="shared" si="208"/>
        <v>42227.943368055552</v>
      </c>
      <c r="T3933" s="10">
        <f t="shared" si="209"/>
        <v>42252.943368055552</v>
      </c>
    </row>
    <row r="3934" spans="1:20" ht="43.5" x14ac:dyDescent="0.35">
      <c r="A3934">
        <v>3932</v>
      </c>
      <c r="B3934" s="3" t="s">
        <v>2398</v>
      </c>
      <c r="C3934" s="3" t="s">
        <v>4977</v>
      </c>
      <c r="D3934">
        <v>12000</v>
      </c>
      <c r="E3934">
        <v>1</v>
      </c>
      <c r="F3934" t="s">
        <v>5158</v>
      </c>
      <c r="G3934" t="s">
        <v>5161</v>
      </c>
      <c r="H3934" t="s">
        <v>5183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5208</v>
      </c>
      <c r="P3934">
        <f t="shared" si="207"/>
        <v>1</v>
      </c>
      <c r="Q3934" t="s">
        <v>5234</v>
      </c>
      <c r="R3934" t="s">
        <v>5235</v>
      </c>
      <c r="S3934" s="10">
        <f t="shared" si="208"/>
        <v>42414.960231481477</v>
      </c>
      <c r="T3934" s="10">
        <f t="shared" si="209"/>
        <v>42444.918564814812</v>
      </c>
    </row>
    <row r="3935" spans="1:20" ht="43.5" x14ac:dyDescent="0.35">
      <c r="A3935">
        <v>3933</v>
      </c>
      <c r="B3935" s="3" t="s">
        <v>2399</v>
      </c>
      <c r="C3935" s="3" t="s">
        <v>4978</v>
      </c>
      <c r="D3935">
        <v>7000</v>
      </c>
      <c r="E3935">
        <v>1102</v>
      </c>
      <c r="F3935" t="s">
        <v>5158</v>
      </c>
      <c r="G3935" t="s">
        <v>5161</v>
      </c>
      <c r="H3935" t="s">
        <v>5183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5208</v>
      </c>
      <c r="P3935">
        <f t="shared" si="207"/>
        <v>92</v>
      </c>
      <c r="Q3935" t="s">
        <v>5234</v>
      </c>
      <c r="R3935" t="s">
        <v>5235</v>
      </c>
      <c r="S3935" s="10">
        <f t="shared" si="208"/>
        <v>42538.759976851848</v>
      </c>
      <c r="T3935" s="10">
        <f t="shared" si="209"/>
        <v>42567.821527777771</v>
      </c>
    </row>
    <row r="3936" spans="1:20" ht="43.5" x14ac:dyDescent="0.35">
      <c r="A3936">
        <v>3934</v>
      </c>
      <c r="B3936" s="3" t="s">
        <v>2400</v>
      </c>
      <c r="C3936" s="3" t="s">
        <v>4979</v>
      </c>
      <c r="D3936">
        <v>5000</v>
      </c>
      <c r="E3936">
        <v>550</v>
      </c>
      <c r="F3936" t="s">
        <v>5158</v>
      </c>
      <c r="G3936" t="s">
        <v>5161</v>
      </c>
      <c r="H3936" t="s">
        <v>5183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5208</v>
      </c>
      <c r="P3936">
        <f t="shared" si="207"/>
        <v>46</v>
      </c>
      <c r="Q3936" t="s">
        <v>5234</v>
      </c>
      <c r="R3936" t="s">
        <v>5235</v>
      </c>
      <c r="S3936" s="10">
        <f t="shared" si="208"/>
        <v>42233.463414351849</v>
      </c>
      <c r="T3936" s="10">
        <f t="shared" si="209"/>
        <v>42278.333333333336</v>
      </c>
    </row>
    <row r="3937" spans="1:20" ht="58" x14ac:dyDescent="0.35">
      <c r="A3937">
        <v>3935</v>
      </c>
      <c r="B3937" s="3" t="s">
        <v>2401</v>
      </c>
      <c r="C3937" s="3" t="s">
        <v>4980</v>
      </c>
      <c r="D3937">
        <v>3000</v>
      </c>
      <c r="E3937">
        <v>1315</v>
      </c>
      <c r="F3937" t="s">
        <v>5158</v>
      </c>
      <c r="G3937" t="s">
        <v>5162</v>
      </c>
      <c r="H3937" t="s">
        <v>5184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5208</v>
      </c>
      <c r="P3937">
        <f t="shared" si="207"/>
        <v>57</v>
      </c>
      <c r="Q3937" t="s">
        <v>5234</v>
      </c>
      <c r="R3937" t="s">
        <v>5235</v>
      </c>
      <c r="S3937" s="10">
        <f t="shared" si="208"/>
        <v>42221.448449074072</v>
      </c>
      <c r="T3937" s="10">
        <f t="shared" si="209"/>
        <v>42281.448449074072</v>
      </c>
    </row>
    <row r="3938" spans="1:20" ht="43.5" x14ac:dyDescent="0.35">
      <c r="A3938">
        <v>3936</v>
      </c>
      <c r="B3938" s="3" t="s">
        <v>2402</v>
      </c>
      <c r="C3938" s="3" t="s">
        <v>4981</v>
      </c>
      <c r="D3938">
        <v>20000</v>
      </c>
      <c r="E3938">
        <v>0</v>
      </c>
      <c r="F3938" t="s">
        <v>5158</v>
      </c>
      <c r="G3938" t="s">
        <v>5161</v>
      </c>
      <c r="H3938" t="s">
        <v>5183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5208</v>
      </c>
      <c r="P3938" t="e">
        <f t="shared" si="207"/>
        <v>#DIV/0!</v>
      </c>
      <c r="Q3938" t="s">
        <v>5234</v>
      </c>
      <c r="R3938" t="s">
        <v>5235</v>
      </c>
      <c r="S3938" s="10">
        <f t="shared" si="208"/>
        <v>42675.054629629631</v>
      </c>
      <c r="T3938" s="10">
        <f t="shared" si="209"/>
        <v>42705.096296296295</v>
      </c>
    </row>
    <row r="3939" spans="1:20" ht="43.5" x14ac:dyDescent="0.35">
      <c r="A3939">
        <v>3937</v>
      </c>
      <c r="B3939" s="3" t="s">
        <v>2403</v>
      </c>
      <c r="C3939" s="3" t="s">
        <v>4982</v>
      </c>
      <c r="D3939">
        <v>2885</v>
      </c>
      <c r="E3939">
        <v>2485</v>
      </c>
      <c r="F3939" t="s">
        <v>5158</v>
      </c>
      <c r="G3939" t="s">
        <v>5161</v>
      </c>
      <c r="H3939" t="s">
        <v>5183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5208</v>
      </c>
      <c r="P3939">
        <f t="shared" si="207"/>
        <v>249</v>
      </c>
      <c r="Q3939" t="s">
        <v>5234</v>
      </c>
      <c r="R3939" t="s">
        <v>5235</v>
      </c>
      <c r="S3939" s="10">
        <f t="shared" si="208"/>
        <v>42534.423148148147</v>
      </c>
      <c r="T3939" s="10">
        <f t="shared" si="209"/>
        <v>42562.423148148147</v>
      </c>
    </row>
    <row r="3940" spans="1:20" ht="43.5" x14ac:dyDescent="0.35">
      <c r="A3940">
        <v>3938</v>
      </c>
      <c r="B3940" s="3" t="s">
        <v>2404</v>
      </c>
      <c r="C3940" s="3" t="s">
        <v>4983</v>
      </c>
      <c r="D3940">
        <v>3255</v>
      </c>
      <c r="E3940">
        <v>397</v>
      </c>
      <c r="F3940" t="s">
        <v>5158</v>
      </c>
      <c r="G3940" t="s">
        <v>5161</v>
      </c>
      <c r="H3940" t="s">
        <v>5183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5208</v>
      </c>
      <c r="P3940">
        <f t="shared" si="207"/>
        <v>79</v>
      </c>
      <c r="Q3940" t="s">
        <v>5234</v>
      </c>
      <c r="R3940" t="s">
        <v>5235</v>
      </c>
      <c r="S3940" s="10">
        <f t="shared" si="208"/>
        <v>42151.697384259256</v>
      </c>
      <c r="T3940" s="10">
        <f t="shared" si="209"/>
        <v>42182.697384259256</v>
      </c>
    </row>
    <row r="3941" spans="1:20" ht="43.5" x14ac:dyDescent="0.35">
      <c r="A3941">
        <v>3939</v>
      </c>
      <c r="B3941" s="3" t="s">
        <v>2405</v>
      </c>
      <c r="C3941" s="3" t="s">
        <v>4984</v>
      </c>
      <c r="D3941">
        <v>5000</v>
      </c>
      <c r="E3941">
        <v>5</v>
      </c>
      <c r="F3941" t="s">
        <v>5158</v>
      </c>
      <c r="G3941" t="s">
        <v>5163</v>
      </c>
      <c r="H3941" t="s">
        <v>5185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5208</v>
      </c>
      <c r="P3941">
        <f t="shared" si="207"/>
        <v>5</v>
      </c>
      <c r="Q3941" t="s">
        <v>5234</v>
      </c>
      <c r="R3941" t="s">
        <v>5235</v>
      </c>
      <c r="S3941" s="10">
        <f t="shared" si="208"/>
        <v>41915.191886574074</v>
      </c>
      <c r="T3941" s="10">
        <f t="shared" si="209"/>
        <v>41918.979166666664</v>
      </c>
    </row>
    <row r="3942" spans="1:20" ht="43.5" x14ac:dyDescent="0.35">
      <c r="A3942">
        <v>3940</v>
      </c>
      <c r="B3942" s="3" t="s">
        <v>2406</v>
      </c>
      <c r="C3942" s="3" t="s">
        <v>4985</v>
      </c>
      <c r="D3942">
        <v>5000</v>
      </c>
      <c r="E3942">
        <v>11</v>
      </c>
      <c r="F3942" t="s">
        <v>5158</v>
      </c>
      <c r="G3942" t="s">
        <v>5161</v>
      </c>
      <c r="H3942" t="s">
        <v>5183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5208</v>
      </c>
      <c r="P3942">
        <f t="shared" si="207"/>
        <v>6</v>
      </c>
      <c r="Q3942" t="s">
        <v>5234</v>
      </c>
      <c r="R3942" t="s">
        <v>5235</v>
      </c>
      <c r="S3942" s="10">
        <f t="shared" si="208"/>
        <v>41961.284155092588</v>
      </c>
      <c r="T3942" s="10">
        <f t="shared" si="209"/>
        <v>42006.284155092588</v>
      </c>
    </row>
    <row r="3943" spans="1:20" ht="72.5" x14ac:dyDescent="0.35">
      <c r="A3943">
        <v>3941</v>
      </c>
      <c r="B3943" s="3" t="s">
        <v>2407</v>
      </c>
      <c r="C3943" s="3" t="s">
        <v>4986</v>
      </c>
      <c r="D3943">
        <v>5500</v>
      </c>
      <c r="E3943">
        <v>50</v>
      </c>
      <c r="F3943" t="s">
        <v>5158</v>
      </c>
      <c r="G3943" t="s">
        <v>5161</v>
      </c>
      <c r="H3943" t="s">
        <v>5183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5208</v>
      </c>
      <c r="P3943">
        <f t="shared" si="207"/>
        <v>25</v>
      </c>
      <c r="Q3943" t="s">
        <v>5234</v>
      </c>
      <c r="R3943" t="s">
        <v>5235</v>
      </c>
      <c r="S3943" s="10">
        <f t="shared" si="208"/>
        <v>41940.378900462958</v>
      </c>
      <c r="T3943" s="10">
        <f t="shared" si="209"/>
        <v>41967.833333333336</v>
      </c>
    </row>
    <row r="3944" spans="1:20" ht="43.5" x14ac:dyDescent="0.35">
      <c r="A3944">
        <v>3942</v>
      </c>
      <c r="B3944" s="3" t="s">
        <v>2408</v>
      </c>
      <c r="C3944" s="3" t="s">
        <v>4987</v>
      </c>
      <c r="D3944">
        <v>1200</v>
      </c>
      <c r="E3944">
        <v>0</v>
      </c>
      <c r="F3944" t="s">
        <v>5158</v>
      </c>
      <c r="G3944" t="s">
        <v>5161</v>
      </c>
      <c r="H3944" t="s">
        <v>5183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5208</v>
      </c>
      <c r="P3944" t="e">
        <f t="shared" si="207"/>
        <v>#DIV/0!</v>
      </c>
      <c r="Q3944" t="s">
        <v>5234</v>
      </c>
      <c r="R3944" t="s">
        <v>5235</v>
      </c>
      <c r="S3944" s="10">
        <f t="shared" si="208"/>
        <v>42111.695763888885</v>
      </c>
      <c r="T3944" s="10">
        <f t="shared" si="209"/>
        <v>42171.695763888885</v>
      </c>
    </row>
    <row r="3945" spans="1:20" ht="43.5" x14ac:dyDescent="0.35">
      <c r="A3945">
        <v>3943</v>
      </c>
      <c r="B3945" s="3" t="s">
        <v>2409</v>
      </c>
      <c r="C3945" s="3" t="s">
        <v>4988</v>
      </c>
      <c r="D3945">
        <v>5000</v>
      </c>
      <c r="E3945">
        <v>1782</v>
      </c>
      <c r="F3945" t="s">
        <v>5158</v>
      </c>
      <c r="G3945" t="s">
        <v>5161</v>
      </c>
      <c r="H3945" t="s">
        <v>5183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5208</v>
      </c>
      <c r="P3945">
        <f t="shared" si="207"/>
        <v>137</v>
      </c>
      <c r="Q3945" t="s">
        <v>5234</v>
      </c>
      <c r="R3945" t="s">
        <v>5235</v>
      </c>
      <c r="S3945" s="10">
        <f t="shared" si="208"/>
        <v>42279.570231481477</v>
      </c>
      <c r="T3945" s="10">
        <f t="shared" si="209"/>
        <v>42310.493055555555</v>
      </c>
    </row>
    <row r="3946" spans="1:20" ht="58" x14ac:dyDescent="0.35">
      <c r="A3946">
        <v>3944</v>
      </c>
      <c r="B3946" s="3" t="s">
        <v>2410</v>
      </c>
      <c r="C3946" s="3" t="s">
        <v>4989</v>
      </c>
      <c r="D3946">
        <v>5000</v>
      </c>
      <c r="E3946">
        <v>0</v>
      </c>
      <c r="F3946" t="s">
        <v>5158</v>
      </c>
      <c r="G3946" t="s">
        <v>5161</v>
      </c>
      <c r="H3946" t="s">
        <v>5183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5208</v>
      </c>
      <c r="P3946" t="e">
        <f t="shared" si="207"/>
        <v>#DIV/0!</v>
      </c>
      <c r="Q3946" t="s">
        <v>5234</v>
      </c>
      <c r="R3946" t="s">
        <v>5235</v>
      </c>
      <c r="S3946" s="10">
        <f t="shared" si="208"/>
        <v>42213.454571759255</v>
      </c>
      <c r="T3946" s="10">
        <f t="shared" si="209"/>
        <v>42243.454571759255</v>
      </c>
    </row>
    <row r="3947" spans="1:20" ht="43.5" x14ac:dyDescent="0.35">
      <c r="A3947">
        <v>3945</v>
      </c>
      <c r="B3947" s="3" t="s">
        <v>2411</v>
      </c>
      <c r="C3947" s="3" t="s">
        <v>4990</v>
      </c>
      <c r="D3947">
        <v>2000</v>
      </c>
      <c r="E3947">
        <v>5</v>
      </c>
      <c r="F3947" t="s">
        <v>5158</v>
      </c>
      <c r="G3947" t="s">
        <v>5161</v>
      </c>
      <c r="H3947" t="s">
        <v>5183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5208</v>
      </c>
      <c r="P3947">
        <f t="shared" si="207"/>
        <v>5</v>
      </c>
      <c r="Q3947" t="s">
        <v>5234</v>
      </c>
      <c r="R3947" t="s">
        <v>5235</v>
      </c>
      <c r="S3947" s="10">
        <f t="shared" si="208"/>
        <v>42109.593379629623</v>
      </c>
      <c r="T3947" s="10">
        <f t="shared" si="209"/>
        <v>42139.593379629623</v>
      </c>
    </row>
    <row r="3948" spans="1:20" ht="29" x14ac:dyDescent="0.35">
      <c r="A3948">
        <v>3946</v>
      </c>
      <c r="B3948" s="3" t="s">
        <v>2412</v>
      </c>
      <c r="C3948" s="3" t="s">
        <v>4991</v>
      </c>
      <c r="D3948">
        <v>6000</v>
      </c>
      <c r="E3948">
        <v>195</v>
      </c>
      <c r="F3948" t="s">
        <v>5158</v>
      </c>
      <c r="G3948" t="s">
        <v>5161</v>
      </c>
      <c r="H3948" t="s">
        <v>5183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5208</v>
      </c>
      <c r="P3948">
        <f t="shared" si="207"/>
        <v>39</v>
      </c>
      <c r="Q3948" t="s">
        <v>5234</v>
      </c>
      <c r="R3948" t="s">
        <v>5235</v>
      </c>
      <c r="S3948" s="10">
        <f t="shared" si="208"/>
        <v>42031.625254629624</v>
      </c>
      <c r="T3948" s="10">
        <f t="shared" si="209"/>
        <v>42063.124999999993</v>
      </c>
    </row>
    <row r="3949" spans="1:20" ht="58" x14ac:dyDescent="0.35">
      <c r="A3949">
        <v>3947</v>
      </c>
      <c r="B3949" s="3" t="s">
        <v>2413</v>
      </c>
      <c r="C3949" s="3" t="s">
        <v>4992</v>
      </c>
      <c r="D3949">
        <v>3000</v>
      </c>
      <c r="E3949">
        <v>101</v>
      </c>
      <c r="F3949" t="s">
        <v>5158</v>
      </c>
      <c r="G3949" t="s">
        <v>5161</v>
      </c>
      <c r="H3949" t="s">
        <v>5183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5208</v>
      </c>
      <c r="P3949">
        <f t="shared" si="207"/>
        <v>51</v>
      </c>
      <c r="Q3949" t="s">
        <v>5234</v>
      </c>
      <c r="R3949" t="s">
        <v>5235</v>
      </c>
      <c r="S3949" s="10">
        <f t="shared" si="208"/>
        <v>42614.934537037036</v>
      </c>
      <c r="T3949" s="10">
        <f t="shared" si="209"/>
        <v>42644.934537037036</v>
      </c>
    </row>
    <row r="3950" spans="1:20" ht="43.5" x14ac:dyDescent="0.35">
      <c r="A3950">
        <v>3948</v>
      </c>
      <c r="B3950" s="3" t="s">
        <v>2414</v>
      </c>
      <c r="C3950" s="3" t="s">
        <v>4993</v>
      </c>
      <c r="D3950">
        <v>30000</v>
      </c>
      <c r="E3950">
        <v>0</v>
      </c>
      <c r="F3950" t="s">
        <v>5158</v>
      </c>
      <c r="G3950" t="s">
        <v>5163</v>
      </c>
      <c r="H3950" t="s">
        <v>5185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5208</v>
      </c>
      <c r="P3950" t="e">
        <f t="shared" si="207"/>
        <v>#DIV/0!</v>
      </c>
      <c r="Q3950" t="s">
        <v>5234</v>
      </c>
      <c r="R3950" t="s">
        <v>5235</v>
      </c>
      <c r="S3950" s="10">
        <f t="shared" si="208"/>
        <v>41829.117164351854</v>
      </c>
      <c r="T3950" s="10">
        <f t="shared" si="209"/>
        <v>41889.117164351854</v>
      </c>
    </row>
    <row r="3951" spans="1:20" ht="58" x14ac:dyDescent="0.35">
      <c r="A3951">
        <v>3949</v>
      </c>
      <c r="B3951" s="3" t="s">
        <v>2415</v>
      </c>
      <c r="C3951" s="3" t="s">
        <v>4994</v>
      </c>
      <c r="D3951">
        <v>10000</v>
      </c>
      <c r="E3951">
        <v>1577</v>
      </c>
      <c r="F3951" t="s">
        <v>5158</v>
      </c>
      <c r="G3951" t="s">
        <v>5163</v>
      </c>
      <c r="H3951" t="s">
        <v>5185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5208</v>
      </c>
      <c r="P3951">
        <f t="shared" si="207"/>
        <v>49</v>
      </c>
      <c r="Q3951" t="s">
        <v>5234</v>
      </c>
      <c r="R3951" t="s">
        <v>5235</v>
      </c>
      <c r="S3951" s="10">
        <f t="shared" si="208"/>
        <v>42015.912280092591</v>
      </c>
      <c r="T3951" s="10">
        <f t="shared" si="209"/>
        <v>42045.912280092591</v>
      </c>
    </row>
    <row r="3952" spans="1:20" ht="58" x14ac:dyDescent="0.35">
      <c r="A3952">
        <v>3950</v>
      </c>
      <c r="B3952" s="3" t="s">
        <v>2416</v>
      </c>
      <c r="C3952" s="3" t="s">
        <v>4995</v>
      </c>
      <c r="D3952">
        <v>4000</v>
      </c>
      <c r="E3952">
        <v>25</v>
      </c>
      <c r="F3952" t="s">
        <v>5158</v>
      </c>
      <c r="G3952" t="s">
        <v>5161</v>
      </c>
      <c r="H3952" t="s">
        <v>5183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5208</v>
      </c>
      <c r="P3952">
        <f t="shared" si="207"/>
        <v>25</v>
      </c>
      <c r="Q3952" t="s">
        <v>5234</v>
      </c>
      <c r="R3952" t="s">
        <v>5235</v>
      </c>
      <c r="S3952" s="10">
        <f t="shared" si="208"/>
        <v>42439.493981481479</v>
      </c>
      <c r="T3952" s="10">
        <f t="shared" si="209"/>
        <v>42468.565972222219</v>
      </c>
    </row>
    <row r="3953" spans="1:20" ht="43.5" x14ac:dyDescent="0.35">
      <c r="A3953">
        <v>3951</v>
      </c>
      <c r="B3953" s="3" t="s">
        <v>2417</v>
      </c>
      <c r="C3953" s="3" t="s">
        <v>3898</v>
      </c>
      <c r="D3953">
        <v>200000</v>
      </c>
      <c r="E3953">
        <v>1</v>
      </c>
      <c r="F3953" t="s">
        <v>5158</v>
      </c>
      <c r="G3953" t="s">
        <v>5178</v>
      </c>
      <c r="H3953" t="s">
        <v>5186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5208</v>
      </c>
      <c r="P3953">
        <f t="shared" si="207"/>
        <v>1</v>
      </c>
      <c r="Q3953" t="s">
        <v>5234</v>
      </c>
      <c r="R3953" t="s">
        <v>5235</v>
      </c>
      <c r="S3953" s="10">
        <f t="shared" si="208"/>
        <v>42433.617384259262</v>
      </c>
      <c r="T3953" s="10">
        <f t="shared" si="209"/>
        <v>42493.57571759259</v>
      </c>
    </row>
    <row r="3954" spans="1:20" ht="43.5" x14ac:dyDescent="0.35">
      <c r="A3954">
        <v>3952</v>
      </c>
      <c r="B3954" s="3" t="s">
        <v>2418</v>
      </c>
      <c r="C3954" s="3" t="s">
        <v>4996</v>
      </c>
      <c r="D3954">
        <v>26000</v>
      </c>
      <c r="E3954">
        <v>25</v>
      </c>
      <c r="F3954" t="s">
        <v>5158</v>
      </c>
      <c r="G3954" t="s">
        <v>5161</v>
      </c>
      <c r="H3954" t="s">
        <v>5183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5208</v>
      </c>
      <c r="P3954">
        <f t="shared" si="207"/>
        <v>25</v>
      </c>
      <c r="Q3954" t="s">
        <v>5234</v>
      </c>
      <c r="R3954" t="s">
        <v>5235</v>
      </c>
      <c r="S3954" s="10">
        <f t="shared" si="208"/>
        <v>42243.582060185181</v>
      </c>
      <c r="T3954" s="10">
        <f t="shared" si="209"/>
        <v>42303.582060185181</v>
      </c>
    </row>
    <row r="3955" spans="1:20" ht="43.5" x14ac:dyDescent="0.35">
      <c r="A3955">
        <v>3953</v>
      </c>
      <c r="B3955" s="3" t="s">
        <v>2419</v>
      </c>
      <c r="C3955" s="3" t="s">
        <v>4997</v>
      </c>
      <c r="D3955">
        <v>17600</v>
      </c>
      <c r="E3955">
        <v>0</v>
      </c>
      <c r="F3955" t="s">
        <v>5158</v>
      </c>
      <c r="G3955" t="s">
        <v>5161</v>
      </c>
      <c r="H3955" t="s">
        <v>5183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5208</v>
      </c>
      <c r="P3955" t="e">
        <f t="shared" si="207"/>
        <v>#DIV/0!</v>
      </c>
      <c r="Q3955" t="s">
        <v>5234</v>
      </c>
      <c r="R3955" t="s">
        <v>5235</v>
      </c>
      <c r="S3955" s="10">
        <f t="shared" si="208"/>
        <v>42549.840115740742</v>
      </c>
      <c r="T3955" s="10">
        <f t="shared" si="209"/>
        <v>42580.770138888889</v>
      </c>
    </row>
    <row r="3956" spans="1:20" ht="58" x14ac:dyDescent="0.35">
      <c r="A3956">
        <v>3954</v>
      </c>
      <c r="B3956" s="3" t="s">
        <v>2420</v>
      </c>
      <c r="C3956" s="3" t="s">
        <v>4998</v>
      </c>
      <c r="D3956">
        <v>25000</v>
      </c>
      <c r="E3956">
        <v>0</v>
      </c>
      <c r="F3956" t="s">
        <v>5158</v>
      </c>
      <c r="G3956" t="s">
        <v>5166</v>
      </c>
      <c r="H3956" t="s">
        <v>5188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5208</v>
      </c>
      <c r="P3956" t="e">
        <f t="shared" si="207"/>
        <v>#DIV/0!</v>
      </c>
      <c r="Q3956" t="s">
        <v>5234</v>
      </c>
      <c r="R3956" t="s">
        <v>5235</v>
      </c>
      <c r="S3956" s="10">
        <f t="shared" si="208"/>
        <v>41774.442870370367</v>
      </c>
      <c r="T3956" s="10">
        <f t="shared" si="209"/>
        <v>41834.442870370367</v>
      </c>
    </row>
    <row r="3957" spans="1:20" ht="43.5" x14ac:dyDescent="0.35">
      <c r="A3957">
        <v>3955</v>
      </c>
      <c r="B3957" s="3" t="s">
        <v>2421</v>
      </c>
      <c r="C3957" s="3" t="s">
        <v>4999</v>
      </c>
      <c r="D3957">
        <v>1750</v>
      </c>
      <c r="E3957">
        <v>425</v>
      </c>
      <c r="F3957" t="s">
        <v>5158</v>
      </c>
      <c r="G3957" t="s">
        <v>5161</v>
      </c>
      <c r="H3957" t="s">
        <v>5183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5208</v>
      </c>
      <c r="P3957">
        <f t="shared" si="207"/>
        <v>53</v>
      </c>
      <c r="Q3957" t="s">
        <v>5234</v>
      </c>
      <c r="R3957" t="s">
        <v>5235</v>
      </c>
      <c r="S3957" s="10">
        <f t="shared" si="208"/>
        <v>42306.640520833331</v>
      </c>
      <c r="T3957" s="10">
        <f t="shared" si="209"/>
        <v>42336.682187499995</v>
      </c>
    </row>
    <row r="3958" spans="1:20" ht="43.5" x14ac:dyDescent="0.35">
      <c r="A3958">
        <v>3956</v>
      </c>
      <c r="B3958" s="3" t="s">
        <v>2422</v>
      </c>
      <c r="C3958" s="3" t="s">
        <v>5000</v>
      </c>
      <c r="D3958">
        <v>5500</v>
      </c>
      <c r="E3958">
        <v>0</v>
      </c>
      <c r="F3958" t="s">
        <v>5158</v>
      </c>
      <c r="G3958" t="s">
        <v>5161</v>
      </c>
      <c r="H3958" t="s">
        <v>5183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5208</v>
      </c>
      <c r="P3958" t="e">
        <f t="shared" si="207"/>
        <v>#DIV/0!</v>
      </c>
      <c r="Q3958" t="s">
        <v>5234</v>
      </c>
      <c r="R3958" t="s">
        <v>5235</v>
      </c>
      <c r="S3958" s="10">
        <f t="shared" si="208"/>
        <v>42457.723692129628</v>
      </c>
      <c r="T3958" s="10">
        <f t="shared" si="209"/>
        <v>42484.805555555555</v>
      </c>
    </row>
    <row r="3959" spans="1:20" ht="43.5" x14ac:dyDescent="0.35">
      <c r="A3959">
        <v>3957</v>
      </c>
      <c r="B3959" s="3" t="s">
        <v>2423</v>
      </c>
      <c r="C3959" s="3" t="s">
        <v>5001</v>
      </c>
      <c r="D3959">
        <v>28000</v>
      </c>
      <c r="E3959">
        <v>7</v>
      </c>
      <c r="F3959" t="s">
        <v>5158</v>
      </c>
      <c r="G3959" t="s">
        <v>5161</v>
      </c>
      <c r="H3959" t="s">
        <v>5183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5208</v>
      </c>
      <c r="P3959">
        <f t="shared" si="207"/>
        <v>7</v>
      </c>
      <c r="Q3959" t="s">
        <v>5234</v>
      </c>
      <c r="R3959" t="s">
        <v>5235</v>
      </c>
      <c r="S3959" s="10">
        <f t="shared" si="208"/>
        <v>42513.76798611111</v>
      </c>
      <c r="T3959" s="10">
        <f t="shared" si="209"/>
        <v>42559.76798611111</v>
      </c>
    </row>
    <row r="3960" spans="1:20" ht="58" x14ac:dyDescent="0.35">
      <c r="A3960">
        <v>3958</v>
      </c>
      <c r="B3960" s="3" t="s">
        <v>2424</v>
      </c>
      <c r="C3960" s="3" t="s">
        <v>5002</v>
      </c>
      <c r="D3960">
        <v>2000</v>
      </c>
      <c r="E3960">
        <v>641</v>
      </c>
      <c r="F3960" t="s">
        <v>5158</v>
      </c>
      <c r="G3960" t="s">
        <v>5161</v>
      </c>
      <c r="H3960" t="s">
        <v>5183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5208</v>
      </c>
      <c r="P3960">
        <f t="shared" si="207"/>
        <v>40</v>
      </c>
      <c r="Q3960" t="s">
        <v>5234</v>
      </c>
      <c r="R3960" t="s">
        <v>5235</v>
      </c>
      <c r="S3960" s="10">
        <f t="shared" si="208"/>
        <v>41816.742037037031</v>
      </c>
      <c r="T3960" s="10">
        <f t="shared" si="209"/>
        <v>41853.375</v>
      </c>
    </row>
    <row r="3961" spans="1:20" ht="43.5" x14ac:dyDescent="0.35">
      <c r="A3961">
        <v>3959</v>
      </c>
      <c r="B3961" s="3" t="s">
        <v>2425</v>
      </c>
      <c r="C3961" s="3" t="s">
        <v>5003</v>
      </c>
      <c r="D3961">
        <v>1200</v>
      </c>
      <c r="E3961">
        <v>292</v>
      </c>
      <c r="F3961" t="s">
        <v>5158</v>
      </c>
      <c r="G3961" t="s">
        <v>5161</v>
      </c>
      <c r="H3961" t="s">
        <v>5183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5208</v>
      </c>
      <c r="P3961">
        <f t="shared" si="207"/>
        <v>24</v>
      </c>
      <c r="Q3961" t="s">
        <v>5234</v>
      </c>
      <c r="R3961" t="s">
        <v>5235</v>
      </c>
      <c r="S3961" s="10">
        <f t="shared" si="208"/>
        <v>41880.580509259256</v>
      </c>
      <c r="T3961" s="10">
        <f t="shared" si="209"/>
        <v>41910.580509259256</v>
      </c>
    </row>
    <row r="3962" spans="1:20" ht="43.5" x14ac:dyDescent="0.35">
      <c r="A3962">
        <v>3960</v>
      </c>
      <c r="B3962" s="3" t="s">
        <v>2426</v>
      </c>
      <c r="C3962" s="3" t="s">
        <v>5004</v>
      </c>
      <c r="D3962">
        <v>3000</v>
      </c>
      <c r="E3962">
        <v>45</v>
      </c>
      <c r="F3962" t="s">
        <v>5158</v>
      </c>
      <c r="G3962" t="s">
        <v>5161</v>
      </c>
      <c r="H3962" t="s">
        <v>5183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5208</v>
      </c>
      <c r="P3962">
        <f t="shared" si="207"/>
        <v>11</v>
      </c>
      <c r="Q3962" t="s">
        <v>5234</v>
      </c>
      <c r="R3962" t="s">
        <v>5235</v>
      </c>
      <c r="S3962" s="10">
        <f t="shared" si="208"/>
        <v>42342.63722222222</v>
      </c>
      <c r="T3962" s="10">
        <f t="shared" si="209"/>
        <v>42372.63722222222</v>
      </c>
    </row>
    <row r="3963" spans="1:20" ht="58" x14ac:dyDescent="0.35">
      <c r="A3963">
        <v>3961</v>
      </c>
      <c r="B3963" s="3" t="s">
        <v>2427</v>
      </c>
      <c r="C3963" s="3" t="s">
        <v>5005</v>
      </c>
      <c r="D3963">
        <v>5000</v>
      </c>
      <c r="E3963">
        <v>21</v>
      </c>
      <c r="F3963" t="s">
        <v>5158</v>
      </c>
      <c r="G3963" t="s">
        <v>5162</v>
      </c>
      <c r="H3963" t="s">
        <v>5184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5208</v>
      </c>
      <c r="P3963">
        <f t="shared" si="207"/>
        <v>11</v>
      </c>
      <c r="Q3963" t="s">
        <v>5234</v>
      </c>
      <c r="R3963" t="s">
        <v>5235</v>
      </c>
      <c r="S3963" s="10">
        <f t="shared" si="208"/>
        <v>41745.682986111111</v>
      </c>
      <c r="T3963" s="10">
        <f t="shared" si="209"/>
        <v>41767.682986111111</v>
      </c>
    </row>
    <row r="3964" spans="1:20" ht="58" x14ac:dyDescent="0.35">
      <c r="A3964">
        <v>3962</v>
      </c>
      <c r="B3964" s="3" t="s">
        <v>2428</v>
      </c>
      <c r="C3964" s="3" t="s">
        <v>5006</v>
      </c>
      <c r="D3964">
        <v>1400</v>
      </c>
      <c r="E3964">
        <v>45</v>
      </c>
      <c r="F3964" t="s">
        <v>5158</v>
      </c>
      <c r="G3964" t="s">
        <v>5162</v>
      </c>
      <c r="H3964" t="s">
        <v>5184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5208</v>
      </c>
      <c r="P3964">
        <f t="shared" si="207"/>
        <v>15</v>
      </c>
      <c r="Q3964" t="s">
        <v>5234</v>
      </c>
      <c r="R3964" t="s">
        <v>5235</v>
      </c>
      <c r="S3964" s="10">
        <f t="shared" si="208"/>
        <v>42311.413124999999</v>
      </c>
      <c r="T3964" s="10">
        <f t="shared" si="209"/>
        <v>42336.413124999999</v>
      </c>
    </row>
    <row r="3965" spans="1:20" ht="58" x14ac:dyDescent="0.35">
      <c r="A3965">
        <v>3963</v>
      </c>
      <c r="B3965" s="3" t="s">
        <v>2429</v>
      </c>
      <c r="C3965" s="3" t="s">
        <v>5007</v>
      </c>
      <c r="D3965">
        <v>10000</v>
      </c>
      <c r="E3965">
        <v>0</v>
      </c>
      <c r="F3965" t="s">
        <v>5158</v>
      </c>
      <c r="G3965" t="s">
        <v>5166</v>
      </c>
      <c r="H3965" t="s">
        <v>5188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5208</v>
      </c>
      <c r="P3965" t="e">
        <f t="shared" si="207"/>
        <v>#DIV/0!</v>
      </c>
      <c r="Q3965" t="s">
        <v>5234</v>
      </c>
      <c r="R3965" t="s">
        <v>5235</v>
      </c>
      <c r="S3965" s="10">
        <f t="shared" si="208"/>
        <v>42295.945798611108</v>
      </c>
      <c r="T3965" s="10">
        <f t="shared" si="209"/>
        <v>42325.987465277773</v>
      </c>
    </row>
    <row r="3966" spans="1:20" ht="43.5" x14ac:dyDescent="0.35">
      <c r="A3966">
        <v>3964</v>
      </c>
      <c r="B3966" s="3" t="s">
        <v>2430</v>
      </c>
      <c r="C3966" s="3" t="s">
        <v>5008</v>
      </c>
      <c r="D3966">
        <v>2000</v>
      </c>
      <c r="E3966">
        <v>126</v>
      </c>
      <c r="F3966" t="s">
        <v>5158</v>
      </c>
      <c r="G3966" t="s">
        <v>5161</v>
      </c>
      <c r="H3966" t="s">
        <v>5183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5208</v>
      </c>
      <c r="P3966">
        <f t="shared" si="207"/>
        <v>42</v>
      </c>
      <c r="Q3966" t="s">
        <v>5234</v>
      </c>
      <c r="R3966" t="s">
        <v>5235</v>
      </c>
      <c r="S3966" s="10">
        <f t="shared" si="208"/>
        <v>42053.513726851852</v>
      </c>
      <c r="T3966" s="10">
        <f t="shared" si="209"/>
        <v>42113.47206018518</v>
      </c>
    </row>
    <row r="3967" spans="1:20" ht="58" x14ac:dyDescent="0.35">
      <c r="A3967">
        <v>3965</v>
      </c>
      <c r="B3967" s="3" t="s">
        <v>2431</v>
      </c>
      <c r="C3967" s="3" t="s">
        <v>5009</v>
      </c>
      <c r="D3967">
        <v>2000</v>
      </c>
      <c r="E3967">
        <v>285</v>
      </c>
      <c r="F3967" t="s">
        <v>5158</v>
      </c>
      <c r="G3967" t="s">
        <v>5161</v>
      </c>
      <c r="H3967" t="s">
        <v>5183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5208</v>
      </c>
      <c r="P3967">
        <f t="shared" si="207"/>
        <v>71</v>
      </c>
      <c r="Q3967" t="s">
        <v>5234</v>
      </c>
      <c r="R3967" t="s">
        <v>5235</v>
      </c>
      <c r="S3967" s="10">
        <f t="shared" si="208"/>
        <v>42414.027546296296</v>
      </c>
      <c r="T3967" s="10">
        <f t="shared" si="209"/>
        <v>42473.985879629625</v>
      </c>
    </row>
    <row r="3968" spans="1:20" ht="58" x14ac:dyDescent="0.35">
      <c r="A3968">
        <v>3966</v>
      </c>
      <c r="B3968" s="3" t="s">
        <v>2432</v>
      </c>
      <c r="C3968" s="3" t="s">
        <v>5010</v>
      </c>
      <c r="D3968">
        <v>7500</v>
      </c>
      <c r="E3968">
        <v>45</v>
      </c>
      <c r="F3968" t="s">
        <v>5158</v>
      </c>
      <c r="G3968" t="s">
        <v>5161</v>
      </c>
      <c r="H3968" t="s">
        <v>5183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5208</v>
      </c>
      <c r="P3968">
        <f t="shared" si="207"/>
        <v>23</v>
      </c>
      <c r="Q3968" t="s">
        <v>5234</v>
      </c>
      <c r="R3968" t="s">
        <v>5235</v>
      </c>
      <c r="S3968" s="10">
        <f t="shared" si="208"/>
        <v>41801.503217592588</v>
      </c>
      <c r="T3968" s="10">
        <f t="shared" si="209"/>
        <v>41843.915972222218</v>
      </c>
    </row>
    <row r="3969" spans="1:20" ht="43.5" x14ac:dyDescent="0.35">
      <c r="A3969">
        <v>3967</v>
      </c>
      <c r="B3969" s="3" t="s">
        <v>2433</v>
      </c>
      <c r="C3969" s="3" t="s">
        <v>5011</v>
      </c>
      <c r="D3969">
        <v>1700</v>
      </c>
      <c r="E3969">
        <v>410</v>
      </c>
      <c r="F3969" t="s">
        <v>5158</v>
      </c>
      <c r="G3969" t="s">
        <v>5161</v>
      </c>
      <c r="H3969" t="s">
        <v>5183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5208</v>
      </c>
      <c r="P3969">
        <f t="shared" si="207"/>
        <v>41</v>
      </c>
      <c r="Q3969" t="s">
        <v>5234</v>
      </c>
      <c r="R3969" t="s">
        <v>5235</v>
      </c>
      <c r="S3969" s="10">
        <f t="shared" si="208"/>
        <v>42770.082256944443</v>
      </c>
      <c r="T3969" s="10">
        <f t="shared" si="209"/>
        <v>42800.082256944443</v>
      </c>
    </row>
    <row r="3970" spans="1:20" ht="43.5" x14ac:dyDescent="0.35">
      <c r="A3970">
        <v>3968</v>
      </c>
      <c r="B3970" s="3" t="s">
        <v>2434</v>
      </c>
      <c r="C3970" s="3" t="s">
        <v>5012</v>
      </c>
      <c r="D3970">
        <v>5000</v>
      </c>
      <c r="E3970">
        <v>527</v>
      </c>
      <c r="F3970" t="s">
        <v>5158</v>
      </c>
      <c r="G3970" t="s">
        <v>5161</v>
      </c>
      <c r="H3970" t="s">
        <v>5183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5208</v>
      </c>
      <c r="P3970">
        <f t="shared" si="207"/>
        <v>48</v>
      </c>
      <c r="Q3970" t="s">
        <v>5234</v>
      </c>
      <c r="R3970" t="s">
        <v>5235</v>
      </c>
      <c r="S3970" s="10">
        <f t="shared" si="208"/>
        <v>42452.60732638889</v>
      </c>
      <c r="T3970" s="10">
        <f t="shared" si="209"/>
        <v>42512.60732638889</v>
      </c>
    </row>
    <row r="3971" spans="1:20" ht="58" x14ac:dyDescent="0.35">
      <c r="A3971">
        <v>3969</v>
      </c>
      <c r="B3971" s="3" t="s">
        <v>2435</v>
      </c>
      <c r="C3971" s="3" t="s">
        <v>5013</v>
      </c>
      <c r="D3971">
        <v>2825</v>
      </c>
      <c r="E3971">
        <v>211</v>
      </c>
      <c r="F3971" t="s">
        <v>5158</v>
      </c>
      <c r="G3971" t="s">
        <v>5161</v>
      </c>
      <c r="H3971" t="s">
        <v>5183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5208</v>
      </c>
      <c r="P3971">
        <f t="shared" ref="P3971:P4034" si="210">ROUND(E3971/L3971,0)</f>
        <v>35</v>
      </c>
      <c r="Q3971" t="s">
        <v>5234</v>
      </c>
      <c r="R3971" t="s">
        <v>5235</v>
      </c>
      <c r="S3971" s="10">
        <f t="shared" ref="S3971:S4034" si="211">(J3971/86400)+25569+(-5/24)</f>
        <v>42601.646365740737</v>
      </c>
      <c r="T3971" s="10">
        <f t="shared" ref="T3971:T4034" si="212">(I3971/86400)+25569+(-5/24)</f>
        <v>42610.954861111109</v>
      </c>
    </row>
    <row r="3972" spans="1:20" ht="58" x14ac:dyDescent="0.35">
      <c r="A3972">
        <v>3970</v>
      </c>
      <c r="B3972" s="3" t="s">
        <v>2436</v>
      </c>
      <c r="C3972" s="3" t="s">
        <v>5014</v>
      </c>
      <c r="D3972">
        <v>15000</v>
      </c>
      <c r="E3972">
        <v>11</v>
      </c>
      <c r="F3972" t="s">
        <v>5158</v>
      </c>
      <c r="G3972" t="s">
        <v>5161</v>
      </c>
      <c r="H3972" t="s">
        <v>5183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5208</v>
      </c>
      <c r="P3972">
        <f t="shared" si="210"/>
        <v>6</v>
      </c>
      <c r="Q3972" t="s">
        <v>5234</v>
      </c>
      <c r="R3972" t="s">
        <v>5235</v>
      </c>
      <c r="S3972" s="10">
        <f t="shared" si="211"/>
        <v>42447.655219907407</v>
      </c>
      <c r="T3972" s="10">
        <f t="shared" si="212"/>
        <v>42477.655219907407</v>
      </c>
    </row>
    <row r="3973" spans="1:20" ht="43.5" x14ac:dyDescent="0.35">
      <c r="A3973">
        <v>3971</v>
      </c>
      <c r="B3973" s="3" t="s">
        <v>2437</v>
      </c>
      <c r="C3973" s="3" t="s">
        <v>5015</v>
      </c>
      <c r="D3973">
        <v>14000</v>
      </c>
      <c r="E3973">
        <v>136</v>
      </c>
      <c r="F3973" t="s">
        <v>5158</v>
      </c>
      <c r="G3973" t="s">
        <v>5161</v>
      </c>
      <c r="H3973" t="s">
        <v>5183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5208</v>
      </c>
      <c r="P3973">
        <f t="shared" si="210"/>
        <v>23</v>
      </c>
      <c r="Q3973" t="s">
        <v>5234</v>
      </c>
      <c r="R3973" t="s">
        <v>5235</v>
      </c>
      <c r="S3973" s="10">
        <f t="shared" si="211"/>
        <v>41811.327847222223</v>
      </c>
      <c r="T3973" s="10">
        <f t="shared" si="212"/>
        <v>41841.327847222223</v>
      </c>
    </row>
    <row r="3974" spans="1:20" ht="43.5" x14ac:dyDescent="0.35">
      <c r="A3974">
        <v>3972</v>
      </c>
      <c r="B3974" s="3" t="s">
        <v>2438</v>
      </c>
      <c r="C3974" s="3" t="s">
        <v>5016</v>
      </c>
      <c r="D3974">
        <v>1000</v>
      </c>
      <c r="E3974">
        <v>211</v>
      </c>
      <c r="F3974" t="s">
        <v>5158</v>
      </c>
      <c r="G3974" t="s">
        <v>5161</v>
      </c>
      <c r="H3974" t="s">
        <v>5183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5208</v>
      </c>
      <c r="P3974">
        <f t="shared" si="210"/>
        <v>26</v>
      </c>
      <c r="Q3974" t="s">
        <v>5234</v>
      </c>
      <c r="R3974" t="s">
        <v>5235</v>
      </c>
      <c r="S3974" s="10">
        <f t="shared" si="211"/>
        <v>41980.859189814808</v>
      </c>
      <c r="T3974" s="10">
        <f t="shared" si="212"/>
        <v>42040.859189814808</v>
      </c>
    </row>
    <row r="3975" spans="1:20" ht="43.5" x14ac:dyDescent="0.35">
      <c r="A3975">
        <v>3973</v>
      </c>
      <c r="B3975" s="3" t="s">
        <v>2439</v>
      </c>
      <c r="C3975" s="3" t="s">
        <v>5017</v>
      </c>
      <c r="D3975">
        <v>5000</v>
      </c>
      <c r="E3975">
        <v>3905</v>
      </c>
      <c r="F3975" t="s">
        <v>5158</v>
      </c>
      <c r="G3975" t="s">
        <v>5161</v>
      </c>
      <c r="H3975" t="s">
        <v>5183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5208</v>
      </c>
      <c r="P3975">
        <f t="shared" si="210"/>
        <v>106</v>
      </c>
      <c r="Q3975" t="s">
        <v>5234</v>
      </c>
      <c r="R3975" t="s">
        <v>5235</v>
      </c>
      <c r="S3975" s="10">
        <f t="shared" si="211"/>
        <v>42469.475810185184</v>
      </c>
      <c r="T3975" s="10">
        <f t="shared" si="212"/>
        <v>42498.958333333336</v>
      </c>
    </row>
    <row r="3976" spans="1:20" ht="58" x14ac:dyDescent="0.35">
      <c r="A3976">
        <v>3974</v>
      </c>
      <c r="B3976" s="3" t="s">
        <v>2440</v>
      </c>
      <c r="C3976" s="3" t="s">
        <v>5018</v>
      </c>
      <c r="D3976">
        <v>1000</v>
      </c>
      <c r="E3976">
        <v>320</v>
      </c>
      <c r="F3976" t="s">
        <v>5158</v>
      </c>
      <c r="G3976" t="s">
        <v>5162</v>
      </c>
      <c r="H3976" t="s">
        <v>5184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5208</v>
      </c>
      <c r="P3976">
        <f t="shared" si="210"/>
        <v>29</v>
      </c>
      <c r="Q3976" t="s">
        <v>5234</v>
      </c>
      <c r="R3976" t="s">
        <v>5235</v>
      </c>
      <c r="S3976" s="10">
        <f t="shared" si="211"/>
        <v>42493.338518518511</v>
      </c>
      <c r="T3976" s="10">
        <f t="shared" si="212"/>
        <v>42523.338518518511</v>
      </c>
    </row>
    <row r="3977" spans="1:20" ht="43.5" x14ac:dyDescent="0.35">
      <c r="A3977">
        <v>3975</v>
      </c>
      <c r="B3977" s="3" t="s">
        <v>2441</v>
      </c>
      <c r="C3977" s="3" t="s">
        <v>5019</v>
      </c>
      <c r="D3977">
        <v>678</v>
      </c>
      <c r="E3977">
        <v>0</v>
      </c>
      <c r="F3977" t="s">
        <v>5158</v>
      </c>
      <c r="G3977" t="s">
        <v>5161</v>
      </c>
      <c r="H3977" t="s">
        <v>5183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5208</v>
      </c>
      <c r="P3977" t="e">
        <f t="shared" si="210"/>
        <v>#DIV/0!</v>
      </c>
      <c r="Q3977" t="s">
        <v>5234</v>
      </c>
      <c r="R3977" t="s">
        <v>5235</v>
      </c>
      <c r="S3977" s="10">
        <f t="shared" si="211"/>
        <v>42534.658541666664</v>
      </c>
      <c r="T3977" s="10">
        <f t="shared" si="212"/>
        <v>42564.658541666664</v>
      </c>
    </row>
    <row r="3978" spans="1:20" ht="58" x14ac:dyDescent="0.35">
      <c r="A3978">
        <v>3976</v>
      </c>
      <c r="B3978" s="3" t="s">
        <v>2442</v>
      </c>
      <c r="C3978" s="3" t="s">
        <v>5020</v>
      </c>
      <c r="D3978">
        <v>1300</v>
      </c>
      <c r="E3978">
        <v>620</v>
      </c>
      <c r="F3978" t="s">
        <v>5158</v>
      </c>
      <c r="G3978" t="s">
        <v>5161</v>
      </c>
      <c r="H3978" t="s">
        <v>5183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5208</v>
      </c>
      <c r="P3978">
        <f t="shared" si="210"/>
        <v>62</v>
      </c>
      <c r="Q3978" t="s">
        <v>5234</v>
      </c>
      <c r="R3978" t="s">
        <v>5235</v>
      </c>
      <c r="S3978" s="10">
        <f t="shared" si="211"/>
        <v>41830.650011574071</v>
      </c>
      <c r="T3978" s="10">
        <f t="shared" si="212"/>
        <v>41852.083333333328</v>
      </c>
    </row>
    <row r="3979" spans="1:20" ht="43.5" x14ac:dyDescent="0.35">
      <c r="A3979">
        <v>3977</v>
      </c>
      <c r="B3979" s="3" t="s">
        <v>2443</v>
      </c>
      <c r="C3979" s="3" t="s">
        <v>5021</v>
      </c>
      <c r="D3979">
        <v>90000</v>
      </c>
      <c r="E3979">
        <v>1305</v>
      </c>
      <c r="F3979" t="s">
        <v>5158</v>
      </c>
      <c r="G3979" t="s">
        <v>5161</v>
      </c>
      <c r="H3979" t="s">
        <v>5183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5208</v>
      </c>
      <c r="P3979">
        <f t="shared" si="210"/>
        <v>218</v>
      </c>
      <c r="Q3979" t="s">
        <v>5234</v>
      </c>
      <c r="R3979" t="s">
        <v>5235</v>
      </c>
      <c r="S3979" s="10">
        <f t="shared" si="211"/>
        <v>42543.580231481479</v>
      </c>
      <c r="T3979" s="10">
        <f t="shared" si="212"/>
        <v>42573.580231481479</v>
      </c>
    </row>
    <row r="3980" spans="1:20" ht="43.5" x14ac:dyDescent="0.35">
      <c r="A3980">
        <v>3978</v>
      </c>
      <c r="B3980" s="3" t="s">
        <v>2444</v>
      </c>
      <c r="C3980" s="3" t="s">
        <v>5022</v>
      </c>
      <c r="D3980">
        <v>2000</v>
      </c>
      <c r="E3980">
        <v>214</v>
      </c>
      <c r="F3980" t="s">
        <v>5158</v>
      </c>
      <c r="G3980" t="s">
        <v>5161</v>
      </c>
      <c r="H3980" t="s">
        <v>5183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5208</v>
      </c>
      <c r="P3980">
        <f t="shared" si="210"/>
        <v>27</v>
      </c>
      <c r="Q3980" t="s">
        <v>5234</v>
      </c>
      <c r="R3980" t="s">
        <v>5235</v>
      </c>
      <c r="S3980" s="10">
        <f t="shared" si="211"/>
        <v>41975.434641203705</v>
      </c>
      <c r="T3980" s="10">
        <f t="shared" si="212"/>
        <v>42035.434641203705</v>
      </c>
    </row>
    <row r="3981" spans="1:20" ht="43.5" x14ac:dyDescent="0.35">
      <c r="A3981">
        <v>3979</v>
      </c>
      <c r="B3981" s="3" t="s">
        <v>2445</v>
      </c>
      <c r="C3981" s="3" t="s">
        <v>5023</v>
      </c>
      <c r="D3981">
        <v>6000</v>
      </c>
      <c r="E3981">
        <v>110</v>
      </c>
      <c r="F3981" t="s">
        <v>5158</v>
      </c>
      <c r="G3981" t="s">
        <v>5162</v>
      </c>
      <c r="H3981" t="s">
        <v>5184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5208</v>
      </c>
      <c r="P3981">
        <f t="shared" si="210"/>
        <v>18</v>
      </c>
      <c r="Q3981" t="s">
        <v>5234</v>
      </c>
      <c r="R3981" t="s">
        <v>5235</v>
      </c>
      <c r="S3981" s="10">
        <f t="shared" si="211"/>
        <v>42069.695104166669</v>
      </c>
      <c r="T3981" s="10">
        <f t="shared" si="212"/>
        <v>42092.624999999993</v>
      </c>
    </row>
    <row r="3982" spans="1:20" ht="58" x14ac:dyDescent="0.35">
      <c r="A3982">
        <v>3980</v>
      </c>
      <c r="B3982" s="3" t="s">
        <v>2446</v>
      </c>
      <c r="C3982" s="3" t="s">
        <v>5024</v>
      </c>
      <c r="D3982">
        <v>2500</v>
      </c>
      <c r="E3982">
        <v>450</v>
      </c>
      <c r="F3982" t="s">
        <v>5158</v>
      </c>
      <c r="G3982" t="s">
        <v>5161</v>
      </c>
      <c r="H3982" t="s">
        <v>5183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5208</v>
      </c>
      <c r="P3982">
        <f t="shared" si="210"/>
        <v>64</v>
      </c>
      <c r="Q3982" t="s">
        <v>5234</v>
      </c>
      <c r="R3982" t="s">
        <v>5235</v>
      </c>
      <c r="S3982" s="10">
        <f t="shared" si="211"/>
        <v>41795.390590277777</v>
      </c>
      <c r="T3982" s="10">
        <f t="shared" si="212"/>
        <v>41825.390590277777</v>
      </c>
    </row>
    <row r="3983" spans="1:20" ht="43.5" x14ac:dyDescent="0.35">
      <c r="A3983">
        <v>3981</v>
      </c>
      <c r="B3983" s="3" t="s">
        <v>1827</v>
      </c>
      <c r="C3983" s="3" t="s">
        <v>4406</v>
      </c>
      <c r="D3983">
        <v>30000</v>
      </c>
      <c r="E3983">
        <v>1225</v>
      </c>
      <c r="F3983" t="s">
        <v>5158</v>
      </c>
      <c r="G3983" t="s">
        <v>5161</v>
      </c>
      <c r="H3983" t="s">
        <v>5183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5208</v>
      </c>
      <c r="P3983">
        <f t="shared" si="210"/>
        <v>175</v>
      </c>
      <c r="Q3983" t="s">
        <v>5234</v>
      </c>
      <c r="R3983" t="s">
        <v>5235</v>
      </c>
      <c r="S3983" s="10">
        <f t="shared" si="211"/>
        <v>42507.971631944441</v>
      </c>
      <c r="T3983" s="10">
        <f t="shared" si="212"/>
        <v>42567.971631944441</v>
      </c>
    </row>
    <row r="3984" spans="1:20" ht="58" x14ac:dyDescent="0.35">
      <c r="A3984">
        <v>3982</v>
      </c>
      <c r="B3984" s="3" t="s">
        <v>2447</v>
      </c>
      <c r="C3984" s="3" t="s">
        <v>5025</v>
      </c>
      <c r="D3984">
        <v>850</v>
      </c>
      <c r="E3984">
        <v>170</v>
      </c>
      <c r="F3984" t="s">
        <v>5158</v>
      </c>
      <c r="G3984" t="s">
        <v>5162</v>
      </c>
      <c r="H3984" t="s">
        <v>5184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5208</v>
      </c>
      <c r="P3984">
        <f t="shared" si="210"/>
        <v>34</v>
      </c>
      <c r="Q3984" t="s">
        <v>5234</v>
      </c>
      <c r="R3984" t="s">
        <v>5235</v>
      </c>
      <c r="S3984" s="10">
        <f t="shared" si="211"/>
        <v>42132.601620370369</v>
      </c>
      <c r="T3984" s="10">
        <f t="shared" si="212"/>
        <v>42192.601620370369</v>
      </c>
    </row>
    <row r="3985" spans="1:20" ht="43.5" x14ac:dyDescent="0.35">
      <c r="A3985">
        <v>3983</v>
      </c>
      <c r="B3985" s="3" t="s">
        <v>2448</v>
      </c>
      <c r="C3985" s="3" t="s">
        <v>5026</v>
      </c>
      <c r="D3985">
        <v>11140</v>
      </c>
      <c r="E3985">
        <v>3877</v>
      </c>
      <c r="F3985" t="s">
        <v>5158</v>
      </c>
      <c r="G3985" t="s">
        <v>5161</v>
      </c>
      <c r="H3985" t="s">
        <v>5183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5208</v>
      </c>
      <c r="P3985">
        <f t="shared" si="210"/>
        <v>84</v>
      </c>
      <c r="Q3985" t="s">
        <v>5234</v>
      </c>
      <c r="R3985" t="s">
        <v>5235</v>
      </c>
      <c r="S3985" s="10">
        <f t="shared" si="211"/>
        <v>41747.661527777775</v>
      </c>
      <c r="T3985" s="10">
        <f t="shared" si="212"/>
        <v>41779.082638888889</v>
      </c>
    </row>
    <row r="3986" spans="1:20" ht="43.5" x14ac:dyDescent="0.35">
      <c r="A3986">
        <v>3984</v>
      </c>
      <c r="B3986" s="3" t="s">
        <v>2449</v>
      </c>
      <c r="C3986" s="3" t="s">
        <v>5027</v>
      </c>
      <c r="D3986">
        <v>1500</v>
      </c>
      <c r="E3986">
        <v>95</v>
      </c>
      <c r="F3986" t="s">
        <v>5158</v>
      </c>
      <c r="G3986" t="s">
        <v>5162</v>
      </c>
      <c r="H3986" t="s">
        <v>5184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5208</v>
      </c>
      <c r="P3986">
        <f t="shared" si="210"/>
        <v>10</v>
      </c>
      <c r="Q3986" t="s">
        <v>5234</v>
      </c>
      <c r="R3986" t="s">
        <v>5235</v>
      </c>
      <c r="S3986" s="10">
        <f t="shared" si="211"/>
        <v>41920.75513888889</v>
      </c>
      <c r="T3986" s="10">
        <f t="shared" si="212"/>
        <v>41950.791666666664</v>
      </c>
    </row>
    <row r="3987" spans="1:20" ht="58" x14ac:dyDescent="0.35">
      <c r="A3987">
        <v>3985</v>
      </c>
      <c r="B3987" s="3" t="s">
        <v>2450</v>
      </c>
      <c r="C3987" s="3" t="s">
        <v>5028</v>
      </c>
      <c r="D3987">
        <v>2000</v>
      </c>
      <c r="E3987">
        <v>641</v>
      </c>
      <c r="F3987" t="s">
        <v>5158</v>
      </c>
      <c r="G3987" t="s">
        <v>5161</v>
      </c>
      <c r="H3987" t="s">
        <v>5183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5208</v>
      </c>
      <c r="P3987">
        <f t="shared" si="210"/>
        <v>34</v>
      </c>
      <c r="Q3987" t="s">
        <v>5234</v>
      </c>
      <c r="R3987" t="s">
        <v>5235</v>
      </c>
      <c r="S3987" s="10">
        <f t="shared" si="211"/>
        <v>42399.499074074069</v>
      </c>
      <c r="T3987" s="10">
        <f t="shared" si="212"/>
        <v>42420.670138888883</v>
      </c>
    </row>
    <row r="3988" spans="1:20" ht="58" x14ac:dyDescent="0.35">
      <c r="A3988">
        <v>3986</v>
      </c>
      <c r="B3988" s="3" t="s">
        <v>2451</v>
      </c>
      <c r="C3988" s="3" t="s">
        <v>5029</v>
      </c>
      <c r="D3988">
        <v>5000</v>
      </c>
      <c r="E3988">
        <v>488</v>
      </c>
      <c r="F3988" t="s">
        <v>5158</v>
      </c>
      <c r="G3988" t="s">
        <v>5162</v>
      </c>
      <c r="H3988" t="s">
        <v>5184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5208</v>
      </c>
      <c r="P3988">
        <f t="shared" si="210"/>
        <v>38</v>
      </c>
      <c r="Q3988" t="s">
        <v>5234</v>
      </c>
      <c r="R3988" t="s">
        <v>5235</v>
      </c>
      <c r="S3988" s="10">
        <f t="shared" si="211"/>
        <v>42467.340208333328</v>
      </c>
      <c r="T3988" s="10">
        <f t="shared" si="212"/>
        <v>42496.336111111108</v>
      </c>
    </row>
    <row r="3989" spans="1:20" ht="43.5" x14ac:dyDescent="0.35">
      <c r="A3989">
        <v>3987</v>
      </c>
      <c r="B3989" s="3" t="s">
        <v>2452</v>
      </c>
      <c r="C3989" s="3" t="s">
        <v>5030</v>
      </c>
      <c r="D3989">
        <v>400</v>
      </c>
      <c r="E3989">
        <v>151</v>
      </c>
      <c r="F3989" t="s">
        <v>5158</v>
      </c>
      <c r="G3989" t="s">
        <v>5162</v>
      </c>
      <c r="H3989" t="s">
        <v>5184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5208</v>
      </c>
      <c r="P3989">
        <f t="shared" si="210"/>
        <v>12</v>
      </c>
      <c r="Q3989" t="s">
        <v>5234</v>
      </c>
      <c r="R3989" t="s">
        <v>5235</v>
      </c>
      <c r="S3989" s="10">
        <f t="shared" si="211"/>
        <v>41765.716319444444</v>
      </c>
      <c r="T3989" s="10">
        <f t="shared" si="212"/>
        <v>41775.716319444444</v>
      </c>
    </row>
    <row r="3990" spans="1:20" ht="29" x14ac:dyDescent="0.35">
      <c r="A3990">
        <v>3988</v>
      </c>
      <c r="B3990" s="3" t="s">
        <v>2453</v>
      </c>
      <c r="C3990" s="3" t="s">
        <v>5031</v>
      </c>
      <c r="D3990">
        <v>1500</v>
      </c>
      <c r="E3990">
        <v>32</v>
      </c>
      <c r="F3990" t="s">
        <v>5158</v>
      </c>
      <c r="G3990" t="s">
        <v>5161</v>
      </c>
      <c r="H3990" t="s">
        <v>5183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5208</v>
      </c>
      <c r="P3990">
        <f t="shared" si="210"/>
        <v>8</v>
      </c>
      <c r="Q3990" t="s">
        <v>5234</v>
      </c>
      <c r="R3990" t="s">
        <v>5235</v>
      </c>
      <c r="S3990" s="10">
        <f t="shared" si="211"/>
        <v>42229.872835648144</v>
      </c>
      <c r="T3990" s="10">
        <f t="shared" si="212"/>
        <v>42244.872835648144</v>
      </c>
    </row>
    <row r="3991" spans="1:20" ht="58" x14ac:dyDescent="0.35">
      <c r="A3991">
        <v>3989</v>
      </c>
      <c r="B3991" s="3" t="s">
        <v>2454</v>
      </c>
      <c r="C3991" s="3" t="s">
        <v>5032</v>
      </c>
      <c r="D3991">
        <v>3000</v>
      </c>
      <c r="E3991">
        <v>0</v>
      </c>
      <c r="F3991" t="s">
        <v>5158</v>
      </c>
      <c r="G3991" t="s">
        <v>5161</v>
      </c>
      <c r="H3991" t="s">
        <v>5183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5208</v>
      </c>
      <c r="P3991" t="e">
        <f t="shared" si="210"/>
        <v>#DIV/0!</v>
      </c>
      <c r="Q3991" t="s">
        <v>5234</v>
      </c>
      <c r="R3991" t="s">
        <v>5235</v>
      </c>
      <c r="S3991" s="10">
        <f t="shared" si="211"/>
        <v>42286.541446759256</v>
      </c>
      <c r="T3991" s="10">
        <f t="shared" si="212"/>
        <v>42316.583113425928</v>
      </c>
    </row>
    <row r="3992" spans="1:20" ht="43.5" x14ac:dyDescent="0.35">
      <c r="A3992">
        <v>3990</v>
      </c>
      <c r="B3992" s="3" t="s">
        <v>2455</v>
      </c>
      <c r="C3992" s="3" t="s">
        <v>5033</v>
      </c>
      <c r="D3992">
        <v>1650</v>
      </c>
      <c r="E3992">
        <v>69</v>
      </c>
      <c r="F3992" t="s">
        <v>5158</v>
      </c>
      <c r="G3992" t="s">
        <v>5162</v>
      </c>
      <c r="H3992" t="s">
        <v>5184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5208</v>
      </c>
      <c r="P3992">
        <f t="shared" si="210"/>
        <v>23</v>
      </c>
      <c r="Q3992" t="s">
        <v>5234</v>
      </c>
      <c r="R3992" t="s">
        <v>5235</v>
      </c>
      <c r="S3992" s="10">
        <f t="shared" si="211"/>
        <v>42401.464039351849</v>
      </c>
      <c r="T3992" s="10">
        <f t="shared" si="212"/>
        <v>42431.464039351849</v>
      </c>
    </row>
    <row r="3993" spans="1:20" ht="29" x14ac:dyDescent="0.35">
      <c r="A3993">
        <v>3991</v>
      </c>
      <c r="B3993" s="3" t="s">
        <v>2456</v>
      </c>
      <c r="C3993" s="3" t="s">
        <v>5034</v>
      </c>
      <c r="D3993">
        <v>500</v>
      </c>
      <c r="E3993">
        <v>100</v>
      </c>
      <c r="F3993" t="s">
        <v>5158</v>
      </c>
      <c r="G3993" t="s">
        <v>5161</v>
      </c>
      <c r="H3993" t="s">
        <v>5183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5208</v>
      </c>
      <c r="P3993">
        <f t="shared" si="210"/>
        <v>100</v>
      </c>
      <c r="Q3993" t="s">
        <v>5234</v>
      </c>
      <c r="R3993" t="s">
        <v>5235</v>
      </c>
      <c r="S3993" s="10">
        <f t="shared" si="211"/>
        <v>42125.436134259253</v>
      </c>
      <c r="T3993" s="10">
        <f t="shared" si="212"/>
        <v>42155.436134259253</v>
      </c>
    </row>
    <row r="3994" spans="1:20" ht="43.5" x14ac:dyDescent="0.35">
      <c r="A3994">
        <v>3992</v>
      </c>
      <c r="B3994" s="3" t="s">
        <v>2457</v>
      </c>
      <c r="C3994" s="3" t="s">
        <v>5035</v>
      </c>
      <c r="D3994">
        <v>10000</v>
      </c>
      <c r="E3994">
        <v>541</v>
      </c>
      <c r="F3994" t="s">
        <v>5158</v>
      </c>
      <c r="G3994" t="s">
        <v>5161</v>
      </c>
      <c r="H3994" t="s">
        <v>5183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5208</v>
      </c>
      <c r="P3994">
        <f t="shared" si="210"/>
        <v>60</v>
      </c>
      <c r="Q3994" t="s">
        <v>5234</v>
      </c>
      <c r="R3994" t="s">
        <v>5235</v>
      </c>
      <c r="S3994" s="10">
        <f t="shared" si="211"/>
        <v>42289.732164351844</v>
      </c>
      <c r="T3994" s="10">
        <f t="shared" si="212"/>
        <v>42349.773831018516</v>
      </c>
    </row>
    <row r="3995" spans="1:20" ht="43.5" x14ac:dyDescent="0.35">
      <c r="A3995">
        <v>3993</v>
      </c>
      <c r="B3995" s="3" t="s">
        <v>2458</v>
      </c>
      <c r="C3995" s="3" t="s">
        <v>5036</v>
      </c>
      <c r="D3995">
        <v>50000</v>
      </c>
      <c r="E3995">
        <v>3</v>
      </c>
      <c r="F3995" t="s">
        <v>5158</v>
      </c>
      <c r="G3995" t="s">
        <v>5161</v>
      </c>
      <c r="H3995" t="s">
        <v>5183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5208</v>
      </c>
      <c r="P3995">
        <f t="shared" si="210"/>
        <v>3</v>
      </c>
      <c r="Q3995" t="s">
        <v>5234</v>
      </c>
      <c r="R3995" t="s">
        <v>5235</v>
      </c>
      <c r="S3995" s="10">
        <f t="shared" si="211"/>
        <v>42107.656388888885</v>
      </c>
      <c r="T3995" s="10">
        <f t="shared" si="212"/>
        <v>42137.656388888885</v>
      </c>
    </row>
    <row r="3996" spans="1:20" ht="43.5" x14ac:dyDescent="0.35">
      <c r="A3996">
        <v>3994</v>
      </c>
      <c r="B3996" s="3" t="s">
        <v>2459</v>
      </c>
      <c r="C3996" s="3" t="s">
        <v>5037</v>
      </c>
      <c r="D3996">
        <v>2000</v>
      </c>
      <c r="E3996">
        <v>5</v>
      </c>
      <c r="F3996" t="s">
        <v>5158</v>
      </c>
      <c r="G3996" t="s">
        <v>5161</v>
      </c>
      <c r="H3996" t="s">
        <v>5183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5208</v>
      </c>
      <c r="P3996">
        <f t="shared" si="210"/>
        <v>5</v>
      </c>
      <c r="Q3996" t="s">
        <v>5234</v>
      </c>
      <c r="R3996" t="s">
        <v>5235</v>
      </c>
      <c r="S3996" s="10">
        <f t="shared" si="211"/>
        <v>41809.181597222218</v>
      </c>
      <c r="T3996" s="10">
        <f t="shared" si="212"/>
        <v>41839.181597222218</v>
      </c>
    </row>
    <row r="3997" spans="1:20" ht="43.5" x14ac:dyDescent="0.35">
      <c r="A3997">
        <v>3995</v>
      </c>
      <c r="B3997" s="3" t="s">
        <v>2460</v>
      </c>
      <c r="C3997" s="3" t="s">
        <v>5038</v>
      </c>
      <c r="D3997">
        <v>200</v>
      </c>
      <c r="E3997">
        <v>70</v>
      </c>
      <c r="F3997" t="s">
        <v>5158</v>
      </c>
      <c r="G3997" t="s">
        <v>5162</v>
      </c>
      <c r="H3997" t="s">
        <v>5184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5208</v>
      </c>
      <c r="P3997">
        <f t="shared" si="210"/>
        <v>18</v>
      </c>
      <c r="Q3997" t="s">
        <v>5234</v>
      </c>
      <c r="R3997" t="s">
        <v>5235</v>
      </c>
      <c r="S3997" s="10">
        <f t="shared" si="211"/>
        <v>42019.475428240738</v>
      </c>
      <c r="T3997" s="10">
        <f t="shared" si="212"/>
        <v>42049.268749999996</v>
      </c>
    </row>
    <row r="3998" spans="1:20" ht="43.5" x14ac:dyDescent="0.35">
      <c r="A3998">
        <v>3996</v>
      </c>
      <c r="B3998" s="3" t="s">
        <v>2461</v>
      </c>
      <c r="C3998" s="3" t="s">
        <v>5039</v>
      </c>
      <c r="D3998">
        <v>3000</v>
      </c>
      <c r="E3998">
        <v>497</v>
      </c>
      <c r="F3998" t="s">
        <v>5158</v>
      </c>
      <c r="G3998" t="s">
        <v>5161</v>
      </c>
      <c r="H3998" t="s">
        <v>5183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5208</v>
      </c>
      <c r="P3998">
        <f t="shared" si="210"/>
        <v>29</v>
      </c>
      <c r="Q3998" t="s">
        <v>5234</v>
      </c>
      <c r="R3998" t="s">
        <v>5235</v>
      </c>
      <c r="S3998" s="10">
        <f t="shared" si="211"/>
        <v>41950.058611111112</v>
      </c>
      <c r="T3998" s="10">
        <f t="shared" si="212"/>
        <v>41963.461111111108</v>
      </c>
    </row>
    <row r="3999" spans="1:20" ht="43.5" x14ac:dyDescent="0.35">
      <c r="A3999">
        <v>3997</v>
      </c>
      <c r="B3999" s="3" t="s">
        <v>2462</v>
      </c>
      <c r="C3999" s="3" t="s">
        <v>5040</v>
      </c>
      <c r="D3999">
        <v>3000</v>
      </c>
      <c r="E3999">
        <v>0</v>
      </c>
      <c r="F3999" t="s">
        <v>5158</v>
      </c>
      <c r="G3999" t="s">
        <v>5162</v>
      </c>
      <c r="H3999" t="s">
        <v>5184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5208</v>
      </c>
      <c r="P3999" t="e">
        <f t="shared" si="210"/>
        <v>#DIV/0!</v>
      </c>
      <c r="Q3999" t="s">
        <v>5234</v>
      </c>
      <c r="R3999" t="s">
        <v>5235</v>
      </c>
      <c r="S3999" s="10">
        <f t="shared" si="211"/>
        <v>42069.183113425919</v>
      </c>
      <c r="T3999" s="10">
        <f t="shared" si="212"/>
        <v>42099.141446759262</v>
      </c>
    </row>
    <row r="4000" spans="1:20" ht="43.5" x14ac:dyDescent="0.35">
      <c r="A4000">
        <v>3998</v>
      </c>
      <c r="B4000" s="3" t="s">
        <v>2463</v>
      </c>
      <c r="C4000" s="3" t="s">
        <v>5041</v>
      </c>
      <c r="D4000">
        <v>1250</v>
      </c>
      <c r="E4000">
        <v>715</v>
      </c>
      <c r="F4000" t="s">
        <v>5158</v>
      </c>
      <c r="G4000" t="s">
        <v>5161</v>
      </c>
      <c r="H4000" t="s">
        <v>5183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5208</v>
      </c>
      <c r="P4000">
        <f t="shared" si="210"/>
        <v>60</v>
      </c>
      <c r="Q4000" t="s">
        <v>5234</v>
      </c>
      <c r="R4000" t="s">
        <v>5235</v>
      </c>
      <c r="S4000" s="10">
        <f t="shared" si="211"/>
        <v>42061.754930555551</v>
      </c>
      <c r="T4000" s="10">
        <f t="shared" si="212"/>
        <v>42091.713263888887</v>
      </c>
    </row>
    <row r="4001" spans="1:20" ht="43.5" x14ac:dyDescent="0.35">
      <c r="A4001">
        <v>3999</v>
      </c>
      <c r="B4001" s="3" t="s">
        <v>2464</v>
      </c>
      <c r="C4001" s="3" t="s">
        <v>5042</v>
      </c>
      <c r="D4001">
        <v>7000</v>
      </c>
      <c r="E4001">
        <v>1156</v>
      </c>
      <c r="F4001" t="s">
        <v>5158</v>
      </c>
      <c r="G4001" t="s">
        <v>5161</v>
      </c>
      <c r="H4001" t="s">
        <v>5183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5208</v>
      </c>
      <c r="P4001">
        <f t="shared" si="210"/>
        <v>83</v>
      </c>
      <c r="Q4001" t="s">
        <v>5234</v>
      </c>
      <c r="R4001" t="s">
        <v>5235</v>
      </c>
      <c r="S4001" s="10">
        <f t="shared" si="211"/>
        <v>41842.620347222219</v>
      </c>
      <c r="T4001" s="10">
        <f t="shared" si="212"/>
        <v>41882.619317129625</v>
      </c>
    </row>
    <row r="4002" spans="1:20" ht="29" x14ac:dyDescent="0.35">
      <c r="A4002">
        <v>4000</v>
      </c>
      <c r="B4002" s="3" t="s">
        <v>2465</v>
      </c>
      <c r="C4002" s="3" t="s">
        <v>5043</v>
      </c>
      <c r="D4002">
        <v>8000</v>
      </c>
      <c r="E4002">
        <v>10</v>
      </c>
      <c r="F4002" t="s">
        <v>5158</v>
      </c>
      <c r="G4002" t="s">
        <v>5161</v>
      </c>
      <c r="H4002" t="s">
        <v>5183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5208</v>
      </c>
      <c r="P4002">
        <f t="shared" si="210"/>
        <v>10</v>
      </c>
      <c r="Q4002" t="s">
        <v>5234</v>
      </c>
      <c r="R4002" t="s">
        <v>5235</v>
      </c>
      <c r="S4002" s="10">
        <f t="shared" si="211"/>
        <v>42437.437013888884</v>
      </c>
      <c r="T4002" s="10">
        <f t="shared" si="212"/>
        <v>42497.39534722222</v>
      </c>
    </row>
    <row r="4003" spans="1:20" ht="58" x14ac:dyDescent="0.35">
      <c r="A4003">
        <v>4001</v>
      </c>
      <c r="B4003" s="3" t="s">
        <v>2466</v>
      </c>
      <c r="C4003" s="3" t="s">
        <v>5044</v>
      </c>
      <c r="D4003">
        <v>1200</v>
      </c>
      <c r="E4003">
        <v>453</v>
      </c>
      <c r="F4003" t="s">
        <v>5158</v>
      </c>
      <c r="G4003" t="s">
        <v>5162</v>
      </c>
      <c r="H4003" t="s">
        <v>5184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5208</v>
      </c>
      <c r="P4003">
        <f t="shared" si="210"/>
        <v>32</v>
      </c>
      <c r="Q4003" t="s">
        <v>5234</v>
      </c>
      <c r="R4003" t="s">
        <v>5235</v>
      </c>
      <c r="S4003" s="10">
        <f t="shared" si="211"/>
        <v>42775.755879629629</v>
      </c>
      <c r="T4003" s="10">
        <f t="shared" si="212"/>
        <v>42795.583333333336</v>
      </c>
    </row>
    <row r="4004" spans="1:20" ht="58" x14ac:dyDescent="0.35">
      <c r="A4004">
        <v>4002</v>
      </c>
      <c r="B4004" s="3" t="s">
        <v>2467</v>
      </c>
      <c r="C4004" s="3" t="s">
        <v>5045</v>
      </c>
      <c r="D4004">
        <v>1250</v>
      </c>
      <c r="E4004">
        <v>23</v>
      </c>
      <c r="F4004" t="s">
        <v>5158</v>
      </c>
      <c r="G4004" t="s">
        <v>5161</v>
      </c>
      <c r="H4004" t="s">
        <v>5183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5208</v>
      </c>
      <c r="P4004">
        <f t="shared" si="210"/>
        <v>6</v>
      </c>
      <c r="Q4004" t="s">
        <v>5234</v>
      </c>
      <c r="R4004" t="s">
        <v>5235</v>
      </c>
      <c r="S4004" s="10">
        <f t="shared" si="211"/>
        <v>41878.835196759253</v>
      </c>
      <c r="T4004" s="10">
        <f t="shared" si="212"/>
        <v>41908.835196759253</v>
      </c>
    </row>
    <row r="4005" spans="1:20" ht="43.5" x14ac:dyDescent="0.35">
      <c r="A4005">
        <v>4003</v>
      </c>
      <c r="B4005" s="3" t="s">
        <v>2468</v>
      </c>
      <c r="C4005" s="3" t="s">
        <v>5008</v>
      </c>
      <c r="D4005">
        <v>2000</v>
      </c>
      <c r="E4005">
        <v>201</v>
      </c>
      <c r="F4005" t="s">
        <v>5158</v>
      </c>
      <c r="G4005" t="s">
        <v>5161</v>
      </c>
      <c r="H4005" t="s">
        <v>5183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5208</v>
      </c>
      <c r="P4005">
        <f t="shared" si="210"/>
        <v>101</v>
      </c>
      <c r="Q4005" t="s">
        <v>5234</v>
      </c>
      <c r="R4005" t="s">
        <v>5235</v>
      </c>
      <c r="S4005" s="10">
        <f t="shared" si="211"/>
        <v>42020.379016203697</v>
      </c>
      <c r="T4005" s="10">
        <f t="shared" si="212"/>
        <v>42050.379016203697</v>
      </c>
    </row>
    <row r="4006" spans="1:20" x14ac:dyDescent="0.35">
      <c r="A4006">
        <v>4004</v>
      </c>
      <c r="B4006" s="3" t="s">
        <v>2469</v>
      </c>
      <c r="C4006" s="3" t="s">
        <v>5046</v>
      </c>
      <c r="D4006">
        <v>500</v>
      </c>
      <c r="E4006">
        <v>1</v>
      </c>
      <c r="F4006" t="s">
        <v>5158</v>
      </c>
      <c r="G4006" t="s">
        <v>5161</v>
      </c>
      <c r="H4006" t="s">
        <v>5183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5208</v>
      </c>
      <c r="P4006">
        <f t="shared" si="210"/>
        <v>1</v>
      </c>
      <c r="Q4006" t="s">
        <v>5234</v>
      </c>
      <c r="R4006" t="s">
        <v>5235</v>
      </c>
      <c r="S4006" s="10">
        <f t="shared" si="211"/>
        <v>41889.954363425924</v>
      </c>
      <c r="T4006" s="10">
        <f t="shared" si="212"/>
        <v>41919.954363425924</v>
      </c>
    </row>
    <row r="4007" spans="1:20" ht="43.5" x14ac:dyDescent="0.35">
      <c r="A4007">
        <v>4005</v>
      </c>
      <c r="B4007" s="3" t="s">
        <v>2470</v>
      </c>
      <c r="C4007" s="3" t="s">
        <v>5047</v>
      </c>
      <c r="D4007">
        <v>3000</v>
      </c>
      <c r="E4007">
        <v>40</v>
      </c>
      <c r="F4007" t="s">
        <v>5158</v>
      </c>
      <c r="G4007" t="s">
        <v>5161</v>
      </c>
      <c r="H4007" t="s">
        <v>5183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5208</v>
      </c>
      <c r="P4007">
        <f t="shared" si="210"/>
        <v>20</v>
      </c>
      <c r="Q4007" t="s">
        <v>5234</v>
      </c>
      <c r="R4007" t="s">
        <v>5235</v>
      </c>
      <c r="S4007" s="10">
        <f t="shared" si="211"/>
        <v>41872.599363425921</v>
      </c>
      <c r="T4007" s="10">
        <f t="shared" si="212"/>
        <v>41932.599363425921</v>
      </c>
    </row>
    <row r="4008" spans="1:20" ht="43.5" x14ac:dyDescent="0.35">
      <c r="A4008">
        <v>4006</v>
      </c>
      <c r="B4008" s="3" t="s">
        <v>2471</v>
      </c>
      <c r="C4008" s="3" t="s">
        <v>5048</v>
      </c>
      <c r="D4008">
        <v>30000</v>
      </c>
      <c r="E4008">
        <v>2</v>
      </c>
      <c r="F4008" t="s">
        <v>5158</v>
      </c>
      <c r="G4008" t="s">
        <v>5161</v>
      </c>
      <c r="H4008" t="s">
        <v>5183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5208</v>
      </c>
      <c r="P4008">
        <f t="shared" si="210"/>
        <v>2</v>
      </c>
      <c r="Q4008" t="s">
        <v>5234</v>
      </c>
      <c r="R4008" t="s">
        <v>5235</v>
      </c>
      <c r="S4008" s="10">
        <f t="shared" si="211"/>
        <v>42391.564664351848</v>
      </c>
      <c r="T4008" s="10">
        <f t="shared" si="212"/>
        <v>42416.564664351848</v>
      </c>
    </row>
    <row r="4009" spans="1:20" ht="43.5" x14ac:dyDescent="0.35">
      <c r="A4009">
        <v>4007</v>
      </c>
      <c r="B4009" s="3" t="s">
        <v>2472</v>
      </c>
      <c r="C4009" s="3" t="s">
        <v>5049</v>
      </c>
      <c r="D4009">
        <v>2000</v>
      </c>
      <c r="E4009">
        <v>5</v>
      </c>
      <c r="F4009" t="s">
        <v>5158</v>
      </c>
      <c r="G4009" t="s">
        <v>5161</v>
      </c>
      <c r="H4009" t="s">
        <v>5183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5208</v>
      </c>
      <c r="P4009">
        <f t="shared" si="210"/>
        <v>5</v>
      </c>
      <c r="Q4009" t="s">
        <v>5234</v>
      </c>
      <c r="R4009" t="s">
        <v>5235</v>
      </c>
      <c r="S4009" s="10">
        <f t="shared" si="211"/>
        <v>41848.564594907402</v>
      </c>
      <c r="T4009" s="10">
        <f t="shared" si="212"/>
        <v>41877.477777777771</v>
      </c>
    </row>
    <row r="4010" spans="1:20" ht="58" x14ac:dyDescent="0.35">
      <c r="A4010">
        <v>4008</v>
      </c>
      <c r="B4010" s="3" t="s">
        <v>2473</v>
      </c>
      <c r="C4010" s="3" t="s">
        <v>5050</v>
      </c>
      <c r="D4010">
        <v>1000</v>
      </c>
      <c r="E4010">
        <v>60</v>
      </c>
      <c r="F4010" t="s">
        <v>5158</v>
      </c>
      <c r="G4010" t="s">
        <v>5162</v>
      </c>
      <c r="H4010" t="s">
        <v>5184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5208</v>
      </c>
      <c r="P4010">
        <f t="shared" si="210"/>
        <v>15</v>
      </c>
      <c r="Q4010" t="s">
        <v>5234</v>
      </c>
      <c r="R4010" t="s">
        <v>5235</v>
      </c>
      <c r="S4010" s="10">
        <f t="shared" si="211"/>
        <v>42177.755868055552</v>
      </c>
      <c r="T4010" s="10">
        <f t="shared" si="212"/>
        <v>42207.755868055552</v>
      </c>
    </row>
    <row r="4011" spans="1:20" ht="43.5" x14ac:dyDescent="0.35">
      <c r="A4011">
        <v>4009</v>
      </c>
      <c r="B4011" s="3" t="s">
        <v>2474</v>
      </c>
      <c r="C4011" s="3" t="s">
        <v>5051</v>
      </c>
      <c r="D4011">
        <v>1930</v>
      </c>
      <c r="E4011">
        <v>75</v>
      </c>
      <c r="F4011" t="s">
        <v>5158</v>
      </c>
      <c r="G4011" t="s">
        <v>5162</v>
      </c>
      <c r="H4011" t="s">
        <v>5184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5208</v>
      </c>
      <c r="P4011">
        <f t="shared" si="210"/>
        <v>25</v>
      </c>
      <c r="Q4011" t="s">
        <v>5234</v>
      </c>
      <c r="R4011" t="s">
        <v>5235</v>
      </c>
      <c r="S4011" s="10">
        <f t="shared" si="211"/>
        <v>41851.492592592593</v>
      </c>
      <c r="T4011" s="10">
        <f t="shared" si="212"/>
        <v>41891.492592592593</v>
      </c>
    </row>
    <row r="4012" spans="1:20" ht="43.5" x14ac:dyDescent="0.35">
      <c r="A4012">
        <v>4010</v>
      </c>
      <c r="B4012" s="3" t="s">
        <v>2475</v>
      </c>
      <c r="C4012" s="3" t="s">
        <v>5052</v>
      </c>
      <c r="D4012">
        <v>7200</v>
      </c>
      <c r="E4012">
        <v>1742</v>
      </c>
      <c r="F4012" t="s">
        <v>5158</v>
      </c>
      <c r="G4012" t="s">
        <v>5161</v>
      </c>
      <c r="H4012" t="s">
        <v>5183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5208</v>
      </c>
      <c r="P4012">
        <f t="shared" si="210"/>
        <v>46</v>
      </c>
      <c r="Q4012" t="s">
        <v>5234</v>
      </c>
      <c r="R4012" t="s">
        <v>5235</v>
      </c>
      <c r="S4012" s="10">
        <f t="shared" si="211"/>
        <v>41921.562106481477</v>
      </c>
      <c r="T4012" s="10">
        <f t="shared" si="212"/>
        <v>41938.562106481477</v>
      </c>
    </row>
    <row r="4013" spans="1:20" ht="43.5" x14ac:dyDescent="0.35">
      <c r="A4013">
        <v>4011</v>
      </c>
      <c r="B4013" s="3" t="s">
        <v>2476</v>
      </c>
      <c r="C4013" s="3" t="s">
        <v>5053</v>
      </c>
      <c r="D4013">
        <v>250</v>
      </c>
      <c r="E4013">
        <v>19</v>
      </c>
      <c r="F4013" t="s">
        <v>5158</v>
      </c>
      <c r="G4013" t="s">
        <v>5162</v>
      </c>
      <c r="H4013" t="s">
        <v>5184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5208</v>
      </c>
      <c r="P4013">
        <f t="shared" si="210"/>
        <v>5</v>
      </c>
      <c r="Q4013" t="s">
        <v>5234</v>
      </c>
      <c r="R4013" t="s">
        <v>5235</v>
      </c>
      <c r="S4013" s="10">
        <f t="shared" si="211"/>
        <v>42002.336550925924</v>
      </c>
      <c r="T4013" s="10">
        <f t="shared" si="212"/>
        <v>42032.336550925924</v>
      </c>
    </row>
    <row r="4014" spans="1:20" ht="58" x14ac:dyDescent="0.35">
      <c r="A4014">
        <v>4012</v>
      </c>
      <c r="B4014" s="3" t="s">
        <v>2477</v>
      </c>
      <c r="C4014" s="3" t="s">
        <v>5054</v>
      </c>
      <c r="D4014">
        <v>575</v>
      </c>
      <c r="E4014">
        <v>0</v>
      </c>
      <c r="F4014" t="s">
        <v>5158</v>
      </c>
      <c r="G4014" t="s">
        <v>5162</v>
      </c>
      <c r="H4014" t="s">
        <v>5184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5208</v>
      </c>
      <c r="P4014" t="e">
        <f t="shared" si="210"/>
        <v>#DIV/0!</v>
      </c>
      <c r="Q4014" t="s">
        <v>5234</v>
      </c>
      <c r="R4014" t="s">
        <v>5235</v>
      </c>
      <c r="S4014" s="10">
        <f t="shared" si="211"/>
        <v>42096.336215277777</v>
      </c>
      <c r="T4014" s="10">
        <f t="shared" si="212"/>
        <v>42126.336215277777</v>
      </c>
    </row>
    <row r="4015" spans="1:20" ht="58" x14ac:dyDescent="0.35">
      <c r="A4015">
        <v>4013</v>
      </c>
      <c r="B4015" s="3" t="s">
        <v>2478</v>
      </c>
      <c r="C4015" s="3" t="s">
        <v>5055</v>
      </c>
      <c r="D4015">
        <v>2000</v>
      </c>
      <c r="E4015">
        <v>26</v>
      </c>
      <c r="F4015" t="s">
        <v>5158</v>
      </c>
      <c r="G4015" t="s">
        <v>5161</v>
      </c>
      <c r="H4015" t="s">
        <v>5183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5208</v>
      </c>
      <c r="P4015">
        <f t="shared" si="210"/>
        <v>13</v>
      </c>
      <c r="Q4015" t="s">
        <v>5234</v>
      </c>
      <c r="R4015" t="s">
        <v>5235</v>
      </c>
      <c r="S4015" s="10">
        <f t="shared" si="211"/>
        <v>42021.092858796292</v>
      </c>
      <c r="T4015" s="10">
        <f t="shared" si="212"/>
        <v>42051.092858796292</v>
      </c>
    </row>
    <row r="4016" spans="1:20" ht="43.5" x14ac:dyDescent="0.35">
      <c r="A4016">
        <v>4014</v>
      </c>
      <c r="B4016" s="3" t="s">
        <v>2479</v>
      </c>
      <c r="C4016" s="3" t="s">
        <v>5056</v>
      </c>
      <c r="D4016">
        <v>9000</v>
      </c>
      <c r="E4016">
        <v>0</v>
      </c>
      <c r="F4016" t="s">
        <v>5158</v>
      </c>
      <c r="G4016" t="s">
        <v>5161</v>
      </c>
      <c r="H4016" t="s">
        <v>5183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5208</v>
      </c>
      <c r="P4016" t="e">
        <f t="shared" si="210"/>
        <v>#DIV/0!</v>
      </c>
      <c r="Q4016" t="s">
        <v>5234</v>
      </c>
      <c r="R4016" t="s">
        <v>5235</v>
      </c>
      <c r="S4016" s="10">
        <f t="shared" si="211"/>
        <v>42419.037835648145</v>
      </c>
      <c r="T4016" s="10">
        <f t="shared" si="212"/>
        <v>42434.037835648145</v>
      </c>
    </row>
    <row r="4017" spans="1:20" ht="58" x14ac:dyDescent="0.35">
      <c r="A4017">
        <v>4015</v>
      </c>
      <c r="B4017" s="3" t="s">
        <v>2480</v>
      </c>
      <c r="C4017" s="3" t="s">
        <v>5057</v>
      </c>
      <c r="D4017">
        <v>7000</v>
      </c>
      <c r="E4017">
        <v>1</v>
      </c>
      <c r="F4017" t="s">
        <v>5158</v>
      </c>
      <c r="G4017" t="s">
        <v>5161</v>
      </c>
      <c r="H4017" t="s">
        <v>5183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5208</v>
      </c>
      <c r="P4017">
        <f t="shared" si="210"/>
        <v>1</v>
      </c>
      <c r="Q4017" t="s">
        <v>5234</v>
      </c>
      <c r="R4017" t="s">
        <v>5235</v>
      </c>
      <c r="S4017" s="10">
        <f t="shared" si="211"/>
        <v>42174.572488425925</v>
      </c>
      <c r="T4017" s="10">
        <f t="shared" si="212"/>
        <v>42204.572488425925</v>
      </c>
    </row>
    <row r="4018" spans="1:20" ht="43.5" x14ac:dyDescent="0.35">
      <c r="A4018">
        <v>4016</v>
      </c>
      <c r="B4018" s="3" t="s">
        <v>2481</v>
      </c>
      <c r="C4018" s="3" t="s">
        <v>5058</v>
      </c>
      <c r="D4018">
        <v>500</v>
      </c>
      <c r="E4018">
        <v>70</v>
      </c>
      <c r="F4018" t="s">
        <v>5158</v>
      </c>
      <c r="G4018" t="s">
        <v>5162</v>
      </c>
      <c r="H4018" t="s">
        <v>5184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5208</v>
      </c>
      <c r="P4018">
        <f t="shared" si="210"/>
        <v>10</v>
      </c>
      <c r="Q4018" t="s">
        <v>5234</v>
      </c>
      <c r="R4018" t="s">
        <v>5235</v>
      </c>
      <c r="S4018" s="10">
        <f t="shared" si="211"/>
        <v>41869.664351851847</v>
      </c>
      <c r="T4018" s="10">
        <f t="shared" si="212"/>
        <v>41899.664351851847</v>
      </c>
    </row>
    <row r="4019" spans="1:20" ht="43.5" x14ac:dyDescent="0.35">
      <c r="A4019">
        <v>4017</v>
      </c>
      <c r="B4019" s="3" t="s">
        <v>2482</v>
      </c>
      <c r="C4019" s="3" t="s">
        <v>5059</v>
      </c>
      <c r="D4019">
        <v>10000</v>
      </c>
      <c r="E4019">
        <v>105</v>
      </c>
      <c r="F4019" t="s">
        <v>5158</v>
      </c>
      <c r="G4019" t="s">
        <v>5161</v>
      </c>
      <c r="H4019" t="s">
        <v>5183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5208</v>
      </c>
      <c r="P4019">
        <f t="shared" si="210"/>
        <v>53</v>
      </c>
      <c r="Q4019" t="s">
        <v>5234</v>
      </c>
      <c r="R4019" t="s">
        <v>5235</v>
      </c>
      <c r="S4019" s="10">
        <f t="shared" si="211"/>
        <v>41856.463819444441</v>
      </c>
      <c r="T4019" s="10">
        <f t="shared" si="212"/>
        <v>41886.463819444441</v>
      </c>
    </row>
    <row r="4020" spans="1:20" ht="29" x14ac:dyDescent="0.35">
      <c r="A4020">
        <v>4018</v>
      </c>
      <c r="B4020" s="3" t="s">
        <v>2483</v>
      </c>
      <c r="C4020" s="3" t="s">
        <v>5060</v>
      </c>
      <c r="D4020">
        <v>1500</v>
      </c>
      <c r="E4020">
        <v>130</v>
      </c>
      <c r="F4020" t="s">
        <v>5158</v>
      </c>
      <c r="G4020" t="s">
        <v>5162</v>
      </c>
      <c r="H4020" t="s">
        <v>5184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5208</v>
      </c>
      <c r="P4020">
        <f t="shared" si="210"/>
        <v>33</v>
      </c>
      <c r="Q4020" t="s">
        <v>5234</v>
      </c>
      <c r="R4020" t="s">
        <v>5235</v>
      </c>
      <c r="S4020" s="10">
        <f t="shared" si="211"/>
        <v>42620.702638888884</v>
      </c>
      <c r="T4020" s="10">
        <f t="shared" si="212"/>
        <v>42650.702638888884</v>
      </c>
    </row>
    <row r="4021" spans="1:20" ht="43.5" x14ac:dyDescent="0.35">
      <c r="A4021">
        <v>4019</v>
      </c>
      <c r="B4021" s="3" t="s">
        <v>2484</v>
      </c>
      <c r="C4021" s="3" t="s">
        <v>5061</v>
      </c>
      <c r="D4021">
        <v>3500</v>
      </c>
      <c r="E4021">
        <v>29</v>
      </c>
      <c r="F4021" t="s">
        <v>5158</v>
      </c>
      <c r="G4021" t="s">
        <v>5161</v>
      </c>
      <c r="H4021" t="s">
        <v>5183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5208</v>
      </c>
      <c r="P4021">
        <f t="shared" si="210"/>
        <v>7</v>
      </c>
      <c r="Q4021" t="s">
        <v>5234</v>
      </c>
      <c r="R4021" t="s">
        <v>5235</v>
      </c>
      <c r="S4021" s="10">
        <f t="shared" si="211"/>
        <v>42417.467546296299</v>
      </c>
      <c r="T4021" s="10">
        <f t="shared" si="212"/>
        <v>42475.477777777771</v>
      </c>
    </row>
    <row r="4022" spans="1:20" ht="43.5" x14ac:dyDescent="0.35">
      <c r="A4022">
        <v>4020</v>
      </c>
      <c r="B4022" s="3" t="s">
        <v>2485</v>
      </c>
      <c r="C4022" s="3" t="s">
        <v>5062</v>
      </c>
      <c r="D4022">
        <v>600</v>
      </c>
      <c r="E4022">
        <v>100</v>
      </c>
      <c r="F4022" t="s">
        <v>5158</v>
      </c>
      <c r="G4022" t="s">
        <v>5161</v>
      </c>
      <c r="H4022" t="s">
        <v>5183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5208</v>
      </c>
      <c r="P4022">
        <f t="shared" si="210"/>
        <v>33</v>
      </c>
      <c r="Q4022" t="s">
        <v>5234</v>
      </c>
      <c r="R4022" t="s">
        <v>5235</v>
      </c>
      <c r="S4022" s="10">
        <f t="shared" si="211"/>
        <v>42056.982627314814</v>
      </c>
      <c r="T4022" s="10">
        <f t="shared" si="212"/>
        <v>42086.940960648142</v>
      </c>
    </row>
    <row r="4023" spans="1:20" ht="43.5" x14ac:dyDescent="0.35">
      <c r="A4023">
        <v>4021</v>
      </c>
      <c r="B4023" s="3" t="s">
        <v>2486</v>
      </c>
      <c r="C4023" s="3" t="s">
        <v>5063</v>
      </c>
      <c r="D4023">
        <v>15000</v>
      </c>
      <c r="E4023">
        <v>125</v>
      </c>
      <c r="F4023" t="s">
        <v>5158</v>
      </c>
      <c r="G4023" t="s">
        <v>5161</v>
      </c>
      <c r="H4023" t="s">
        <v>5183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5208</v>
      </c>
      <c r="P4023">
        <f t="shared" si="210"/>
        <v>63</v>
      </c>
      <c r="Q4023" t="s">
        <v>5234</v>
      </c>
      <c r="R4023" t="s">
        <v>5235</v>
      </c>
      <c r="S4023" s="10">
        <f t="shared" si="211"/>
        <v>41878.703217592592</v>
      </c>
      <c r="T4023" s="10">
        <f t="shared" si="212"/>
        <v>41938.703217592592</v>
      </c>
    </row>
    <row r="4024" spans="1:20" ht="29" x14ac:dyDescent="0.35">
      <c r="A4024">
        <v>4022</v>
      </c>
      <c r="B4024" s="3" t="s">
        <v>2487</v>
      </c>
      <c r="C4024" s="3" t="s">
        <v>5064</v>
      </c>
      <c r="D4024">
        <v>18000</v>
      </c>
      <c r="E4024">
        <v>12521</v>
      </c>
      <c r="F4024" t="s">
        <v>5158</v>
      </c>
      <c r="G4024" t="s">
        <v>5161</v>
      </c>
      <c r="H4024" t="s">
        <v>5183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5208</v>
      </c>
      <c r="P4024">
        <f t="shared" si="210"/>
        <v>64</v>
      </c>
      <c r="Q4024" t="s">
        <v>5234</v>
      </c>
      <c r="R4024" t="s">
        <v>5235</v>
      </c>
      <c r="S4024" s="10">
        <f t="shared" si="211"/>
        <v>41990.375775462962</v>
      </c>
      <c r="T4024" s="10">
        <f t="shared" si="212"/>
        <v>42035.912499999999</v>
      </c>
    </row>
    <row r="4025" spans="1:20" ht="43.5" x14ac:dyDescent="0.35">
      <c r="A4025">
        <v>4023</v>
      </c>
      <c r="B4025" s="3" t="s">
        <v>2488</v>
      </c>
      <c r="C4025" s="3" t="s">
        <v>5065</v>
      </c>
      <c r="D4025">
        <v>7000</v>
      </c>
      <c r="E4025">
        <v>0</v>
      </c>
      <c r="F4025" t="s">
        <v>5158</v>
      </c>
      <c r="G4025" t="s">
        <v>5161</v>
      </c>
      <c r="H4025" t="s">
        <v>5183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5208</v>
      </c>
      <c r="P4025" t="e">
        <f t="shared" si="210"/>
        <v>#DIV/0!</v>
      </c>
      <c r="Q4025" t="s">
        <v>5234</v>
      </c>
      <c r="R4025" t="s">
        <v>5235</v>
      </c>
      <c r="S4025" s="10">
        <f t="shared" si="211"/>
        <v>42408.791238425925</v>
      </c>
      <c r="T4025" s="10">
        <f t="shared" si="212"/>
        <v>42453.749571759261</v>
      </c>
    </row>
    <row r="4026" spans="1:20" ht="43.5" x14ac:dyDescent="0.35">
      <c r="A4026">
        <v>4024</v>
      </c>
      <c r="B4026" s="3" t="s">
        <v>2489</v>
      </c>
      <c r="C4026" s="3" t="s">
        <v>5066</v>
      </c>
      <c r="D4026">
        <v>800</v>
      </c>
      <c r="E4026">
        <v>10</v>
      </c>
      <c r="F4026" t="s">
        <v>5158</v>
      </c>
      <c r="G4026" t="s">
        <v>5161</v>
      </c>
      <c r="H4026" t="s">
        <v>5183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5208</v>
      </c>
      <c r="P4026">
        <f t="shared" si="210"/>
        <v>10</v>
      </c>
      <c r="Q4026" t="s">
        <v>5234</v>
      </c>
      <c r="R4026" t="s">
        <v>5235</v>
      </c>
      <c r="S4026" s="10">
        <f t="shared" si="211"/>
        <v>42217.461770833332</v>
      </c>
      <c r="T4026" s="10">
        <f t="shared" si="212"/>
        <v>42247.461770833332</v>
      </c>
    </row>
    <row r="4027" spans="1:20" ht="58" x14ac:dyDescent="0.35">
      <c r="A4027">
        <v>4025</v>
      </c>
      <c r="B4027" s="3" t="s">
        <v>2490</v>
      </c>
      <c r="C4027" s="3" t="s">
        <v>5067</v>
      </c>
      <c r="D4027">
        <v>5000</v>
      </c>
      <c r="E4027">
        <v>250</v>
      </c>
      <c r="F4027" t="s">
        <v>5158</v>
      </c>
      <c r="G4027" t="s">
        <v>5167</v>
      </c>
      <c r="H4027" t="s">
        <v>5186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5208</v>
      </c>
      <c r="P4027">
        <f t="shared" si="210"/>
        <v>63</v>
      </c>
      <c r="Q4027" t="s">
        <v>5234</v>
      </c>
      <c r="R4027" t="s">
        <v>5235</v>
      </c>
      <c r="S4027" s="10">
        <f t="shared" si="211"/>
        <v>42151.029351851852</v>
      </c>
      <c r="T4027" s="10">
        <f t="shared" si="212"/>
        <v>42211.029351851852</v>
      </c>
    </row>
    <row r="4028" spans="1:20" ht="43.5" x14ac:dyDescent="0.35">
      <c r="A4028">
        <v>4026</v>
      </c>
      <c r="B4028" s="3" t="s">
        <v>2491</v>
      </c>
      <c r="C4028" s="3" t="s">
        <v>5068</v>
      </c>
      <c r="D4028">
        <v>4000</v>
      </c>
      <c r="E4028">
        <v>0</v>
      </c>
      <c r="F4028" t="s">
        <v>5158</v>
      </c>
      <c r="G4028" t="s">
        <v>5161</v>
      </c>
      <c r="H4028" t="s">
        <v>5183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5208</v>
      </c>
      <c r="P4028" t="e">
        <f t="shared" si="210"/>
        <v>#DIV/0!</v>
      </c>
      <c r="Q4028" t="s">
        <v>5234</v>
      </c>
      <c r="R4028" t="s">
        <v>5235</v>
      </c>
      <c r="S4028" s="10">
        <f t="shared" si="211"/>
        <v>42282.447210648148</v>
      </c>
      <c r="T4028" s="10">
        <f t="shared" si="212"/>
        <v>42342.488877314812</v>
      </c>
    </row>
    <row r="4029" spans="1:20" ht="58" x14ac:dyDescent="0.35">
      <c r="A4029">
        <v>4027</v>
      </c>
      <c r="B4029" s="3" t="s">
        <v>2492</v>
      </c>
      <c r="C4029" s="3" t="s">
        <v>5069</v>
      </c>
      <c r="D4029">
        <v>3000</v>
      </c>
      <c r="E4029">
        <v>215</v>
      </c>
      <c r="F4029" t="s">
        <v>5158</v>
      </c>
      <c r="G4029" t="s">
        <v>5161</v>
      </c>
      <c r="H4029" t="s">
        <v>5183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5208</v>
      </c>
      <c r="P4029">
        <f t="shared" si="210"/>
        <v>31</v>
      </c>
      <c r="Q4029" t="s">
        <v>5234</v>
      </c>
      <c r="R4029" t="s">
        <v>5235</v>
      </c>
      <c r="S4029" s="10">
        <f t="shared" si="211"/>
        <v>42768.762511574074</v>
      </c>
      <c r="T4029" s="10">
        <f t="shared" si="212"/>
        <v>42788.833333333336</v>
      </c>
    </row>
    <row r="4030" spans="1:20" ht="43.5" x14ac:dyDescent="0.35">
      <c r="A4030">
        <v>4028</v>
      </c>
      <c r="B4030" s="3" t="s">
        <v>2493</v>
      </c>
      <c r="C4030" s="3" t="s">
        <v>5070</v>
      </c>
      <c r="D4030">
        <v>2000</v>
      </c>
      <c r="E4030">
        <v>561</v>
      </c>
      <c r="F4030" t="s">
        <v>5158</v>
      </c>
      <c r="G4030" t="s">
        <v>5161</v>
      </c>
      <c r="H4030" t="s">
        <v>5183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5208</v>
      </c>
      <c r="P4030">
        <f t="shared" si="210"/>
        <v>51</v>
      </c>
      <c r="Q4030" t="s">
        <v>5234</v>
      </c>
      <c r="R4030" t="s">
        <v>5235</v>
      </c>
      <c r="S4030" s="10">
        <f t="shared" si="211"/>
        <v>41765.730324074073</v>
      </c>
      <c r="T4030" s="10">
        <f t="shared" si="212"/>
        <v>41795.730324074073</v>
      </c>
    </row>
    <row r="4031" spans="1:20" ht="43.5" x14ac:dyDescent="0.35">
      <c r="A4031">
        <v>4029</v>
      </c>
      <c r="B4031" s="3" t="s">
        <v>2494</v>
      </c>
      <c r="C4031" s="3" t="s">
        <v>5071</v>
      </c>
      <c r="D4031">
        <v>20000</v>
      </c>
      <c r="E4031">
        <v>0</v>
      </c>
      <c r="F4031" t="s">
        <v>5158</v>
      </c>
      <c r="G4031" t="s">
        <v>5161</v>
      </c>
      <c r="H4031" t="s">
        <v>5183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5208</v>
      </c>
      <c r="P4031" t="e">
        <f t="shared" si="210"/>
        <v>#DIV/0!</v>
      </c>
      <c r="Q4031" t="s">
        <v>5234</v>
      </c>
      <c r="R4031" t="s">
        <v>5235</v>
      </c>
      <c r="S4031" s="10">
        <f t="shared" si="211"/>
        <v>42321.816782407404</v>
      </c>
      <c r="T4031" s="10">
        <f t="shared" si="212"/>
        <v>42351.816782407404</v>
      </c>
    </row>
    <row r="4032" spans="1:20" ht="58" x14ac:dyDescent="0.35">
      <c r="A4032">
        <v>4030</v>
      </c>
      <c r="B4032" s="3" t="s">
        <v>2495</v>
      </c>
      <c r="C4032" s="3" t="s">
        <v>5072</v>
      </c>
      <c r="D4032">
        <v>2500</v>
      </c>
      <c r="E4032">
        <v>400</v>
      </c>
      <c r="F4032" t="s">
        <v>5158</v>
      </c>
      <c r="G4032" t="s">
        <v>5161</v>
      </c>
      <c r="H4032" t="s">
        <v>5183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5208</v>
      </c>
      <c r="P4032">
        <f t="shared" si="210"/>
        <v>67</v>
      </c>
      <c r="Q4032" t="s">
        <v>5234</v>
      </c>
      <c r="R4032" t="s">
        <v>5235</v>
      </c>
      <c r="S4032" s="10">
        <f t="shared" si="211"/>
        <v>42374.446747685179</v>
      </c>
      <c r="T4032" s="10">
        <f t="shared" si="212"/>
        <v>42403.575694444444</v>
      </c>
    </row>
    <row r="4033" spans="1:20" ht="58" x14ac:dyDescent="0.35">
      <c r="A4033">
        <v>4031</v>
      </c>
      <c r="B4033" s="3" t="s">
        <v>2496</v>
      </c>
      <c r="C4033" s="3" t="s">
        <v>5073</v>
      </c>
      <c r="D4033">
        <v>5000</v>
      </c>
      <c r="E4033">
        <v>0</v>
      </c>
      <c r="F4033" t="s">
        <v>5158</v>
      </c>
      <c r="G4033" t="s">
        <v>5161</v>
      </c>
      <c r="H4033" t="s">
        <v>5183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5208</v>
      </c>
      <c r="P4033" t="e">
        <f t="shared" si="210"/>
        <v>#DIV/0!</v>
      </c>
      <c r="Q4033" t="s">
        <v>5234</v>
      </c>
      <c r="R4033" t="s">
        <v>5235</v>
      </c>
      <c r="S4033" s="10">
        <f t="shared" si="211"/>
        <v>41941.376898148148</v>
      </c>
      <c r="T4033" s="10">
        <f t="shared" si="212"/>
        <v>41991.418564814812</v>
      </c>
    </row>
    <row r="4034" spans="1:20" ht="43.5" x14ac:dyDescent="0.35">
      <c r="A4034">
        <v>4032</v>
      </c>
      <c r="B4034" s="3" t="s">
        <v>2497</v>
      </c>
      <c r="C4034" s="3" t="s">
        <v>5074</v>
      </c>
      <c r="D4034">
        <v>6048</v>
      </c>
      <c r="E4034">
        <v>413</v>
      </c>
      <c r="F4034" t="s">
        <v>5158</v>
      </c>
      <c r="G4034" t="s">
        <v>5161</v>
      </c>
      <c r="H4034" t="s">
        <v>5183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5208</v>
      </c>
      <c r="P4034">
        <f t="shared" si="210"/>
        <v>59</v>
      </c>
      <c r="Q4034" t="s">
        <v>5234</v>
      </c>
      <c r="R4034" t="s">
        <v>5235</v>
      </c>
      <c r="S4034" s="10">
        <f t="shared" si="211"/>
        <v>42293.60087962963</v>
      </c>
      <c r="T4034" s="10">
        <f t="shared" si="212"/>
        <v>42353.642546296294</v>
      </c>
    </row>
    <row r="4035" spans="1:20" ht="43.5" x14ac:dyDescent="0.35">
      <c r="A4035">
        <v>4033</v>
      </c>
      <c r="B4035" s="3" t="s">
        <v>2498</v>
      </c>
      <c r="C4035" s="3" t="s">
        <v>5075</v>
      </c>
      <c r="D4035">
        <v>23900</v>
      </c>
      <c r="E4035">
        <v>6141.99</v>
      </c>
      <c r="F4035" t="s">
        <v>5158</v>
      </c>
      <c r="G4035" t="s">
        <v>5162</v>
      </c>
      <c r="H4035" t="s">
        <v>5184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5208</v>
      </c>
      <c r="P4035">
        <f t="shared" ref="P4035:P4098" si="213">ROUND(E4035/L4035,0)</f>
        <v>65</v>
      </c>
      <c r="Q4035" t="s">
        <v>5234</v>
      </c>
      <c r="R4035" t="s">
        <v>5235</v>
      </c>
      <c r="S4035" s="10">
        <f t="shared" ref="S4035:S4098" si="214">(J4035/86400)+25569+(-5/24)</f>
        <v>42614.06046296296</v>
      </c>
      <c r="T4035" s="10">
        <f t="shared" ref="T4035:T4098" si="215">(I4035/86400)+25569+(-5/24)</f>
        <v>42645.166666666664</v>
      </c>
    </row>
    <row r="4036" spans="1:20" ht="43.5" x14ac:dyDescent="0.35">
      <c r="A4036">
        <v>4034</v>
      </c>
      <c r="B4036" s="3" t="s">
        <v>2499</v>
      </c>
      <c r="C4036" s="3" t="s">
        <v>5076</v>
      </c>
      <c r="D4036">
        <v>13500</v>
      </c>
      <c r="E4036">
        <v>200</v>
      </c>
      <c r="F4036" t="s">
        <v>5158</v>
      </c>
      <c r="G4036" t="s">
        <v>5161</v>
      </c>
      <c r="H4036" t="s">
        <v>5183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5208</v>
      </c>
      <c r="P4036">
        <f t="shared" si="213"/>
        <v>100</v>
      </c>
      <c r="Q4036" t="s">
        <v>5234</v>
      </c>
      <c r="R4036" t="s">
        <v>5235</v>
      </c>
      <c r="S4036" s="10">
        <f t="shared" si="214"/>
        <v>42067.739004629628</v>
      </c>
      <c r="T4036" s="10">
        <f t="shared" si="215"/>
        <v>42097.697337962956</v>
      </c>
    </row>
    <row r="4037" spans="1:20" ht="29" x14ac:dyDescent="0.35">
      <c r="A4037">
        <v>4035</v>
      </c>
      <c r="B4037" s="3" t="s">
        <v>2500</v>
      </c>
      <c r="C4037" s="3" t="s">
        <v>5077</v>
      </c>
      <c r="D4037">
        <v>10000</v>
      </c>
      <c r="E4037">
        <v>3685</v>
      </c>
      <c r="F4037" t="s">
        <v>5158</v>
      </c>
      <c r="G4037" t="s">
        <v>5161</v>
      </c>
      <c r="H4037" t="s">
        <v>5183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5208</v>
      </c>
      <c r="P4037">
        <f t="shared" si="213"/>
        <v>147</v>
      </c>
      <c r="Q4037" t="s">
        <v>5234</v>
      </c>
      <c r="R4037" t="s">
        <v>5235</v>
      </c>
      <c r="S4037" s="10">
        <f t="shared" si="214"/>
        <v>41903.674618055556</v>
      </c>
      <c r="T4037" s="10">
        <f t="shared" si="215"/>
        <v>41933.674618055556</v>
      </c>
    </row>
    <row r="4038" spans="1:20" ht="43.5" x14ac:dyDescent="0.35">
      <c r="A4038">
        <v>4036</v>
      </c>
      <c r="B4038" s="3" t="s">
        <v>2501</v>
      </c>
      <c r="C4038" s="3" t="s">
        <v>4375</v>
      </c>
      <c r="D4038">
        <v>6000</v>
      </c>
      <c r="E4038">
        <v>2823</v>
      </c>
      <c r="F4038" t="s">
        <v>5158</v>
      </c>
      <c r="G4038" t="s">
        <v>5161</v>
      </c>
      <c r="H4038" t="s">
        <v>5183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5208</v>
      </c>
      <c r="P4038">
        <f t="shared" si="213"/>
        <v>166</v>
      </c>
      <c r="Q4038" t="s">
        <v>5234</v>
      </c>
      <c r="R4038" t="s">
        <v>5235</v>
      </c>
      <c r="S4038" s="10">
        <f t="shared" si="214"/>
        <v>41804.728750000002</v>
      </c>
      <c r="T4038" s="10">
        <f t="shared" si="215"/>
        <v>41821.729166666664</v>
      </c>
    </row>
    <row r="4039" spans="1:20" ht="58" x14ac:dyDescent="0.35">
      <c r="A4039">
        <v>4037</v>
      </c>
      <c r="B4039" s="3" t="s">
        <v>2502</v>
      </c>
      <c r="C4039" s="3" t="s">
        <v>5078</v>
      </c>
      <c r="D4039">
        <v>700</v>
      </c>
      <c r="E4039">
        <v>80</v>
      </c>
      <c r="F4039" t="s">
        <v>5158</v>
      </c>
      <c r="G4039" t="s">
        <v>5161</v>
      </c>
      <c r="H4039" t="s">
        <v>5183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5208</v>
      </c>
      <c r="P4039">
        <f t="shared" si="213"/>
        <v>40</v>
      </c>
      <c r="Q4039" t="s">
        <v>5234</v>
      </c>
      <c r="R4039" t="s">
        <v>5235</v>
      </c>
      <c r="S4039" s="10">
        <f t="shared" si="214"/>
        <v>42496.862442129626</v>
      </c>
      <c r="T4039" s="10">
        <f t="shared" si="215"/>
        <v>42514.392361111109</v>
      </c>
    </row>
    <row r="4040" spans="1:20" ht="43.5" x14ac:dyDescent="0.35">
      <c r="A4040">
        <v>4038</v>
      </c>
      <c r="B4040" s="3" t="s">
        <v>2503</v>
      </c>
      <c r="C4040" s="3" t="s">
        <v>5079</v>
      </c>
      <c r="D4040">
        <v>2500</v>
      </c>
      <c r="E4040">
        <v>301</v>
      </c>
      <c r="F4040" t="s">
        <v>5158</v>
      </c>
      <c r="G4040" t="s">
        <v>5161</v>
      </c>
      <c r="H4040" t="s">
        <v>5183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5208</v>
      </c>
      <c r="P4040">
        <f t="shared" si="213"/>
        <v>75</v>
      </c>
      <c r="Q4040" t="s">
        <v>5234</v>
      </c>
      <c r="R4040" t="s">
        <v>5235</v>
      </c>
      <c r="S4040" s="10">
        <f t="shared" si="214"/>
        <v>41869.590393518512</v>
      </c>
      <c r="T4040" s="10">
        <f t="shared" si="215"/>
        <v>41929.590393518512</v>
      </c>
    </row>
    <row r="4041" spans="1:20" ht="43.5" x14ac:dyDescent="0.35">
      <c r="A4041">
        <v>4039</v>
      </c>
      <c r="B4041" s="3" t="s">
        <v>2504</v>
      </c>
      <c r="C4041" s="3" t="s">
        <v>5080</v>
      </c>
      <c r="D4041">
        <v>500</v>
      </c>
      <c r="E4041">
        <v>300</v>
      </c>
      <c r="F4041" t="s">
        <v>5158</v>
      </c>
      <c r="G4041" t="s">
        <v>5161</v>
      </c>
      <c r="H4041" t="s">
        <v>5183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5208</v>
      </c>
      <c r="P4041">
        <f t="shared" si="213"/>
        <v>60</v>
      </c>
      <c r="Q4041" t="s">
        <v>5234</v>
      </c>
      <c r="R4041" t="s">
        <v>5235</v>
      </c>
      <c r="S4041" s="10">
        <f t="shared" si="214"/>
        <v>42305.462581018517</v>
      </c>
      <c r="T4041" s="10">
        <f t="shared" si="215"/>
        <v>42339.040972222218</v>
      </c>
    </row>
    <row r="4042" spans="1:20" ht="43.5" x14ac:dyDescent="0.35">
      <c r="A4042">
        <v>4040</v>
      </c>
      <c r="B4042" s="3" t="s">
        <v>2505</v>
      </c>
      <c r="C4042" s="3" t="s">
        <v>5081</v>
      </c>
      <c r="D4042">
        <v>8000</v>
      </c>
      <c r="E4042">
        <v>2500</v>
      </c>
      <c r="F4042" t="s">
        <v>5158</v>
      </c>
      <c r="G4042" t="s">
        <v>5161</v>
      </c>
      <c r="H4042" t="s">
        <v>5183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5208</v>
      </c>
      <c r="P4042">
        <f t="shared" si="213"/>
        <v>1250</v>
      </c>
      <c r="Q4042" t="s">
        <v>5234</v>
      </c>
      <c r="R4042" t="s">
        <v>5235</v>
      </c>
      <c r="S4042" s="10">
        <f t="shared" si="214"/>
        <v>42144.023194444446</v>
      </c>
      <c r="T4042" s="10">
        <f t="shared" si="215"/>
        <v>42202.916666666664</v>
      </c>
    </row>
    <row r="4043" spans="1:20" ht="29" x14ac:dyDescent="0.35">
      <c r="A4043">
        <v>4041</v>
      </c>
      <c r="B4043" s="3" t="s">
        <v>2506</v>
      </c>
      <c r="C4043" s="3" t="s">
        <v>5082</v>
      </c>
      <c r="D4043">
        <v>5000</v>
      </c>
      <c r="E4043">
        <v>21</v>
      </c>
      <c r="F4043" t="s">
        <v>5158</v>
      </c>
      <c r="G4043" t="s">
        <v>5162</v>
      </c>
      <c r="H4043" t="s">
        <v>5184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5208</v>
      </c>
      <c r="P4043">
        <f t="shared" si="213"/>
        <v>11</v>
      </c>
      <c r="Q4043" t="s">
        <v>5234</v>
      </c>
      <c r="R4043" t="s">
        <v>5235</v>
      </c>
      <c r="S4043" s="10">
        <f t="shared" si="214"/>
        <v>42559.265671296293</v>
      </c>
      <c r="T4043" s="10">
        <f t="shared" si="215"/>
        <v>42619.265671296293</v>
      </c>
    </row>
    <row r="4044" spans="1:20" ht="43.5" x14ac:dyDescent="0.35">
      <c r="A4044">
        <v>4042</v>
      </c>
      <c r="B4044" s="3" t="s">
        <v>2507</v>
      </c>
      <c r="C4044" s="3" t="s">
        <v>5083</v>
      </c>
      <c r="D4044">
        <v>10000</v>
      </c>
      <c r="E4044">
        <v>21</v>
      </c>
      <c r="F4044" t="s">
        <v>5158</v>
      </c>
      <c r="G4044" t="s">
        <v>5161</v>
      </c>
      <c r="H4044" t="s">
        <v>5183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5208</v>
      </c>
      <c r="P4044">
        <f t="shared" si="213"/>
        <v>7</v>
      </c>
      <c r="Q4044" t="s">
        <v>5234</v>
      </c>
      <c r="R4044" t="s">
        <v>5235</v>
      </c>
      <c r="S4044" s="10">
        <f t="shared" si="214"/>
        <v>41994.875740740739</v>
      </c>
      <c r="T4044" s="10">
        <f t="shared" si="215"/>
        <v>42024.594444444439</v>
      </c>
    </row>
    <row r="4045" spans="1:20" ht="43.5" x14ac:dyDescent="0.35">
      <c r="A4045">
        <v>4043</v>
      </c>
      <c r="B4045" s="3" t="s">
        <v>2508</v>
      </c>
      <c r="C4045" s="3" t="s">
        <v>5084</v>
      </c>
      <c r="D4045">
        <v>300</v>
      </c>
      <c r="E4045">
        <v>0</v>
      </c>
      <c r="F4045" t="s">
        <v>5158</v>
      </c>
      <c r="G4045" t="s">
        <v>5166</v>
      </c>
      <c r="H4045" t="s">
        <v>5188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5208</v>
      </c>
      <c r="P4045" t="e">
        <f t="shared" si="213"/>
        <v>#DIV/0!</v>
      </c>
      <c r="Q4045" t="s">
        <v>5234</v>
      </c>
      <c r="R4045" t="s">
        <v>5235</v>
      </c>
      <c r="S4045" s="10">
        <f t="shared" si="214"/>
        <v>41948.749131944445</v>
      </c>
      <c r="T4045" s="10">
        <f t="shared" si="215"/>
        <v>41963.749131944445</v>
      </c>
    </row>
    <row r="4046" spans="1:20" ht="43.5" x14ac:dyDescent="0.35">
      <c r="A4046">
        <v>4044</v>
      </c>
      <c r="B4046" s="3" t="s">
        <v>2509</v>
      </c>
      <c r="C4046" s="3" t="s">
        <v>5085</v>
      </c>
      <c r="D4046">
        <v>600</v>
      </c>
      <c r="E4046">
        <v>225</v>
      </c>
      <c r="F4046" t="s">
        <v>5158</v>
      </c>
      <c r="G4046" t="s">
        <v>5161</v>
      </c>
      <c r="H4046" t="s">
        <v>5183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5208</v>
      </c>
      <c r="P4046">
        <f t="shared" si="213"/>
        <v>56</v>
      </c>
      <c r="Q4046" t="s">
        <v>5234</v>
      </c>
      <c r="R4046" t="s">
        <v>5235</v>
      </c>
      <c r="S4046" s="10">
        <f t="shared" si="214"/>
        <v>42074.011365740742</v>
      </c>
      <c r="T4046" s="10">
        <f t="shared" si="215"/>
        <v>42103.999999999993</v>
      </c>
    </row>
    <row r="4047" spans="1:20" ht="58" x14ac:dyDescent="0.35">
      <c r="A4047">
        <v>4045</v>
      </c>
      <c r="B4047" s="3" t="s">
        <v>2510</v>
      </c>
      <c r="C4047" s="3" t="s">
        <v>5086</v>
      </c>
      <c r="D4047">
        <v>5000</v>
      </c>
      <c r="E4047">
        <v>1</v>
      </c>
      <c r="F4047" t="s">
        <v>5158</v>
      </c>
      <c r="G4047" t="s">
        <v>5163</v>
      </c>
      <c r="H4047" t="s">
        <v>5185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5208</v>
      </c>
      <c r="P4047">
        <f t="shared" si="213"/>
        <v>1</v>
      </c>
      <c r="Q4047" t="s">
        <v>5234</v>
      </c>
      <c r="R4047" t="s">
        <v>5235</v>
      </c>
      <c r="S4047" s="10">
        <f t="shared" si="214"/>
        <v>41841.992928240739</v>
      </c>
      <c r="T4047" s="10">
        <f t="shared" si="215"/>
        <v>41871.992928240739</v>
      </c>
    </row>
    <row r="4048" spans="1:20" ht="58" x14ac:dyDescent="0.35">
      <c r="A4048">
        <v>4046</v>
      </c>
      <c r="B4048" s="3" t="s">
        <v>2511</v>
      </c>
      <c r="C4048" s="3" t="s">
        <v>5087</v>
      </c>
      <c r="D4048">
        <v>5600</v>
      </c>
      <c r="E4048">
        <v>460</v>
      </c>
      <c r="F4048" t="s">
        <v>5158</v>
      </c>
      <c r="G4048" t="s">
        <v>5161</v>
      </c>
      <c r="H4048" t="s">
        <v>5183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5208</v>
      </c>
      <c r="P4048">
        <f t="shared" si="213"/>
        <v>38</v>
      </c>
      <c r="Q4048" t="s">
        <v>5234</v>
      </c>
      <c r="R4048" t="s">
        <v>5235</v>
      </c>
      <c r="S4048" s="10">
        <f t="shared" si="214"/>
        <v>41904.442245370366</v>
      </c>
      <c r="T4048" s="10">
        <f t="shared" si="215"/>
        <v>41934.442245370366</v>
      </c>
    </row>
    <row r="4049" spans="1:20" ht="43.5" x14ac:dyDescent="0.35">
      <c r="A4049">
        <v>4047</v>
      </c>
      <c r="B4049" s="3" t="s">
        <v>2512</v>
      </c>
      <c r="C4049" s="3" t="s">
        <v>5088</v>
      </c>
      <c r="D4049">
        <v>5000</v>
      </c>
      <c r="E4049">
        <v>110</v>
      </c>
      <c r="F4049" t="s">
        <v>5158</v>
      </c>
      <c r="G4049" t="s">
        <v>5161</v>
      </c>
      <c r="H4049" t="s">
        <v>5183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5208</v>
      </c>
      <c r="P4049">
        <f t="shared" si="213"/>
        <v>28</v>
      </c>
      <c r="Q4049" t="s">
        <v>5234</v>
      </c>
      <c r="R4049" t="s">
        <v>5235</v>
      </c>
      <c r="S4049" s="10">
        <f t="shared" si="214"/>
        <v>41990.814155092587</v>
      </c>
      <c r="T4049" s="10">
        <f t="shared" si="215"/>
        <v>42014.833333333336</v>
      </c>
    </row>
    <row r="4050" spans="1:20" ht="58" x14ac:dyDescent="0.35">
      <c r="A4050">
        <v>4048</v>
      </c>
      <c r="B4050" s="3" t="s">
        <v>2513</v>
      </c>
      <c r="C4050" s="3" t="s">
        <v>5089</v>
      </c>
      <c r="D4050">
        <v>17000</v>
      </c>
      <c r="E4050">
        <v>3001</v>
      </c>
      <c r="F4050" t="s">
        <v>5158</v>
      </c>
      <c r="G4050" t="s">
        <v>5162</v>
      </c>
      <c r="H4050" t="s">
        <v>5184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5208</v>
      </c>
      <c r="P4050">
        <f t="shared" si="213"/>
        <v>33</v>
      </c>
      <c r="Q4050" t="s">
        <v>5234</v>
      </c>
      <c r="R4050" t="s">
        <v>5235</v>
      </c>
      <c r="S4050" s="10">
        <f t="shared" si="214"/>
        <v>42436.300775462958</v>
      </c>
      <c r="T4050" s="10">
        <f t="shared" si="215"/>
        <v>42471.259108796294</v>
      </c>
    </row>
    <row r="4051" spans="1:20" ht="43.5" x14ac:dyDescent="0.35">
      <c r="A4051">
        <v>4049</v>
      </c>
      <c r="B4051" s="3" t="s">
        <v>2514</v>
      </c>
      <c r="C4051" s="3" t="s">
        <v>5090</v>
      </c>
      <c r="D4051">
        <v>20000</v>
      </c>
      <c r="E4051">
        <v>16</v>
      </c>
      <c r="F4051" t="s">
        <v>5158</v>
      </c>
      <c r="G4051" t="s">
        <v>5161</v>
      </c>
      <c r="H4051" t="s">
        <v>5183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5208</v>
      </c>
      <c r="P4051">
        <f t="shared" si="213"/>
        <v>16</v>
      </c>
      <c r="Q4051" t="s">
        <v>5234</v>
      </c>
      <c r="R4051" t="s">
        <v>5235</v>
      </c>
      <c r="S4051" s="10">
        <f t="shared" si="214"/>
        <v>42169.750173611108</v>
      </c>
      <c r="T4051" s="10">
        <f t="shared" si="215"/>
        <v>42199.750173611108</v>
      </c>
    </row>
    <row r="4052" spans="1:20" ht="58" x14ac:dyDescent="0.35">
      <c r="A4052">
        <v>4050</v>
      </c>
      <c r="B4052" s="3" t="s">
        <v>2515</v>
      </c>
      <c r="C4052" s="3" t="s">
        <v>5091</v>
      </c>
      <c r="D4052">
        <v>1500</v>
      </c>
      <c r="E4052">
        <v>1</v>
      </c>
      <c r="F4052" t="s">
        <v>5158</v>
      </c>
      <c r="G4052" t="s">
        <v>5161</v>
      </c>
      <c r="H4052" t="s">
        <v>5183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5208</v>
      </c>
      <c r="P4052">
        <f t="shared" si="213"/>
        <v>1</v>
      </c>
      <c r="Q4052" t="s">
        <v>5234</v>
      </c>
      <c r="R4052" t="s">
        <v>5235</v>
      </c>
      <c r="S4052" s="10">
        <f t="shared" si="214"/>
        <v>41905.428136574068</v>
      </c>
      <c r="T4052" s="10">
        <f t="shared" si="215"/>
        <v>41935.428136574068</v>
      </c>
    </row>
    <row r="4053" spans="1:20" ht="43.5" x14ac:dyDescent="0.35">
      <c r="A4053">
        <v>4051</v>
      </c>
      <c r="B4053" s="3" t="s">
        <v>2516</v>
      </c>
      <c r="C4053" s="3" t="s">
        <v>5092</v>
      </c>
      <c r="D4053">
        <v>500</v>
      </c>
      <c r="E4053">
        <v>0</v>
      </c>
      <c r="F4053" t="s">
        <v>5158</v>
      </c>
      <c r="G4053" t="s">
        <v>5161</v>
      </c>
      <c r="H4053" t="s">
        <v>5183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5208</v>
      </c>
      <c r="P4053" t="e">
        <f t="shared" si="213"/>
        <v>#DIV/0!</v>
      </c>
      <c r="Q4053" t="s">
        <v>5234</v>
      </c>
      <c r="R4053" t="s">
        <v>5235</v>
      </c>
      <c r="S4053" s="10">
        <f t="shared" si="214"/>
        <v>41761.601817129624</v>
      </c>
      <c r="T4053" s="10">
        <f t="shared" si="215"/>
        <v>41768.078472222223</v>
      </c>
    </row>
    <row r="4054" spans="1:20" ht="58" x14ac:dyDescent="0.35">
      <c r="A4054">
        <v>4052</v>
      </c>
      <c r="B4054" s="3" t="s">
        <v>2517</v>
      </c>
      <c r="C4054" s="3" t="s">
        <v>5093</v>
      </c>
      <c r="D4054">
        <v>3000</v>
      </c>
      <c r="E4054">
        <v>1126</v>
      </c>
      <c r="F4054" t="s">
        <v>5158</v>
      </c>
      <c r="G4054" t="s">
        <v>5161</v>
      </c>
      <c r="H4054" t="s">
        <v>5183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5208</v>
      </c>
      <c r="P4054">
        <f t="shared" si="213"/>
        <v>87</v>
      </c>
      <c r="Q4054" t="s">
        <v>5234</v>
      </c>
      <c r="R4054" t="s">
        <v>5235</v>
      </c>
      <c r="S4054" s="10">
        <f t="shared" si="214"/>
        <v>41865.670324074068</v>
      </c>
      <c r="T4054" s="10">
        <f t="shared" si="215"/>
        <v>41925.670324074068</v>
      </c>
    </row>
    <row r="4055" spans="1:20" ht="43.5" x14ac:dyDescent="0.35">
      <c r="A4055">
        <v>4053</v>
      </c>
      <c r="B4055" s="3" t="s">
        <v>2518</v>
      </c>
      <c r="C4055" s="3" t="s">
        <v>5094</v>
      </c>
      <c r="D4055">
        <v>500</v>
      </c>
      <c r="E4055">
        <v>110</v>
      </c>
      <c r="F4055" t="s">
        <v>5158</v>
      </c>
      <c r="G4055" t="s">
        <v>5162</v>
      </c>
      <c r="H4055" t="s">
        <v>5184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5208</v>
      </c>
      <c r="P4055">
        <f t="shared" si="213"/>
        <v>55</v>
      </c>
      <c r="Q4055" t="s">
        <v>5234</v>
      </c>
      <c r="R4055" t="s">
        <v>5235</v>
      </c>
      <c r="S4055" s="10">
        <f t="shared" si="214"/>
        <v>41928.481805555552</v>
      </c>
      <c r="T4055" s="10">
        <f t="shared" si="215"/>
        <v>41958.624999999993</v>
      </c>
    </row>
    <row r="4056" spans="1:20" ht="43.5" x14ac:dyDescent="0.35">
      <c r="A4056">
        <v>4054</v>
      </c>
      <c r="B4056" s="3" t="s">
        <v>2519</v>
      </c>
      <c r="C4056" s="3" t="s">
        <v>5095</v>
      </c>
      <c r="D4056">
        <v>8880</v>
      </c>
      <c r="E4056">
        <v>0</v>
      </c>
      <c r="F4056" t="s">
        <v>5158</v>
      </c>
      <c r="G4056" t="s">
        <v>5161</v>
      </c>
      <c r="H4056" t="s">
        <v>5183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5208</v>
      </c>
      <c r="P4056" t="e">
        <f t="shared" si="213"/>
        <v>#DIV/0!</v>
      </c>
      <c r="Q4056" t="s">
        <v>5234</v>
      </c>
      <c r="R4056" t="s">
        <v>5235</v>
      </c>
      <c r="S4056" s="10">
        <f t="shared" si="214"/>
        <v>42613.632928240739</v>
      </c>
      <c r="T4056" s="10">
        <f t="shared" si="215"/>
        <v>42643.958333333336</v>
      </c>
    </row>
    <row r="4057" spans="1:20" ht="43.5" x14ac:dyDescent="0.35">
      <c r="A4057">
        <v>4055</v>
      </c>
      <c r="B4057" s="3" t="s">
        <v>2520</v>
      </c>
      <c r="C4057" s="3" t="s">
        <v>5096</v>
      </c>
      <c r="D4057">
        <v>5000</v>
      </c>
      <c r="E4057">
        <v>881</v>
      </c>
      <c r="F4057" t="s">
        <v>5158</v>
      </c>
      <c r="G4057" t="s">
        <v>5162</v>
      </c>
      <c r="H4057" t="s">
        <v>5184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5208</v>
      </c>
      <c r="P4057">
        <f t="shared" si="213"/>
        <v>42</v>
      </c>
      <c r="Q4057" t="s">
        <v>5234</v>
      </c>
      <c r="R4057" t="s">
        <v>5235</v>
      </c>
      <c r="S4057" s="10">
        <f t="shared" si="214"/>
        <v>41779.44017361111</v>
      </c>
      <c r="T4057" s="10">
        <f t="shared" si="215"/>
        <v>41809.44017361111</v>
      </c>
    </row>
    <row r="4058" spans="1:20" ht="43.5" x14ac:dyDescent="0.35">
      <c r="A4058">
        <v>4056</v>
      </c>
      <c r="B4058" s="3" t="s">
        <v>2521</v>
      </c>
      <c r="C4058" s="3" t="s">
        <v>5097</v>
      </c>
      <c r="D4058">
        <v>1500</v>
      </c>
      <c r="E4058">
        <v>795</v>
      </c>
      <c r="F4058" t="s">
        <v>5158</v>
      </c>
      <c r="G4058" t="s">
        <v>5161</v>
      </c>
      <c r="H4058" t="s">
        <v>5183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5208</v>
      </c>
      <c r="P4058">
        <f t="shared" si="213"/>
        <v>88</v>
      </c>
      <c r="Q4058" t="s">
        <v>5234</v>
      </c>
      <c r="R4058" t="s">
        <v>5235</v>
      </c>
      <c r="S4058" s="10">
        <f t="shared" si="214"/>
        <v>42534.724988425922</v>
      </c>
      <c r="T4058" s="10">
        <f t="shared" si="215"/>
        <v>42554.624305555553</v>
      </c>
    </row>
    <row r="4059" spans="1:20" ht="58" x14ac:dyDescent="0.35">
      <c r="A4059">
        <v>4057</v>
      </c>
      <c r="B4059" s="3" t="s">
        <v>2522</v>
      </c>
      <c r="C4059" s="3" t="s">
        <v>5098</v>
      </c>
      <c r="D4059">
        <v>3500</v>
      </c>
      <c r="E4059">
        <v>775</v>
      </c>
      <c r="F4059" t="s">
        <v>5158</v>
      </c>
      <c r="G4059" t="s">
        <v>5162</v>
      </c>
      <c r="H4059" t="s">
        <v>5184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5208</v>
      </c>
      <c r="P4059">
        <f t="shared" si="213"/>
        <v>129</v>
      </c>
      <c r="Q4059" t="s">
        <v>5234</v>
      </c>
      <c r="R4059" t="s">
        <v>5235</v>
      </c>
      <c r="S4059" s="10">
        <f t="shared" si="214"/>
        <v>42310.760185185187</v>
      </c>
      <c r="T4059" s="10">
        <f t="shared" si="215"/>
        <v>42333.749999999993</v>
      </c>
    </row>
    <row r="4060" spans="1:20" ht="43.5" x14ac:dyDescent="0.35">
      <c r="A4060">
        <v>4058</v>
      </c>
      <c r="B4060" s="3" t="s">
        <v>2523</v>
      </c>
      <c r="C4060" s="3" t="s">
        <v>5099</v>
      </c>
      <c r="D4060">
        <v>3750</v>
      </c>
      <c r="E4060">
        <v>95</v>
      </c>
      <c r="F4060" t="s">
        <v>5158</v>
      </c>
      <c r="G4060" t="s">
        <v>5161</v>
      </c>
      <c r="H4060" t="s">
        <v>5183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5208</v>
      </c>
      <c r="P4060">
        <f t="shared" si="213"/>
        <v>24</v>
      </c>
      <c r="Q4060" t="s">
        <v>5234</v>
      </c>
      <c r="R4060" t="s">
        <v>5235</v>
      </c>
      <c r="S4060" s="10">
        <f t="shared" si="214"/>
        <v>42445.852361111109</v>
      </c>
      <c r="T4060" s="10">
        <f t="shared" si="215"/>
        <v>42460.957638888889</v>
      </c>
    </row>
    <row r="4061" spans="1:20" ht="43.5" x14ac:dyDescent="0.35">
      <c r="A4061">
        <v>4059</v>
      </c>
      <c r="B4061" s="3" t="s">
        <v>2524</v>
      </c>
      <c r="C4061" s="3" t="s">
        <v>5100</v>
      </c>
      <c r="D4061">
        <v>10000</v>
      </c>
      <c r="E4061">
        <v>250</v>
      </c>
      <c r="F4061" t="s">
        <v>5158</v>
      </c>
      <c r="G4061" t="s">
        <v>5166</v>
      </c>
      <c r="H4061" t="s">
        <v>5188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5208</v>
      </c>
      <c r="P4061">
        <f t="shared" si="213"/>
        <v>36</v>
      </c>
      <c r="Q4061" t="s">
        <v>5234</v>
      </c>
      <c r="R4061" t="s">
        <v>5235</v>
      </c>
      <c r="S4061" s="10">
        <f t="shared" si="214"/>
        <v>41866.432314814811</v>
      </c>
      <c r="T4061" s="10">
        <f t="shared" si="215"/>
        <v>41897.916666666664</v>
      </c>
    </row>
    <row r="4062" spans="1:20" ht="58" x14ac:dyDescent="0.35">
      <c r="A4062">
        <v>4060</v>
      </c>
      <c r="B4062" s="3" t="s">
        <v>2525</v>
      </c>
      <c r="C4062" s="3" t="s">
        <v>5101</v>
      </c>
      <c r="D4062">
        <v>10000</v>
      </c>
      <c r="E4062">
        <v>285</v>
      </c>
      <c r="F4062" t="s">
        <v>5158</v>
      </c>
      <c r="G4062" t="s">
        <v>5166</v>
      </c>
      <c r="H4062" t="s">
        <v>5188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5208</v>
      </c>
      <c r="P4062">
        <f t="shared" si="213"/>
        <v>57</v>
      </c>
      <c r="Q4062" t="s">
        <v>5234</v>
      </c>
      <c r="R4062" t="s">
        <v>5235</v>
      </c>
      <c r="S4062" s="10">
        <f t="shared" si="214"/>
        <v>41779.486759259256</v>
      </c>
      <c r="T4062" s="10">
        <f t="shared" si="215"/>
        <v>41813.458333333328</v>
      </c>
    </row>
    <row r="4063" spans="1:20" ht="43.5" x14ac:dyDescent="0.35">
      <c r="A4063">
        <v>4061</v>
      </c>
      <c r="B4063" s="3" t="s">
        <v>2526</v>
      </c>
      <c r="C4063" s="3" t="s">
        <v>5102</v>
      </c>
      <c r="D4063">
        <v>525</v>
      </c>
      <c r="E4063">
        <v>0</v>
      </c>
      <c r="F4063" t="s">
        <v>5158</v>
      </c>
      <c r="G4063" t="s">
        <v>5161</v>
      </c>
      <c r="H4063" t="s">
        <v>5183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5208</v>
      </c>
      <c r="P4063" t="e">
        <f t="shared" si="213"/>
        <v>#DIV/0!</v>
      </c>
      <c r="Q4063" t="s">
        <v>5234</v>
      </c>
      <c r="R4063" t="s">
        <v>5235</v>
      </c>
      <c r="S4063" s="10">
        <f t="shared" si="214"/>
        <v>42420.933136574073</v>
      </c>
      <c r="T4063" s="10">
        <f t="shared" si="215"/>
        <v>42480.891469907401</v>
      </c>
    </row>
    <row r="4064" spans="1:20" ht="43.5" x14ac:dyDescent="0.35">
      <c r="A4064">
        <v>4062</v>
      </c>
      <c r="B4064" s="3" t="s">
        <v>2527</v>
      </c>
      <c r="C4064" s="3" t="s">
        <v>5103</v>
      </c>
      <c r="D4064">
        <v>20000</v>
      </c>
      <c r="E4064">
        <v>490</v>
      </c>
      <c r="F4064" t="s">
        <v>5158</v>
      </c>
      <c r="G4064" t="s">
        <v>5161</v>
      </c>
      <c r="H4064" t="s">
        <v>5183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5208</v>
      </c>
      <c r="P4064">
        <f t="shared" si="213"/>
        <v>163</v>
      </c>
      <c r="Q4064" t="s">
        <v>5234</v>
      </c>
      <c r="R4064" t="s">
        <v>5235</v>
      </c>
      <c r="S4064" s="10">
        <f t="shared" si="214"/>
        <v>42523.530879629623</v>
      </c>
      <c r="T4064" s="10">
        <f t="shared" si="215"/>
        <v>42553.530879629623</v>
      </c>
    </row>
    <row r="4065" spans="1:20" ht="43.5" x14ac:dyDescent="0.35">
      <c r="A4065">
        <v>4063</v>
      </c>
      <c r="B4065" s="3" t="s">
        <v>2528</v>
      </c>
      <c r="C4065" s="3" t="s">
        <v>5104</v>
      </c>
      <c r="D4065">
        <v>9500</v>
      </c>
      <c r="E4065">
        <v>135</v>
      </c>
      <c r="F4065" t="s">
        <v>5158</v>
      </c>
      <c r="G4065" t="s">
        <v>5162</v>
      </c>
      <c r="H4065" t="s">
        <v>5184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5208</v>
      </c>
      <c r="P4065">
        <f t="shared" si="213"/>
        <v>15</v>
      </c>
      <c r="Q4065" t="s">
        <v>5234</v>
      </c>
      <c r="R4065" t="s">
        <v>5235</v>
      </c>
      <c r="S4065" s="10">
        <f t="shared" si="214"/>
        <v>41787.473194444443</v>
      </c>
      <c r="T4065" s="10">
        <f t="shared" si="215"/>
        <v>41817.473194444443</v>
      </c>
    </row>
    <row r="4066" spans="1:20" ht="43.5" x14ac:dyDescent="0.35">
      <c r="A4066">
        <v>4064</v>
      </c>
      <c r="B4066" s="3" t="s">
        <v>2529</v>
      </c>
      <c r="C4066" s="3" t="s">
        <v>5105</v>
      </c>
      <c r="D4066">
        <v>2000</v>
      </c>
      <c r="E4066">
        <v>385</v>
      </c>
      <c r="F4066" t="s">
        <v>5158</v>
      </c>
      <c r="G4066" t="s">
        <v>5163</v>
      </c>
      <c r="H4066" t="s">
        <v>5185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5208</v>
      </c>
      <c r="P4066">
        <f t="shared" si="213"/>
        <v>64</v>
      </c>
      <c r="Q4066" t="s">
        <v>5234</v>
      </c>
      <c r="R4066" t="s">
        <v>5235</v>
      </c>
      <c r="S4066" s="10">
        <f t="shared" si="214"/>
        <v>42093.379930555551</v>
      </c>
      <c r="T4066" s="10">
        <f t="shared" si="215"/>
        <v>42123.379930555551</v>
      </c>
    </row>
    <row r="4067" spans="1:20" ht="29" x14ac:dyDescent="0.35">
      <c r="A4067">
        <v>4065</v>
      </c>
      <c r="B4067" s="3" t="s">
        <v>2530</v>
      </c>
      <c r="C4067" s="3" t="s">
        <v>5106</v>
      </c>
      <c r="D4067">
        <v>4000</v>
      </c>
      <c r="E4067">
        <v>27</v>
      </c>
      <c r="F4067" t="s">
        <v>5158</v>
      </c>
      <c r="G4067" t="s">
        <v>5161</v>
      </c>
      <c r="H4067" t="s">
        <v>5183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5208</v>
      </c>
      <c r="P4067">
        <f t="shared" si="213"/>
        <v>7</v>
      </c>
      <c r="Q4067" t="s">
        <v>5234</v>
      </c>
      <c r="R4067" t="s">
        <v>5235</v>
      </c>
      <c r="S4067" s="10">
        <f t="shared" si="214"/>
        <v>41833.74318287037</v>
      </c>
      <c r="T4067" s="10">
        <f t="shared" si="215"/>
        <v>41863.74318287037</v>
      </c>
    </row>
    <row r="4068" spans="1:20" ht="58" x14ac:dyDescent="0.35">
      <c r="A4068">
        <v>4066</v>
      </c>
      <c r="B4068" s="3" t="s">
        <v>2531</v>
      </c>
      <c r="C4068" s="3" t="s">
        <v>5107</v>
      </c>
      <c r="D4068">
        <v>15000</v>
      </c>
      <c r="E4068">
        <v>25</v>
      </c>
      <c r="F4068" t="s">
        <v>5158</v>
      </c>
      <c r="G4068" t="s">
        <v>5161</v>
      </c>
      <c r="H4068" t="s">
        <v>5183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5208</v>
      </c>
      <c r="P4068">
        <f t="shared" si="213"/>
        <v>25</v>
      </c>
      <c r="Q4068" t="s">
        <v>5234</v>
      </c>
      <c r="R4068" t="s">
        <v>5235</v>
      </c>
      <c r="S4068" s="10">
        <f t="shared" si="214"/>
        <v>42478.830879629626</v>
      </c>
      <c r="T4068" s="10">
        <f t="shared" si="215"/>
        <v>42508.830879629626</v>
      </c>
    </row>
    <row r="4069" spans="1:20" ht="43.5" x14ac:dyDescent="0.35">
      <c r="A4069">
        <v>4067</v>
      </c>
      <c r="B4069" s="3" t="s">
        <v>2532</v>
      </c>
      <c r="C4069" s="3" t="s">
        <v>4935</v>
      </c>
      <c r="D4069">
        <v>5000</v>
      </c>
      <c r="E4069">
        <v>3045</v>
      </c>
      <c r="F4069" t="s">
        <v>5158</v>
      </c>
      <c r="G4069" t="s">
        <v>5161</v>
      </c>
      <c r="H4069" t="s">
        <v>5183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5208</v>
      </c>
      <c r="P4069">
        <f t="shared" si="213"/>
        <v>179</v>
      </c>
      <c r="Q4069" t="s">
        <v>5234</v>
      </c>
      <c r="R4069" t="s">
        <v>5235</v>
      </c>
      <c r="S4069" s="10">
        <f t="shared" si="214"/>
        <v>42234.909143518518</v>
      </c>
      <c r="T4069" s="10">
        <f t="shared" si="215"/>
        <v>42274.909143518518</v>
      </c>
    </row>
    <row r="4070" spans="1:20" ht="43.5" x14ac:dyDescent="0.35">
      <c r="A4070">
        <v>4068</v>
      </c>
      <c r="B4070" s="3" t="s">
        <v>2533</v>
      </c>
      <c r="C4070" s="3" t="s">
        <v>5108</v>
      </c>
      <c r="D4070">
        <v>3495</v>
      </c>
      <c r="E4070">
        <v>34.950000000000003</v>
      </c>
      <c r="F4070" t="s">
        <v>5158</v>
      </c>
      <c r="G4070" t="s">
        <v>5161</v>
      </c>
      <c r="H4070" t="s">
        <v>5183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5208</v>
      </c>
      <c r="P4070">
        <f t="shared" si="213"/>
        <v>35</v>
      </c>
      <c r="Q4070" t="s">
        <v>5234</v>
      </c>
      <c r="R4070" t="s">
        <v>5235</v>
      </c>
      <c r="S4070" s="10">
        <f t="shared" si="214"/>
        <v>42718.755266203698</v>
      </c>
      <c r="T4070" s="10">
        <f t="shared" si="215"/>
        <v>42748.753472222219</v>
      </c>
    </row>
    <row r="4071" spans="1:20" ht="43.5" x14ac:dyDescent="0.35">
      <c r="A4071">
        <v>4069</v>
      </c>
      <c r="B4071" s="3" t="s">
        <v>2534</v>
      </c>
      <c r="C4071" s="3" t="s">
        <v>5109</v>
      </c>
      <c r="D4071">
        <v>1250</v>
      </c>
      <c r="E4071">
        <v>430</v>
      </c>
      <c r="F4071" t="s">
        <v>5158</v>
      </c>
      <c r="G4071" t="s">
        <v>5162</v>
      </c>
      <c r="H4071" t="s">
        <v>5184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5208</v>
      </c>
      <c r="P4071">
        <f t="shared" si="213"/>
        <v>33</v>
      </c>
      <c r="Q4071" t="s">
        <v>5234</v>
      </c>
      <c r="R4071" t="s">
        <v>5235</v>
      </c>
      <c r="S4071" s="10">
        <f t="shared" si="214"/>
        <v>42022.453194444439</v>
      </c>
      <c r="T4071" s="10">
        <f t="shared" si="215"/>
        <v>42063.291666666664</v>
      </c>
    </row>
    <row r="4072" spans="1:20" ht="43.5" x14ac:dyDescent="0.35">
      <c r="A4072">
        <v>4070</v>
      </c>
      <c r="B4072" s="3" t="s">
        <v>2535</v>
      </c>
      <c r="C4072" s="3" t="s">
        <v>5110</v>
      </c>
      <c r="D4072">
        <v>1000</v>
      </c>
      <c r="E4072">
        <v>165</v>
      </c>
      <c r="F4072" t="s">
        <v>5158</v>
      </c>
      <c r="G4072" t="s">
        <v>5161</v>
      </c>
      <c r="H4072" t="s">
        <v>5183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5208</v>
      </c>
      <c r="P4072">
        <f t="shared" si="213"/>
        <v>28</v>
      </c>
      <c r="Q4072" t="s">
        <v>5234</v>
      </c>
      <c r="R4072" t="s">
        <v>5235</v>
      </c>
      <c r="S4072" s="10">
        <f t="shared" si="214"/>
        <v>42031.458564814813</v>
      </c>
      <c r="T4072" s="10">
        <f t="shared" si="215"/>
        <v>42063.916666666664</v>
      </c>
    </row>
    <row r="4073" spans="1:20" ht="58" x14ac:dyDescent="0.35">
      <c r="A4073">
        <v>4071</v>
      </c>
      <c r="B4073" s="3" t="s">
        <v>2536</v>
      </c>
      <c r="C4073" s="3" t="s">
        <v>5111</v>
      </c>
      <c r="D4073">
        <v>20000</v>
      </c>
      <c r="E4073">
        <v>0</v>
      </c>
      <c r="F4073" t="s">
        <v>5158</v>
      </c>
      <c r="G4073" t="s">
        <v>5175</v>
      </c>
      <c r="H4073" t="s">
        <v>5193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5208</v>
      </c>
      <c r="P4073" t="e">
        <f t="shared" si="213"/>
        <v>#DIV/0!</v>
      </c>
      <c r="Q4073" t="s">
        <v>5234</v>
      </c>
      <c r="R4073" t="s">
        <v>5235</v>
      </c>
      <c r="S4073" s="10">
        <f t="shared" si="214"/>
        <v>42700.59642361111</v>
      </c>
      <c r="T4073" s="10">
        <f t="shared" si="215"/>
        <v>42730.59642361111</v>
      </c>
    </row>
    <row r="4074" spans="1:20" ht="58" x14ac:dyDescent="0.35">
      <c r="A4074">
        <v>4072</v>
      </c>
      <c r="B4074" s="3" t="s">
        <v>2537</v>
      </c>
      <c r="C4074" s="3" t="s">
        <v>5112</v>
      </c>
      <c r="D4074">
        <v>1000</v>
      </c>
      <c r="E4074">
        <v>4</v>
      </c>
      <c r="F4074" t="s">
        <v>5158</v>
      </c>
      <c r="G4074" t="s">
        <v>5162</v>
      </c>
      <c r="H4074" t="s">
        <v>5184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5208</v>
      </c>
      <c r="P4074">
        <f t="shared" si="213"/>
        <v>2</v>
      </c>
      <c r="Q4074" t="s">
        <v>5234</v>
      </c>
      <c r="R4074" t="s">
        <v>5235</v>
      </c>
      <c r="S4074" s="10">
        <f t="shared" si="214"/>
        <v>41812.566099537034</v>
      </c>
      <c r="T4074" s="10">
        <f t="shared" si="215"/>
        <v>41872.566099537034</v>
      </c>
    </row>
    <row r="4075" spans="1:20" ht="43.5" x14ac:dyDescent="0.35">
      <c r="A4075">
        <v>4073</v>
      </c>
      <c r="B4075" s="3" t="s">
        <v>2538</v>
      </c>
      <c r="C4075" s="3" t="s">
        <v>5113</v>
      </c>
      <c r="D4075">
        <v>3500</v>
      </c>
      <c r="E4075">
        <v>37</v>
      </c>
      <c r="F4075" t="s">
        <v>5158</v>
      </c>
      <c r="G4075" t="s">
        <v>5161</v>
      </c>
      <c r="H4075" t="s">
        <v>5183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5208</v>
      </c>
      <c r="P4075">
        <f t="shared" si="213"/>
        <v>19</v>
      </c>
      <c r="Q4075" t="s">
        <v>5234</v>
      </c>
      <c r="R4075" t="s">
        <v>5235</v>
      </c>
      <c r="S4075" s="10">
        <f t="shared" si="214"/>
        <v>42078.136874999997</v>
      </c>
      <c r="T4075" s="10">
        <f t="shared" si="215"/>
        <v>42132.958333333336</v>
      </c>
    </row>
    <row r="4076" spans="1:20" ht="43.5" x14ac:dyDescent="0.35">
      <c r="A4076">
        <v>4074</v>
      </c>
      <c r="B4076" s="3" t="s">
        <v>2539</v>
      </c>
      <c r="C4076" s="3" t="s">
        <v>5114</v>
      </c>
      <c r="D4076">
        <v>2750</v>
      </c>
      <c r="E4076">
        <v>735</v>
      </c>
      <c r="F4076" t="s">
        <v>5158</v>
      </c>
      <c r="G4076" t="s">
        <v>5162</v>
      </c>
      <c r="H4076" t="s">
        <v>5184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5208</v>
      </c>
      <c r="P4076">
        <f t="shared" si="213"/>
        <v>35</v>
      </c>
      <c r="Q4076" t="s">
        <v>5234</v>
      </c>
      <c r="R4076" t="s">
        <v>5235</v>
      </c>
      <c r="S4076" s="10">
        <f t="shared" si="214"/>
        <v>42283.344618055555</v>
      </c>
      <c r="T4076" s="10">
        <f t="shared" si="215"/>
        <v>42313.386284722219</v>
      </c>
    </row>
    <row r="4077" spans="1:20" ht="43.5" x14ac:dyDescent="0.35">
      <c r="A4077">
        <v>4075</v>
      </c>
      <c r="B4077" s="3" t="s">
        <v>2540</v>
      </c>
      <c r="C4077" s="3" t="s">
        <v>5115</v>
      </c>
      <c r="D4077">
        <v>2000</v>
      </c>
      <c r="E4077">
        <v>576</v>
      </c>
      <c r="F4077" t="s">
        <v>5158</v>
      </c>
      <c r="G4077" t="s">
        <v>5162</v>
      </c>
      <c r="H4077" t="s">
        <v>5184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5208</v>
      </c>
      <c r="P4077">
        <f t="shared" si="213"/>
        <v>44</v>
      </c>
      <c r="Q4077" t="s">
        <v>5234</v>
      </c>
      <c r="R4077" t="s">
        <v>5235</v>
      </c>
      <c r="S4077" s="10">
        <f t="shared" si="214"/>
        <v>41778.837604166663</v>
      </c>
      <c r="T4077" s="10">
        <f t="shared" si="215"/>
        <v>41820.519444444442</v>
      </c>
    </row>
    <row r="4078" spans="1:20" ht="43.5" x14ac:dyDescent="0.35">
      <c r="A4078">
        <v>4076</v>
      </c>
      <c r="B4078" s="3" t="s">
        <v>2541</v>
      </c>
      <c r="C4078" s="3" t="s">
        <v>5116</v>
      </c>
      <c r="D4078">
        <v>700</v>
      </c>
      <c r="E4078">
        <v>0</v>
      </c>
      <c r="F4078" t="s">
        <v>5158</v>
      </c>
      <c r="G4078" t="s">
        <v>5161</v>
      </c>
      <c r="H4078" t="s">
        <v>5183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5208</v>
      </c>
      <c r="P4078" t="e">
        <f t="shared" si="213"/>
        <v>#DIV/0!</v>
      </c>
      <c r="Q4078" t="s">
        <v>5234</v>
      </c>
      <c r="R4078" t="s">
        <v>5235</v>
      </c>
      <c r="S4078" s="10">
        <f t="shared" si="214"/>
        <v>41905.587372685179</v>
      </c>
      <c r="T4078" s="10">
        <f t="shared" si="215"/>
        <v>41933.618750000001</v>
      </c>
    </row>
    <row r="4079" spans="1:20" ht="43.5" x14ac:dyDescent="0.35">
      <c r="A4079">
        <v>4077</v>
      </c>
      <c r="B4079" s="3" t="s">
        <v>2542</v>
      </c>
      <c r="C4079" s="3" t="s">
        <v>5117</v>
      </c>
      <c r="D4079">
        <v>15000</v>
      </c>
      <c r="E4079">
        <v>1335</v>
      </c>
      <c r="F4079" t="s">
        <v>5158</v>
      </c>
      <c r="G4079" t="s">
        <v>5161</v>
      </c>
      <c r="H4079" t="s">
        <v>5183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5208</v>
      </c>
      <c r="P4079">
        <f t="shared" si="213"/>
        <v>223</v>
      </c>
      <c r="Q4079" t="s">
        <v>5234</v>
      </c>
      <c r="R4079" t="s">
        <v>5235</v>
      </c>
      <c r="S4079" s="10">
        <f t="shared" si="214"/>
        <v>42695.502245370364</v>
      </c>
      <c r="T4079" s="10">
        <f t="shared" si="215"/>
        <v>42725.502245370364</v>
      </c>
    </row>
    <row r="4080" spans="1:20" ht="43.5" x14ac:dyDescent="0.35">
      <c r="A4080">
        <v>4078</v>
      </c>
      <c r="B4080" s="3" t="s">
        <v>2543</v>
      </c>
      <c r="C4080" s="3" t="s">
        <v>5118</v>
      </c>
      <c r="D4080">
        <v>250</v>
      </c>
      <c r="E4080">
        <v>0</v>
      </c>
      <c r="F4080" t="s">
        <v>5158</v>
      </c>
      <c r="G4080" t="s">
        <v>5162</v>
      </c>
      <c r="H4080" t="s">
        <v>5184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5208</v>
      </c>
      <c r="P4080" t="e">
        <f t="shared" si="213"/>
        <v>#DIV/0!</v>
      </c>
      <c r="Q4080" t="s">
        <v>5234</v>
      </c>
      <c r="R4080" t="s">
        <v>5235</v>
      </c>
      <c r="S4080" s="10">
        <f t="shared" si="214"/>
        <v>42732.579189814809</v>
      </c>
      <c r="T4080" s="10">
        <f t="shared" si="215"/>
        <v>42762.579189814809</v>
      </c>
    </row>
    <row r="4081" spans="1:20" ht="43.5" x14ac:dyDescent="0.35">
      <c r="A4081">
        <v>4079</v>
      </c>
      <c r="B4081" s="3" t="s">
        <v>2544</v>
      </c>
      <c r="C4081" s="3" t="s">
        <v>5119</v>
      </c>
      <c r="D4081">
        <v>3000</v>
      </c>
      <c r="E4081">
        <v>5</v>
      </c>
      <c r="F4081" t="s">
        <v>5158</v>
      </c>
      <c r="G4081" t="s">
        <v>5161</v>
      </c>
      <c r="H4081" t="s">
        <v>5183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5208</v>
      </c>
      <c r="P4081">
        <f t="shared" si="213"/>
        <v>5</v>
      </c>
      <c r="Q4081" t="s">
        <v>5234</v>
      </c>
      <c r="R4081" t="s">
        <v>5235</v>
      </c>
      <c r="S4081" s="10">
        <f t="shared" si="214"/>
        <v>42510.730567129627</v>
      </c>
      <c r="T4081" s="10">
        <f t="shared" si="215"/>
        <v>42540.730567129627</v>
      </c>
    </row>
    <row r="4082" spans="1:20" ht="43.5" x14ac:dyDescent="0.35">
      <c r="A4082">
        <v>4080</v>
      </c>
      <c r="B4082" s="3" t="s">
        <v>2545</v>
      </c>
      <c r="C4082" s="3" t="s">
        <v>5120</v>
      </c>
      <c r="D4082">
        <v>3000</v>
      </c>
      <c r="E4082">
        <v>0</v>
      </c>
      <c r="F4082" t="s">
        <v>5158</v>
      </c>
      <c r="G4082" t="s">
        <v>5161</v>
      </c>
      <c r="H4082" t="s">
        <v>5183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5208</v>
      </c>
      <c r="P4082" t="e">
        <f t="shared" si="213"/>
        <v>#DIV/0!</v>
      </c>
      <c r="Q4082" t="s">
        <v>5234</v>
      </c>
      <c r="R4082" t="s">
        <v>5235</v>
      </c>
      <c r="S4082" s="10">
        <f t="shared" si="214"/>
        <v>42511.489768518521</v>
      </c>
      <c r="T4082" s="10">
        <f t="shared" si="215"/>
        <v>42535.579166666663</v>
      </c>
    </row>
    <row r="4083" spans="1:20" ht="43.5" x14ac:dyDescent="0.35">
      <c r="A4083">
        <v>4081</v>
      </c>
      <c r="B4083" s="3" t="s">
        <v>2546</v>
      </c>
      <c r="C4083" s="3" t="s">
        <v>5121</v>
      </c>
      <c r="D4083">
        <v>2224</v>
      </c>
      <c r="E4083">
        <v>350</v>
      </c>
      <c r="F4083" t="s">
        <v>5158</v>
      </c>
      <c r="G4083" t="s">
        <v>5161</v>
      </c>
      <c r="H4083" t="s">
        <v>5183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5208</v>
      </c>
      <c r="P4083">
        <f t="shared" si="213"/>
        <v>29</v>
      </c>
      <c r="Q4083" t="s">
        <v>5234</v>
      </c>
      <c r="R4083" t="s">
        <v>5235</v>
      </c>
      <c r="S4083" s="10">
        <f t="shared" si="214"/>
        <v>42041.372974537029</v>
      </c>
      <c r="T4083" s="10">
        <f t="shared" si="215"/>
        <v>42071.331307870372</v>
      </c>
    </row>
    <row r="4084" spans="1:20" ht="43.5" x14ac:dyDescent="0.35">
      <c r="A4084">
        <v>4082</v>
      </c>
      <c r="B4084" s="3" t="s">
        <v>2547</v>
      </c>
      <c r="C4084" s="3" t="s">
        <v>5122</v>
      </c>
      <c r="D4084">
        <v>150</v>
      </c>
      <c r="E4084">
        <v>3</v>
      </c>
      <c r="F4084" t="s">
        <v>5158</v>
      </c>
      <c r="G4084" t="s">
        <v>5161</v>
      </c>
      <c r="H4084" t="s">
        <v>5183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5208</v>
      </c>
      <c r="P4084">
        <f t="shared" si="213"/>
        <v>2</v>
      </c>
      <c r="Q4084" t="s">
        <v>5234</v>
      </c>
      <c r="R4084" t="s">
        <v>5235</v>
      </c>
      <c r="S4084" s="10">
        <f t="shared" si="214"/>
        <v>42306.980937499997</v>
      </c>
      <c r="T4084" s="10">
        <f t="shared" si="215"/>
        <v>42322.749999999993</v>
      </c>
    </row>
    <row r="4085" spans="1:20" ht="43.5" x14ac:dyDescent="0.35">
      <c r="A4085">
        <v>4083</v>
      </c>
      <c r="B4085" s="3" t="s">
        <v>2548</v>
      </c>
      <c r="C4085" s="3" t="s">
        <v>5123</v>
      </c>
      <c r="D4085">
        <v>3500</v>
      </c>
      <c r="E4085">
        <v>759</v>
      </c>
      <c r="F4085" t="s">
        <v>5158</v>
      </c>
      <c r="G4085" t="s">
        <v>5161</v>
      </c>
      <c r="H4085" t="s">
        <v>5183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5208</v>
      </c>
      <c r="P4085">
        <f t="shared" si="213"/>
        <v>127</v>
      </c>
      <c r="Q4085" t="s">
        <v>5234</v>
      </c>
      <c r="R4085" t="s">
        <v>5235</v>
      </c>
      <c r="S4085" s="10">
        <f t="shared" si="214"/>
        <v>42353.553425925922</v>
      </c>
      <c r="T4085" s="10">
        <f t="shared" si="215"/>
        <v>42383.553425925922</v>
      </c>
    </row>
    <row r="4086" spans="1:20" ht="58" x14ac:dyDescent="0.35">
      <c r="A4086">
        <v>4084</v>
      </c>
      <c r="B4086" s="3" t="s">
        <v>2549</v>
      </c>
      <c r="C4086" s="3" t="s">
        <v>5124</v>
      </c>
      <c r="D4086">
        <v>3000</v>
      </c>
      <c r="E4086">
        <v>10</v>
      </c>
      <c r="F4086" t="s">
        <v>5158</v>
      </c>
      <c r="G4086" t="s">
        <v>5174</v>
      </c>
      <c r="H4086" t="s">
        <v>5186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5208</v>
      </c>
      <c r="P4086">
        <f t="shared" si="213"/>
        <v>10</v>
      </c>
      <c r="Q4086" t="s">
        <v>5234</v>
      </c>
      <c r="R4086" t="s">
        <v>5235</v>
      </c>
      <c r="S4086" s="10">
        <f t="shared" si="214"/>
        <v>42622.228078703702</v>
      </c>
      <c r="T4086" s="10">
        <f t="shared" si="215"/>
        <v>42652.228078703702</v>
      </c>
    </row>
    <row r="4087" spans="1:20" ht="43.5" x14ac:dyDescent="0.35">
      <c r="A4087">
        <v>4085</v>
      </c>
      <c r="B4087" s="3" t="s">
        <v>2550</v>
      </c>
      <c r="C4087" s="3" t="s">
        <v>5125</v>
      </c>
      <c r="D4087">
        <v>3500</v>
      </c>
      <c r="E4087">
        <v>10</v>
      </c>
      <c r="F4087" t="s">
        <v>5158</v>
      </c>
      <c r="G4087" t="s">
        <v>5161</v>
      </c>
      <c r="H4087" t="s">
        <v>5183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5208</v>
      </c>
      <c r="P4087">
        <f t="shared" si="213"/>
        <v>10</v>
      </c>
      <c r="Q4087" t="s">
        <v>5234</v>
      </c>
      <c r="R4087" t="s">
        <v>5235</v>
      </c>
      <c r="S4087" s="10">
        <f t="shared" si="214"/>
        <v>42058.395543981482</v>
      </c>
      <c r="T4087" s="10">
        <f t="shared" si="215"/>
        <v>42086.957638888889</v>
      </c>
    </row>
    <row r="4088" spans="1:20" ht="43.5" x14ac:dyDescent="0.35">
      <c r="A4088">
        <v>4086</v>
      </c>
      <c r="B4088" s="3" t="s">
        <v>2551</v>
      </c>
      <c r="C4088" s="3" t="s">
        <v>5126</v>
      </c>
      <c r="D4088">
        <v>1000</v>
      </c>
      <c r="E4088">
        <v>47</v>
      </c>
      <c r="F4088" t="s">
        <v>5158</v>
      </c>
      <c r="G4088" t="s">
        <v>5161</v>
      </c>
      <c r="H4088" t="s">
        <v>5183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5208</v>
      </c>
      <c r="P4088">
        <f t="shared" si="213"/>
        <v>9</v>
      </c>
      <c r="Q4088" t="s">
        <v>5234</v>
      </c>
      <c r="R4088" t="s">
        <v>5235</v>
      </c>
      <c r="S4088" s="10">
        <f t="shared" si="214"/>
        <v>42304.732627314814</v>
      </c>
      <c r="T4088" s="10">
        <f t="shared" si="215"/>
        <v>42328.958333333336</v>
      </c>
    </row>
    <row r="4089" spans="1:20" x14ac:dyDescent="0.35">
      <c r="A4089">
        <v>4087</v>
      </c>
      <c r="B4089" s="3" t="s">
        <v>2552</v>
      </c>
      <c r="C4089" s="3" t="s">
        <v>5127</v>
      </c>
      <c r="D4089">
        <v>9600</v>
      </c>
      <c r="E4089">
        <v>0</v>
      </c>
      <c r="F4089" t="s">
        <v>5158</v>
      </c>
      <c r="G4089" t="s">
        <v>5161</v>
      </c>
      <c r="H4089" t="s">
        <v>5183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5208</v>
      </c>
      <c r="P4089" t="e">
        <f t="shared" si="213"/>
        <v>#DIV/0!</v>
      </c>
      <c r="Q4089" t="s">
        <v>5234</v>
      </c>
      <c r="R4089" t="s">
        <v>5235</v>
      </c>
      <c r="S4089" s="10">
        <f t="shared" si="214"/>
        <v>42538.53456018518</v>
      </c>
      <c r="T4089" s="10">
        <f t="shared" si="215"/>
        <v>42568.53456018518</v>
      </c>
    </row>
    <row r="4090" spans="1:20" ht="43.5" x14ac:dyDescent="0.35">
      <c r="A4090">
        <v>4088</v>
      </c>
      <c r="B4090" s="3" t="s">
        <v>2553</v>
      </c>
      <c r="C4090" s="3" t="s">
        <v>5128</v>
      </c>
      <c r="D4090">
        <v>2000</v>
      </c>
      <c r="E4090">
        <v>216</v>
      </c>
      <c r="F4090" t="s">
        <v>5158</v>
      </c>
      <c r="G4090" t="s">
        <v>5162</v>
      </c>
      <c r="H4090" t="s">
        <v>5184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5208</v>
      </c>
      <c r="P4090">
        <f t="shared" si="213"/>
        <v>72</v>
      </c>
      <c r="Q4090" t="s">
        <v>5234</v>
      </c>
      <c r="R4090" t="s">
        <v>5235</v>
      </c>
      <c r="S4090" s="10">
        <f t="shared" si="214"/>
        <v>41990.40421296296</v>
      </c>
      <c r="T4090" s="10">
        <f t="shared" si="215"/>
        <v>42020.226388888885</v>
      </c>
    </row>
    <row r="4091" spans="1:20" ht="58" x14ac:dyDescent="0.35">
      <c r="A4091">
        <v>4089</v>
      </c>
      <c r="B4091" s="3" t="s">
        <v>2554</v>
      </c>
      <c r="C4091" s="3" t="s">
        <v>5129</v>
      </c>
      <c r="D4091">
        <v>5000</v>
      </c>
      <c r="E4091">
        <v>240</v>
      </c>
      <c r="F4091" t="s">
        <v>5158</v>
      </c>
      <c r="G4091" t="s">
        <v>5161</v>
      </c>
      <c r="H4091" t="s">
        <v>5183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5208</v>
      </c>
      <c r="P4091">
        <f t="shared" si="213"/>
        <v>30</v>
      </c>
      <c r="Q4091" t="s">
        <v>5234</v>
      </c>
      <c r="R4091" t="s">
        <v>5235</v>
      </c>
      <c r="S4091" s="10">
        <f t="shared" si="214"/>
        <v>42122.524166666662</v>
      </c>
      <c r="T4091" s="10">
        <f t="shared" si="215"/>
        <v>42155.524305555555</v>
      </c>
    </row>
    <row r="4092" spans="1:20" ht="43.5" x14ac:dyDescent="0.35">
      <c r="A4092">
        <v>4090</v>
      </c>
      <c r="B4092" s="3" t="s">
        <v>2555</v>
      </c>
      <c r="C4092" s="3" t="s">
        <v>5130</v>
      </c>
      <c r="D4092">
        <v>1000</v>
      </c>
      <c r="E4092">
        <v>32</v>
      </c>
      <c r="F4092" t="s">
        <v>5158</v>
      </c>
      <c r="G4092" t="s">
        <v>5161</v>
      </c>
      <c r="H4092" t="s">
        <v>5183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5208</v>
      </c>
      <c r="P4092">
        <f t="shared" si="213"/>
        <v>11</v>
      </c>
      <c r="Q4092" t="s">
        <v>5234</v>
      </c>
      <c r="R4092" t="s">
        <v>5235</v>
      </c>
      <c r="S4092" s="10">
        <f t="shared" si="214"/>
        <v>42209.464548611104</v>
      </c>
      <c r="T4092" s="10">
        <f t="shared" si="215"/>
        <v>42223.416666666664</v>
      </c>
    </row>
    <row r="4093" spans="1:20" ht="43.5" x14ac:dyDescent="0.35">
      <c r="A4093">
        <v>4091</v>
      </c>
      <c r="B4093" s="3" t="s">
        <v>2556</v>
      </c>
      <c r="C4093" s="3" t="s">
        <v>5131</v>
      </c>
      <c r="D4093">
        <v>1600</v>
      </c>
      <c r="E4093">
        <v>204</v>
      </c>
      <c r="F4093" t="s">
        <v>5158</v>
      </c>
      <c r="G4093" t="s">
        <v>5161</v>
      </c>
      <c r="H4093" t="s">
        <v>5183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5208</v>
      </c>
      <c r="P4093">
        <f t="shared" si="213"/>
        <v>26</v>
      </c>
      <c r="Q4093" t="s">
        <v>5234</v>
      </c>
      <c r="R4093" t="s">
        <v>5235</v>
      </c>
      <c r="S4093" s="10">
        <f t="shared" si="214"/>
        <v>41990.298043981478</v>
      </c>
      <c r="T4093" s="10">
        <f t="shared" si="215"/>
        <v>42020.298043981478</v>
      </c>
    </row>
    <row r="4094" spans="1:20" ht="43.5" x14ac:dyDescent="0.35">
      <c r="A4094">
        <v>4092</v>
      </c>
      <c r="B4094" s="3" t="s">
        <v>2557</v>
      </c>
      <c r="C4094" s="3" t="s">
        <v>5132</v>
      </c>
      <c r="D4094">
        <v>110000</v>
      </c>
      <c r="E4094">
        <v>20</v>
      </c>
      <c r="F4094" t="s">
        <v>5158</v>
      </c>
      <c r="G4094" t="s">
        <v>5161</v>
      </c>
      <c r="H4094" t="s">
        <v>5183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5208</v>
      </c>
      <c r="P4094">
        <f t="shared" si="213"/>
        <v>20</v>
      </c>
      <c r="Q4094" t="s">
        <v>5234</v>
      </c>
      <c r="R4094" t="s">
        <v>5235</v>
      </c>
      <c r="S4094" s="10">
        <f t="shared" si="214"/>
        <v>42038.986655092587</v>
      </c>
      <c r="T4094" s="10">
        <f t="shared" si="215"/>
        <v>42098.944988425923</v>
      </c>
    </row>
    <row r="4095" spans="1:20" ht="43.5" x14ac:dyDescent="0.35">
      <c r="A4095">
        <v>4093</v>
      </c>
      <c r="B4095" s="3" t="s">
        <v>2558</v>
      </c>
      <c r="C4095" s="3" t="s">
        <v>5133</v>
      </c>
      <c r="D4095">
        <v>2500</v>
      </c>
      <c r="E4095">
        <v>60</v>
      </c>
      <c r="F4095" t="s">
        <v>5158</v>
      </c>
      <c r="G4095" t="s">
        <v>5162</v>
      </c>
      <c r="H4095" t="s">
        <v>5184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5208</v>
      </c>
      <c r="P4095">
        <f t="shared" si="213"/>
        <v>15</v>
      </c>
      <c r="Q4095" t="s">
        <v>5234</v>
      </c>
      <c r="R4095" t="s">
        <v>5235</v>
      </c>
      <c r="S4095" s="10">
        <f t="shared" si="214"/>
        <v>42178.607557870368</v>
      </c>
      <c r="T4095" s="10">
        <f t="shared" si="215"/>
        <v>42238.607557870368</v>
      </c>
    </row>
    <row r="4096" spans="1:20" ht="43.5" x14ac:dyDescent="0.35">
      <c r="A4096">
        <v>4094</v>
      </c>
      <c r="B4096" s="3" t="s">
        <v>2559</v>
      </c>
      <c r="C4096" s="3" t="s">
        <v>5134</v>
      </c>
      <c r="D4096">
        <v>2000</v>
      </c>
      <c r="E4096">
        <v>730</v>
      </c>
      <c r="F4096" t="s">
        <v>5158</v>
      </c>
      <c r="G4096" t="s">
        <v>5161</v>
      </c>
      <c r="H4096" t="s">
        <v>5183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5208</v>
      </c>
      <c r="P4096">
        <f t="shared" si="213"/>
        <v>91</v>
      </c>
      <c r="Q4096" t="s">
        <v>5234</v>
      </c>
      <c r="R4096" t="s">
        <v>5235</v>
      </c>
      <c r="S4096" s="10">
        <f t="shared" si="214"/>
        <v>41889.878472222219</v>
      </c>
      <c r="T4096" s="10">
        <f t="shared" si="215"/>
        <v>41933.999305555553</v>
      </c>
    </row>
    <row r="4097" spans="1:20" ht="43.5" x14ac:dyDescent="0.35">
      <c r="A4097">
        <v>4095</v>
      </c>
      <c r="B4097" s="3" t="s">
        <v>2560</v>
      </c>
      <c r="C4097" s="3" t="s">
        <v>5135</v>
      </c>
      <c r="D4097">
        <v>30000</v>
      </c>
      <c r="E4097">
        <v>800</v>
      </c>
      <c r="F4097" t="s">
        <v>5158</v>
      </c>
      <c r="G4097" t="s">
        <v>5175</v>
      </c>
      <c r="H4097" t="s">
        <v>5193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5208</v>
      </c>
      <c r="P4097">
        <f t="shared" si="213"/>
        <v>800</v>
      </c>
      <c r="Q4097" t="s">
        <v>5234</v>
      </c>
      <c r="R4097" t="s">
        <v>5235</v>
      </c>
      <c r="S4097" s="10">
        <f t="shared" si="214"/>
        <v>42692.823495370372</v>
      </c>
      <c r="T4097" s="10">
        <f t="shared" si="215"/>
        <v>42722.823495370372</v>
      </c>
    </row>
    <row r="4098" spans="1:20" ht="43.5" x14ac:dyDescent="0.35">
      <c r="A4098">
        <v>4096</v>
      </c>
      <c r="B4098" s="3" t="s">
        <v>2561</v>
      </c>
      <c r="C4098" s="3" t="s">
        <v>5136</v>
      </c>
      <c r="D4098">
        <v>3500</v>
      </c>
      <c r="E4098">
        <v>400</v>
      </c>
      <c r="F4098" t="s">
        <v>5158</v>
      </c>
      <c r="G4098" t="s">
        <v>5162</v>
      </c>
      <c r="H4098" t="s">
        <v>5184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5208</v>
      </c>
      <c r="P4098">
        <f t="shared" si="213"/>
        <v>80</v>
      </c>
      <c r="Q4098" t="s">
        <v>5234</v>
      </c>
      <c r="R4098" t="s">
        <v>5235</v>
      </c>
      <c r="S4098" s="10">
        <f t="shared" si="214"/>
        <v>42750.321979166663</v>
      </c>
      <c r="T4098" s="10">
        <f t="shared" si="215"/>
        <v>42794.160416666666</v>
      </c>
    </row>
    <row r="4099" spans="1:20" ht="43.5" x14ac:dyDescent="0.35">
      <c r="A4099">
        <v>4097</v>
      </c>
      <c r="B4099" s="3" t="s">
        <v>2562</v>
      </c>
      <c r="C4099" s="3" t="s">
        <v>5137</v>
      </c>
      <c r="D4099">
        <v>10000</v>
      </c>
      <c r="E4099">
        <v>0</v>
      </c>
      <c r="F4099" t="s">
        <v>5158</v>
      </c>
      <c r="G4099" t="s">
        <v>5162</v>
      </c>
      <c r="H4099" t="s">
        <v>5184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5208</v>
      </c>
      <c r="P4099" t="e">
        <f t="shared" ref="P4099:P4115" si="216">ROUND(E4099/L4099,0)</f>
        <v>#DIV/0!</v>
      </c>
      <c r="Q4099" t="s">
        <v>5234</v>
      </c>
      <c r="R4099" t="s">
        <v>5235</v>
      </c>
      <c r="S4099" s="10">
        <f t="shared" ref="S4099:S4115" si="217">(J4099/86400)+25569+(-5/24)</f>
        <v>42344.616168981483</v>
      </c>
      <c r="T4099" s="10">
        <f t="shared" ref="T4099:T4115" si="218">(I4099/86400)+25569+(-5/24)</f>
        <v>42400.788194444445</v>
      </c>
    </row>
    <row r="4100" spans="1:20" ht="43.5" x14ac:dyDescent="0.35">
      <c r="A4100">
        <v>4098</v>
      </c>
      <c r="B4100" s="3" t="s">
        <v>2563</v>
      </c>
      <c r="C4100" s="3" t="s">
        <v>5138</v>
      </c>
      <c r="D4100">
        <v>75000</v>
      </c>
      <c r="E4100">
        <v>0</v>
      </c>
      <c r="F4100" t="s">
        <v>5158</v>
      </c>
      <c r="G4100" t="s">
        <v>5161</v>
      </c>
      <c r="H4100" t="s">
        <v>5183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5208</v>
      </c>
      <c r="P4100" t="e">
        <f t="shared" si="216"/>
        <v>#DIV/0!</v>
      </c>
      <c r="Q4100" t="s">
        <v>5234</v>
      </c>
      <c r="R4100" t="s">
        <v>5235</v>
      </c>
      <c r="S4100" s="10">
        <f t="shared" si="217"/>
        <v>42495.51385416666</v>
      </c>
      <c r="T4100" s="10">
        <f t="shared" si="218"/>
        <v>42525.51385416666</v>
      </c>
    </row>
    <row r="4101" spans="1:20" ht="58" x14ac:dyDescent="0.35">
      <c r="A4101">
        <v>4099</v>
      </c>
      <c r="B4101" s="3" t="s">
        <v>2564</v>
      </c>
      <c r="C4101" s="3" t="s">
        <v>5139</v>
      </c>
      <c r="D4101">
        <v>4500</v>
      </c>
      <c r="E4101">
        <v>50</v>
      </c>
      <c r="F4101" t="s">
        <v>5158</v>
      </c>
      <c r="G4101" t="s">
        <v>5161</v>
      </c>
      <c r="H4101" t="s">
        <v>5183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5208</v>
      </c>
      <c r="P4101">
        <f t="shared" si="216"/>
        <v>50</v>
      </c>
      <c r="Q4101" t="s">
        <v>5234</v>
      </c>
      <c r="R4101" t="s">
        <v>5235</v>
      </c>
      <c r="S4101" s="10">
        <f t="shared" si="217"/>
        <v>42570.642048611109</v>
      </c>
      <c r="T4101" s="10">
        <f t="shared" si="218"/>
        <v>42615.642048611109</v>
      </c>
    </row>
    <row r="4102" spans="1:20" ht="43.5" x14ac:dyDescent="0.35">
      <c r="A4102">
        <v>4100</v>
      </c>
      <c r="B4102" s="3" t="s">
        <v>2565</v>
      </c>
      <c r="C4102" s="3" t="s">
        <v>5140</v>
      </c>
      <c r="D4102">
        <v>270</v>
      </c>
      <c r="E4102">
        <v>0</v>
      </c>
      <c r="F4102" t="s">
        <v>5158</v>
      </c>
      <c r="G4102" t="s">
        <v>5161</v>
      </c>
      <c r="H4102" t="s">
        <v>5183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5208</v>
      </c>
      <c r="P4102" t="e">
        <f t="shared" si="216"/>
        <v>#DIV/0!</v>
      </c>
      <c r="Q4102" t="s">
        <v>5234</v>
      </c>
      <c r="R4102" t="s">
        <v>5235</v>
      </c>
      <c r="S4102" s="10">
        <f t="shared" si="217"/>
        <v>41926.916550925926</v>
      </c>
      <c r="T4102" s="10">
        <f t="shared" si="218"/>
        <v>41936.916550925926</v>
      </c>
    </row>
    <row r="4103" spans="1:20" ht="43.5" x14ac:dyDescent="0.35">
      <c r="A4103">
        <v>4101</v>
      </c>
      <c r="B4103" s="3" t="s">
        <v>2566</v>
      </c>
      <c r="C4103" s="3" t="s">
        <v>5141</v>
      </c>
      <c r="D4103">
        <v>600</v>
      </c>
      <c r="E4103">
        <v>0</v>
      </c>
      <c r="F4103" t="s">
        <v>5158</v>
      </c>
      <c r="G4103" t="s">
        <v>5161</v>
      </c>
      <c r="H4103" t="s">
        <v>5183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5208</v>
      </c>
      <c r="P4103" t="e">
        <f t="shared" si="216"/>
        <v>#DIV/0!</v>
      </c>
      <c r="Q4103" t="s">
        <v>5234</v>
      </c>
      <c r="R4103" t="s">
        <v>5235</v>
      </c>
      <c r="S4103" s="10">
        <f t="shared" si="217"/>
        <v>42730.695393518516</v>
      </c>
      <c r="T4103" s="10">
        <f t="shared" si="218"/>
        <v>42760.695393518516</v>
      </c>
    </row>
    <row r="4104" spans="1:20" ht="43.5" x14ac:dyDescent="0.35">
      <c r="A4104">
        <v>4102</v>
      </c>
      <c r="B4104" s="3" t="s">
        <v>2567</v>
      </c>
      <c r="C4104" s="3" t="s">
        <v>5142</v>
      </c>
      <c r="D4104">
        <v>500</v>
      </c>
      <c r="E4104">
        <v>137</v>
      </c>
      <c r="F4104" t="s">
        <v>5158</v>
      </c>
      <c r="G4104" t="s">
        <v>5161</v>
      </c>
      <c r="H4104" t="s">
        <v>5183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5208</v>
      </c>
      <c r="P4104">
        <f t="shared" si="216"/>
        <v>23</v>
      </c>
      <c r="Q4104" t="s">
        <v>5234</v>
      </c>
      <c r="R4104" t="s">
        <v>5235</v>
      </c>
      <c r="S4104" s="10">
        <f t="shared" si="217"/>
        <v>42475.639733796292</v>
      </c>
      <c r="T4104" s="10">
        <f t="shared" si="218"/>
        <v>42505.639733796292</v>
      </c>
    </row>
    <row r="4105" spans="1:20" ht="43.5" x14ac:dyDescent="0.35">
      <c r="A4105">
        <v>4103</v>
      </c>
      <c r="B4105" s="3" t="s">
        <v>2568</v>
      </c>
      <c r="C4105" s="3" t="s">
        <v>5143</v>
      </c>
      <c r="D4105">
        <v>1000</v>
      </c>
      <c r="E4105">
        <v>100</v>
      </c>
      <c r="F4105" t="s">
        <v>5158</v>
      </c>
      <c r="G4105" t="s">
        <v>5161</v>
      </c>
      <c r="H4105" t="s">
        <v>5183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5208</v>
      </c>
      <c r="P4105">
        <f t="shared" si="216"/>
        <v>17</v>
      </c>
      <c r="Q4105" t="s">
        <v>5234</v>
      </c>
      <c r="R4105" t="s">
        <v>5235</v>
      </c>
      <c r="S4105" s="10">
        <f t="shared" si="217"/>
        <v>42188.624606481484</v>
      </c>
      <c r="T4105" s="10">
        <f t="shared" si="218"/>
        <v>42242.563888888886</v>
      </c>
    </row>
    <row r="4106" spans="1:20" ht="43.5" x14ac:dyDescent="0.35">
      <c r="A4106">
        <v>4104</v>
      </c>
      <c r="B4106" s="3" t="s">
        <v>2569</v>
      </c>
      <c r="C4106" s="3" t="s">
        <v>5144</v>
      </c>
      <c r="D4106">
        <v>3000</v>
      </c>
      <c r="E4106">
        <v>641</v>
      </c>
      <c r="F4106" t="s">
        <v>5158</v>
      </c>
      <c r="G4106" t="s">
        <v>5163</v>
      </c>
      <c r="H4106" t="s">
        <v>5185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5208</v>
      </c>
      <c r="P4106">
        <f t="shared" si="216"/>
        <v>46</v>
      </c>
      <c r="Q4106" t="s">
        <v>5234</v>
      </c>
      <c r="R4106" t="s">
        <v>5235</v>
      </c>
      <c r="S4106" s="10">
        <f t="shared" si="217"/>
        <v>42640.069837962961</v>
      </c>
      <c r="T4106" s="10">
        <f t="shared" si="218"/>
        <v>42670.069837962961</v>
      </c>
    </row>
    <row r="4107" spans="1:20" ht="58" x14ac:dyDescent="0.35">
      <c r="A4107">
        <v>4105</v>
      </c>
      <c r="B4107" s="3" t="s">
        <v>2570</v>
      </c>
      <c r="C4107" s="3" t="s">
        <v>5145</v>
      </c>
      <c r="D4107">
        <v>33000</v>
      </c>
      <c r="E4107">
        <v>2300</v>
      </c>
      <c r="F4107" t="s">
        <v>5158</v>
      </c>
      <c r="G4107" t="s">
        <v>5175</v>
      </c>
      <c r="H4107" t="s">
        <v>5193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5208</v>
      </c>
      <c r="P4107">
        <f t="shared" si="216"/>
        <v>383</v>
      </c>
      <c r="Q4107" t="s">
        <v>5234</v>
      </c>
      <c r="R4107" t="s">
        <v>5235</v>
      </c>
      <c r="S4107" s="10">
        <f t="shared" si="217"/>
        <v>42696.802187499998</v>
      </c>
      <c r="T4107" s="10">
        <f t="shared" si="218"/>
        <v>42729.802187499998</v>
      </c>
    </row>
    <row r="4108" spans="1:20" ht="43.5" x14ac:dyDescent="0.35">
      <c r="A4108">
        <v>4106</v>
      </c>
      <c r="B4108" s="3" t="s">
        <v>2571</v>
      </c>
      <c r="C4108" s="3" t="s">
        <v>5146</v>
      </c>
      <c r="D4108">
        <v>5000</v>
      </c>
      <c r="E4108">
        <v>3530</v>
      </c>
      <c r="F4108" t="s">
        <v>5158</v>
      </c>
      <c r="G4108" t="s">
        <v>5161</v>
      </c>
      <c r="H4108" t="s">
        <v>5183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5208</v>
      </c>
      <c r="P4108">
        <f t="shared" si="216"/>
        <v>107</v>
      </c>
      <c r="Q4108" t="s">
        <v>5234</v>
      </c>
      <c r="R4108" t="s">
        <v>5235</v>
      </c>
      <c r="S4108" s="10">
        <f t="shared" si="217"/>
        <v>42052.841041666667</v>
      </c>
      <c r="T4108" s="10">
        <f t="shared" si="218"/>
        <v>42095.833333333336</v>
      </c>
    </row>
    <row r="4109" spans="1:20" ht="43.5" x14ac:dyDescent="0.35">
      <c r="A4109">
        <v>4107</v>
      </c>
      <c r="B4109" s="3" t="s">
        <v>2572</v>
      </c>
      <c r="C4109" s="3" t="s">
        <v>5147</v>
      </c>
      <c r="D4109">
        <v>2000</v>
      </c>
      <c r="E4109">
        <v>41</v>
      </c>
      <c r="F4109" t="s">
        <v>5158</v>
      </c>
      <c r="G4109" t="s">
        <v>5161</v>
      </c>
      <c r="H4109" t="s">
        <v>5183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5208</v>
      </c>
      <c r="P4109">
        <f t="shared" si="216"/>
        <v>10</v>
      </c>
      <c r="Q4109" t="s">
        <v>5234</v>
      </c>
      <c r="R4109" t="s">
        <v>5235</v>
      </c>
      <c r="S4109" s="10">
        <f t="shared" si="217"/>
        <v>41883.708344907405</v>
      </c>
      <c r="T4109" s="10">
        <f t="shared" si="218"/>
        <v>41906.708344907405</v>
      </c>
    </row>
    <row r="4110" spans="1:20" ht="43.5" x14ac:dyDescent="0.35">
      <c r="A4110">
        <v>4108</v>
      </c>
      <c r="B4110" s="3" t="s">
        <v>2573</v>
      </c>
      <c r="C4110" s="3" t="s">
        <v>5148</v>
      </c>
      <c r="D4110">
        <v>3000</v>
      </c>
      <c r="E4110">
        <v>59</v>
      </c>
      <c r="F4110" t="s">
        <v>5158</v>
      </c>
      <c r="G4110" t="s">
        <v>5161</v>
      </c>
      <c r="H4110" t="s">
        <v>5183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5208</v>
      </c>
      <c r="P4110">
        <f t="shared" si="216"/>
        <v>59</v>
      </c>
      <c r="Q4110" t="s">
        <v>5234</v>
      </c>
      <c r="R4110" t="s">
        <v>5235</v>
      </c>
      <c r="S4110" s="10">
        <f t="shared" si="217"/>
        <v>42766.823344907403</v>
      </c>
      <c r="T4110" s="10">
        <f t="shared" si="218"/>
        <v>42796.999999999993</v>
      </c>
    </row>
    <row r="4111" spans="1:20" ht="43.5" x14ac:dyDescent="0.35">
      <c r="A4111">
        <v>4109</v>
      </c>
      <c r="B4111" s="3" t="s">
        <v>2574</v>
      </c>
      <c r="C4111" s="3" t="s">
        <v>5149</v>
      </c>
      <c r="D4111">
        <v>500</v>
      </c>
      <c r="E4111">
        <v>0</v>
      </c>
      <c r="F4111" t="s">
        <v>5158</v>
      </c>
      <c r="G4111" t="s">
        <v>5162</v>
      </c>
      <c r="H4111" t="s">
        <v>5184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5208</v>
      </c>
      <c r="P4111" t="e">
        <f t="shared" si="216"/>
        <v>#DIV/0!</v>
      </c>
      <c r="Q4111" t="s">
        <v>5234</v>
      </c>
      <c r="R4111" t="s">
        <v>5235</v>
      </c>
      <c r="S4111" s="10">
        <f t="shared" si="217"/>
        <v>42307.331064814811</v>
      </c>
      <c r="T4111" s="10">
        <f t="shared" si="218"/>
        <v>42337.372731481482</v>
      </c>
    </row>
    <row r="4112" spans="1:20" ht="43.5" x14ac:dyDescent="0.35">
      <c r="A4112">
        <v>4110</v>
      </c>
      <c r="B4112" s="3" t="s">
        <v>2575</v>
      </c>
      <c r="C4112" s="3" t="s">
        <v>5150</v>
      </c>
      <c r="D4112">
        <v>300</v>
      </c>
      <c r="E4112">
        <v>86</v>
      </c>
      <c r="F4112" t="s">
        <v>5158</v>
      </c>
      <c r="G4112" t="s">
        <v>5162</v>
      </c>
      <c r="H4112" t="s">
        <v>5184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5208</v>
      </c>
      <c r="P4112">
        <f t="shared" si="216"/>
        <v>14</v>
      </c>
      <c r="Q4112" t="s">
        <v>5234</v>
      </c>
      <c r="R4112" t="s">
        <v>5235</v>
      </c>
      <c r="S4112" s="10">
        <f t="shared" si="217"/>
        <v>42512.418414351851</v>
      </c>
      <c r="T4112" s="10">
        <f t="shared" si="218"/>
        <v>42572.418414351851</v>
      </c>
    </row>
    <row r="4113" spans="1:20" ht="43.5" x14ac:dyDescent="0.35">
      <c r="A4113">
        <v>4111</v>
      </c>
      <c r="B4113" s="3" t="s">
        <v>2576</v>
      </c>
      <c r="C4113" s="3" t="s">
        <v>5151</v>
      </c>
      <c r="D4113">
        <v>3000</v>
      </c>
      <c r="E4113">
        <v>94</v>
      </c>
      <c r="F4113" t="s">
        <v>5158</v>
      </c>
      <c r="G4113" t="s">
        <v>5161</v>
      </c>
      <c r="H4113" t="s">
        <v>5183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5208</v>
      </c>
      <c r="P4113">
        <f t="shared" si="216"/>
        <v>16</v>
      </c>
      <c r="Q4113" t="s">
        <v>5234</v>
      </c>
      <c r="R4113" t="s">
        <v>5235</v>
      </c>
      <c r="S4113" s="10">
        <f t="shared" si="217"/>
        <v>42028.927546296291</v>
      </c>
      <c r="T4113" s="10">
        <f t="shared" si="218"/>
        <v>42058.927546296291</v>
      </c>
    </row>
    <row r="4114" spans="1:20" ht="43.5" x14ac:dyDescent="0.35">
      <c r="A4114">
        <v>4112</v>
      </c>
      <c r="B4114" s="3" t="s">
        <v>2577</v>
      </c>
      <c r="C4114" s="3" t="s">
        <v>3898</v>
      </c>
      <c r="D4114">
        <v>2500</v>
      </c>
      <c r="E4114">
        <v>1</v>
      </c>
      <c r="F4114" t="s">
        <v>5158</v>
      </c>
      <c r="G4114" t="s">
        <v>5178</v>
      </c>
      <c r="H4114" t="s">
        <v>5186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5208</v>
      </c>
      <c r="P4114">
        <f t="shared" si="216"/>
        <v>1</v>
      </c>
      <c r="Q4114" t="s">
        <v>5234</v>
      </c>
      <c r="R4114" t="s">
        <v>5235</v>
      </c>
      <c r="S4114" s="10">
        <f t="shared" si="217"/>
        <v>42400.738263888888</v>
      </c>
      <c r="T4114" s="10">
        <f t="shared" si="218"/>
        <v>42427.791666666664</v>
      </c>
    </row>
    <row r="4115" spans="1:20" ht="43.5" x14ac:dyDescent="0.35">
      <c r="A4115">
        <v>4113</v>
      </c>
      <c r="B4115" s="3" t="s">
        <v>2578</v>
      </c>
      <c r="C4115" s="3" t="s">
        <v>5152</v>
      </c>
      <c r="D4115">
        <v>1500</v>
      </c>
      <c r="E4115">
        <v>3</v>
      </c>
      <c r="F4115" t="s">
        <v>5158</v>
      </c>
      <c r="G4115" t="s">
        <v>5161</v>
      </c>
      <c r="H4115" t="s">
        <v>5183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5208</v>
      </c>
      <c r="P4115">
        <f t="shared" si="216"/>
        <v>1</v>
      </c>
      <c r="Q4115" t="s">
        <v>5234</v>
      </c>
      <c r="R4115" t="s">
        <v>5235</v>
      </c>
      <c r="S4115" s="10">
        <f t="shared" si="217"/>
        <v>42358.364849537036</v>
      </c>
      <c r="T4115" s="10">
        <f t="shared" si="218"/>
        <v>42377.06527777778</v>
      </c>
    </row>
  </sheetData>
  <phoneticPr fontId="3" type="noConversion"/>
  <conditionalFormatting sqref="F1">
    <cfRule type="colorScale" priority="8">
      <colorScale>
        <cfvo type="min"/>
        <cfvo type="max"/>
        <color theme="9"/>
        <color rgb="FFFFEF9C"/>
      </colorScale>
    </cfRule>
    <cfRule type="colorScale" priority="9">
      <colorScale>
        <cfvo type="min"/>
        <cfvo type="max"/>
        <color rgb="FFFFEF9C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10" priority="4" operator="containsText" text="currently live">
      <formula>NOT(ISERROR(SEARCH("currently live",F1)))</formula>
    </cfRule>
    <cfRule type="containsText" dxfId="9" priority="5" operator="containsText" text="canceled">
      <formula>NOT(ISERROR(SEARCH("canceled",F1)))</formula>
    </cfRule>
    <cfRule type="containsText" dxfId="8" priority="6" operator="containsText" text="failed">
      <formula>NOT(ISERROR(SEARCH("failed",F1)))</formula>
    </cfRule>
    <cfRule type="containsText" dxfId="7" priority="7" operator="containsText" text="successful">
      <formula>NOT(ISERROR(SEARCH("successful",F1)))</formula>
    </cfRule>
  </conditionalFormatting>
  <conditionalFormatting sqref="L1:L1048576">
    <cfRule type="cellIs" dxfId="6" priority="2" operator="lessThan">
      <formula>100</formula>
    </cfRule>
    <cfRule type="cellIs" dxfId="5" priority="3" operator="between">
      <formula>100</formula>
      <formula>200</formula>
    </cfRule>
  </conditionalFormatting>
  <conditionalFormatting sqref="L2:L4115">
    <cfRule type="cellIs" dxfId="4" priority="1" operator="greaterThan">
      <formula>200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8A8C-92D7-4046-B194-B348341AC68F}">
  <dimension ref="A1:F14"/>
  <sheetViews>
    <sheetView topLeftCell="A2" workbookViewId="0">
      <selection activeCell="F14" sqref="A3:F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5160</v>
      </c>
      <c r="B1" t="s">
        <v>5281</v>
      </c>
    </row>
    <row r="3" spans="1:6" x14ac:dyDescent="0.35">
      <c r="A3" s="6" t="s">
        <v>5283</v>
      </c>
      <c r="B3" s="6" t="s">
        <v>5282</v>
      </c>
    </row>
    <row r="4" spans="1:6" x14ac:dyDescent="0.35">
      <c r="A4" s="6" t="s">
        <v>5279</v>
      </c>
      <c r="B4" t="s">
        <v>5157</v>
      </c>
      <c r="C4" t="s">
        <v>5158</v>
      </c>
      <c r="D4" t="s">
        <v>5159</v>
      </c>
      <c r="E4" t="s">
        <v>5156</v>
      </c>
      <c r="F4" t="s">
        <v>5280</v>
      </c>
    </row>
    <row r="5" spans="1:6" x14ac:dyDescent="0.35">
      <c r="A5" s="7" t="s">
        <v>5227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5253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5250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5248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5242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5255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5239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5236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5234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5280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35E76-4B99-4955-8B8A-DE31743904E4}">
  <dimension ref="A1:F47"/>
  <sheetViews>
    <sheetView workbookViewId="0">
      <selection activeCell="A25" sqref="A6:A46"/>
      <pivotSelection pane="bottomRight" showHeader="1" axis="axisRow" activeRow="24" previousRow="24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9" width="15.26953125" bestFit="1" customWidth="1"/>
    <col min="10" max="10" width="10.7265625" bestFit="1" customWidth="1"/>
  </cols>
  <sheetData>
    <row r="1" spans="1:6" x14ac:dyDescent="0.35">
      <c r="A1" s="6" t="s">
        <v>5160</v>
      </c>
      <c r="B1" t="s">
        <v>5281</v>
      </c>
    </row>
    <row r="2" spans="1:6" x14ac:dyDescent="0.35">
      <c r="A2" s="6" t="s">
        <v>5277</v>
      </c>
      <c r="B2" t="s">
        <v>5281</v>
      </c>
    </row>
    <row r="4" spans="1:6" x14ac:dyDescent="0.35">
      <c r="A4" s="6" t="s">
        <v>5283</v>
      </c>
      <c r="B4" s="6" t="s">
        <v>5282</v>
      </c>
    </row>
    <row r="5" spans="1:6" x14ac:dyDescent="0.35">
      <c r="A5" s="6" t="s">
        <v>5279</v>
      </c>
      <c r="B5" t="s">
        <v>5157</v>
      </c>
      <c r="C5" t="s">
        <v>5158</v>
      </c>
      <c r="D5" t="s">
        <v>5159</v>
      </c>
      <c r="E5" t="s">
        <v>5156</v>
      </c>
      <c r="F5" t="s">
        <v>5280</v>
      </c>
    </row>
    <row r="6" spans="1:6" x14ac:dyDescent="0.35">
      <c r="A6" s="7" t="s">
        <v>5233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5261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5249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5275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5271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5232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5231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5247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5264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5241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5254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5265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5266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5246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5245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5273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5244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5252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5276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5260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5240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5267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5256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5262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5235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5263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5259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5270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5243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5230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5229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5269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5272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5274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5268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5228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5258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5251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5238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5237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5257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5280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29804-FB42-4EBF-9A36-F37050C4E4F4}">
  <dimension ref="A1:F19"/>
  <sheetViews>
    <sheetView workbookViewId="0">
      <selection activeCell="C6" sqref="C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5277</v>
      </c>
      <c r="B1" t="s">
        <v>5281</v>
      </c>
    </row>
    <row r="2" spans="1:6" x14ac:dyDescent="0.35">
      <c r="A2" s="6" t="s">
        <v>5309</v>
      </c>
      <c r="B2" t="s">
        <v>5281</v>
      </c>
    </row>
    <row r="4" spans="1:6" x14ac:dyDescent="0.35">
      <c r="A4" s="6" t="s">
        <v>5283</v>
      </c>
      <c r="B4" s="6" t="s">
        <v>5282</v>
      </c>
    </row>
    <row r="5" spans="1:6" x14ac:dyDescent="0.35">
      <c r="A5" s="6" t="s">
        <v>5279</v>
      </c>
      <c r="B5" t="s">
        <v>5157</v>
      </c>
      <c r="C5" t="s">
        <v>5158</v>
      </c>
      <c r="D5" t="s">
        <v>5159</v>
      </c>
      <c r="E5" t="s">
        <v>5156</v>
      </c>
      <c r="F5" t="s">
        <v>5280</v>
      </c>
    </row>
    <row r="6" spans="1:6" x14ac:dyDescent="0.35">
      <c r="A6" s="7" t="s">
        <v>5286</v>
      </c>
      <c r="B6" s="8"/>
      <c r="C6" s="8">
        <v>198</v>
      </c>
      <c r="D6" s="8"/>
      <c r="E6" s="8">
        <v>30</v>
      </c>
      <c r="F6" s="8">
        <v>228</v>
      </c>
    </row>
    <row r="7" spans="1:6" x14ac:dyDescent="0.35">
      <c r="A7" s="7" t="s">
        <v>5292</v>
      </c>
      <c r="B7" s="8">
        <v>16</v>
      </c>
      <c r="C7" s="8">
        <v>113</v>
      </c>
      <c r="D7" s="8">
        <v>2</v>
      </c>
      <c r="E7" s="8">
        <v>227</v>
      </c>
      <c r="F7" s="8">
        <v>358</v>
      </c>
    </row>
    <row r="8" spans="1:6" x14ac:dyDescent="0.35">
      <c r="A8" s="7" t="s">
        <v>5293</v>
      </c>
      <c r="B8" s="8">
        <v>53</v>
      </c>
      <c r="C8" s="8">
        <v>114</v>
      </c>
      <c r="D8" s="8">
        <v>10</v>
      </c>
      <c r="E8" s="8">
        <v>183</v>
      </c>
      <c r="F8" s="8">
        <v>360</v>
      </c>
    </row>
    <row r="9" spans="1:6" x14ac:dyDescent="0.35">
      <c r="A9" s="7" t="s">
        <v>5294</v>
      </c>
      <c r="B9" s="8">
        <v>15</v>
      </c>
      <c r="C9" s="8">
        <v>59</v>
      </c>
      <c r="D9" s="8">
        <v>18</v>
      </c>
      <c r="E9" s="8">
        <v>196</v>
      </c>
      <c r="F9" s="8">
        <v>288</v>
      </c>
    </row>
    <row r="10" spans="1:6" x14ac:dyDescent="0.35">
      <c r="A10" s="7" t="s">
        <v>5301</v>
      </c>
      <c r="B10" s="8">
        <v>14</v>
      </c>
      <c r="C10" s="8">
        <v>95</v>
      </c>
      <c r="D10" s="8"/>
      <c r="E10" s="8">
        <v>139</v>
      </c>
      <c r="F10" s="8">
        <v>248</v>
      </c>
    </row>
    <row r="11" spans="1:6" x14ac:dyDescent="0.35">
      <c r="A11" s="7" t="s">
        <v>5289</v>
      </c>
      <c r="B11" s="8">
        <v>13</v>
      </c>
      <c r="C11" s="8">
        <v>87</v>
      </c>
      <c r="D11" s="8"/>
      <c r="E11" s="8">
        <v>298</v>
      </c>
      <c r="F11" s="8">
        <v>398</v>
      </c>
    </row>
    <row r="12" spans="1:6" x14ac:dyDescent="0.35">
      <c r="A12" s="7" t="s">
        <v>5295</v>
      </c>
      <c r="B12" s="8">
        <v>30</v>
      </c>
      <c r="C12" s="8">
        <v>168</v>
      </c>
      <c r="D12" s="8"/>
      <c r="E12" s="8">
        <v>198</v>
      </c>
      <c r="F12" s="8">
        <v>396</v>
      </c>
    </row>
    <row r="13" spans="1:6" x14ac:dyDescent="0.35">
      <c r="A13" s="7" t="s">
        <v>5296</v>
      </c>
      <c r="B13" s="8">
        <v>42</v>
      </c>
      <c r="C13" s="8">
        <v>88</v>
      </c>
      <c r="D13" s="8"/>
      <c r="E13" s="8">
        <v>256</v>
      </c>
      <c r="F13" s="8">
        <v>386</v>
      </c>
    </row>
    <row r="14" spans="1:6" x14ac:dyDescent="0.35">
      <c r="A14" s="7" t="s">
        <v>5302</v>
      </c>
      <c r="B14" s="8">
        <v>16</v>
      </c>
      <c r="C14" s="8">
        <v>83</v>
      </c>
      <c r="D14" s="8"/>
      <c r="E14" s="8">
        <v>161</v>
      </c>
      <c r="F14" s="8">
        <v>260</v>
      </c>
    </row>
    <row r="15" spans="1:6" x14ac:dyDescent="0.35">
      <c r="A15" s="7" t="s">
        <v>5297</v>
      </c>
      <c r="B15" s="8">
        <v>19</v>
      </c>
      <c r="C15" s="8">
        <v>66</v>
      </c>
      <c r="D15" s="8"/>
      <c r="E15" s="8">
        <v>243</v>
      </c>
      <c r="F15" s="8">
        <v>328</v>
      </c>
    </row>
    <row r="16" spans="1:6" x14ac:dyDescent="0.35">
      <c r="A16" s="7" t="s">
        <v>5298</v>
      </c>
      <c r="B16" s="8">
        <v>45</v>
      </c>
      <c r="C16" s="8">
        <v>158</v>
      </c>
      <c r="D16" s="8"/>
      <c r="E16" s="8">
        <v>156</v>
      </c>
      <c r="F16" s="8">
        <v>359</v>
      </c>
    </row>
    <row r="17" spans="1:6" x14ac:dyDescent="0.35">
      <c r="A17" s="7" t="s">
        <v>5290</v>
      </c>
      <c r="B17" s="8">
        <v>19</v>
      </c>
      <c r="C17" s="8">
        <v>53</v>
      </c>
      <c r="D17" s="8"/>
      <c r="E17" s="8">
        <v>216</v>
      </c>
      <c r="F17" s="8">
        <v>288</v>
      </c>
    </row>
    <row r="18" spans="1:6" x14ac:dyDescent="0.35">
      <c r="A18" s="7" t="s">
        <v>5299</v>
      </c>
      <c r="B18" s="8">
        <v>13</v>
      </c>
      <c r="C18" s="8">
        <v>66</v>
      </c>
      <c r="D18" s="8"/>
      <c r="E18" s="8">
        <v>138</v>
      </c>
      <c r="F18" s="8">
        <v>217</v>
      </c>
    </row>
    <row r="19" spans="1:6" x14ac:dyDescent="0.35">
      <c r="A19" s="7" t="s">
        <v>5280</v>
      </c>
      <c r="B19" s="8">
        <v>295</v>
      </c>
      <c r="C19" s="8">
        <v>1348</v>
      </c>
      <c r="D19" s="8">
        <v>30</v>
      </c>
      <c r="E19" s="8">
        <v>2441</v>
      </c>
      <c r="F19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073C2-F5A2-4257-A173-007C1ACD3861}">
  <dimension ref="A2:F110"/>
  <sheetViews>
    <sheetView workbookViewId="0">
      <selection activeCell="I9" sqref="I9"/>
    </sheetView>
  </sheetViews>
  <sheetFormatPr defaultRowHeight="14.5" x14ac:dyDescent="0.35"/>
  <cols>
    <col min="1" max="1" width="14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6" t="s">
        <v>5225</v>
      </c>
      <c r="B2" t="s">
        <v>5281</v>
      </c>
    </row>
    <row r="4" spans="1:6" x14ac:dyDescent="0.35">
      <c r="A4" s="6" t="s">
        <v>5283</v>
      </c>
      <c r="B4" s="6" t="s">
        <v>5282</v>
      </c>
    </row>
    <row r="5" spans="1:6" x14ac:dyDescent="0.35">
      <c r="A5" s="6" t="s">
        <v>5279</v>
      </c>
      <c r="B5" t="s">
        <v>5157</v>
      </c>
      <c r="C5" t="s">
        <v>5158</v>
      </c>
      <c r="D5" t="s">
        <v>5159</v>
      </c>
      <c r="E5" t="s">
        <v>5156</v>
      </c>
      <c r="F5" t="s">
        <v>5280</v>
      </c>
    </row>
    <row r="6" spans="1:6" x14ac:dyDescent="0.35">
      <c r="A6" s="7" t="s">
        <v>5286</v>
      </c>
      <c r="B6" s="8"/>
      <c r="C6" s="8">
        <v>198</v>
      </c>
      <c r="D6" s="8"/>
      <c r="E6" s="8">
        <v>30</v>
      </c>
      <c r="F6" s="8">
        <v>228</v>
      </c>
    </row>
    <row r="7" spans="1:6" x14ac:dyDescent="0.35">
      <c r="A7" s="11" t="s">
        <v>5287</v>
      </c>
      <c r="B7" s="8"/>
      <c r="C7" s="8">
        <v>198</v>
      </c>
      <c r="D7" s="8"/>
      <c r="E7" s="8">
        <v>30</v>
      </c>
      <c r="F7" s="8">
        <v>228</v>
      </c>
    </row>
    <row r="8" spans="1:6" x14ac:dyDescent="0.35">
      <c r="A8" s="7" t="s">
        <v>5292</v>
      </c>
      <c r="B8" s="8">
        <v>16</v>
      </c>
      <c r="C8" s="8">
        <v>113</v>
      </c>
      <c r="D8" s="8">
        <v>2</v>
      </c>
      <c r="E8" s="8">
        <v>227</v>
      </c>
      <c r="F8" s="8">
        <v>358</v>
      </c>
    </row>
    <row r="9" spans="1:6" x14ac:dyDescent="0.35">
      <c r="A9" s="11" t="s">
        <v>5291</v>
      </c>
      <c r="B9" s="8"/>
      <c r="C9" s="8">
        <v>1</v>
      </c>
      <c r="D9" s="8"/>
      <c r="E9" s="8">
        <v>3</v>
      </c>
      <c r="F9" s="8">
        <v>4</v>
      </c>
    </row>
    <row r="10" spans="1:6" x14ac:dyDescent="0.35">
      <c r="A10" s="11" t="s">
        <v>5300</v>
      </c>
      <c r="B10" s="8"/>
      <c r="C10" s="8"/>
      <c r="D10" s="8"/>
      <c r="E10" s="8">
        <v>7</v>
      </c>
      <c r="F10" s="8">
        <v>7</v>
      </c>
    </row>
    <row r="11" spans="1:6" x14ac:dyDescent="0.35">
      <c r="A11" s="11" t="s">
        <v>5303</v>
      </c>
      <c r="B11" s="8"/>
      <c r="C11" s="8">
        <v>3</v>
      </c>
      <c r="D11" s="8"/>
      <c r="E11" s="8">
        <v>8</v>
      </c>
      <c r="F11" s="8">
        <v>11</v>
      </c>
    </row>
    <row r="12" spans="1:6" x14ac:dyDescent="0.35">
      <c r="A12" s="11" t="s">
        <v>5304</v>
      </c>
      <c r="B12" s="8"/>
      <c r="C12" s="8"/>
      <c r="D12" s="8"/>
      <c r="E12" s="8">
        <v>6</v>
      </c>
      <c r="F12" s="8">
        <v>6</v>
      </c>
    </row>
    <row r="13" spans="1:6" x14ac:dyDescent="0.35">
      <c r="A13" s="11" t="s">
        <v>5305</v>
      </c>
      <c r="B13" s="8"/>
      <c r="C13" s="8">
        <v>40</v>
      </c>
      <c r="D13" s="8"/>
      <c r="E13" s="8">
        <v>121</v>
      </c>
      <c r="F13" s="8">
        <v>161</v>
      </c>
    </row>
    <row r="14" spans="1:6" x14ac:dyDescent="0.35">
      <c r="A14" s="11" t="s">
        <v>5306</v>
      </c>
      <c r="B14" s="8">
        <v>6</v>
      </c>
      <c r="C14" s="8">
        <v>36</v>
      </c>
      <c r="D14" s="8"/>
      <c r="E14" s="8">
        <v>33</v>
      </c>
      <c r="F14" s="8">
        <v>75</v>
      </c>
    </row>
    <row r="15" spans="1:6" x14ac:dyDescent="0.35">
      <c r="A15" s="11" t="s">
        <v>5307</v>
      </c>
      <c r="B15" s="8">
        <v>7</v>
      </c>
      <c r="C15" s="8">
        <v>23</v>
      </c>
      <c r="D15" s="8"/>
      <c r="E15" s="8">
        <v>26</v>
      </c>
      <c r="F15" s="8">
        <v>56</v>
      </c>
    </row>
    <row r="16" spans="1:6" x14ac:dyDescent="0.35">
      <c r="A16" s="11" t="s">
        <v>5308</v>
      </c>
      <c r="B16" s="8">
        <v>3</v>
      </c>
      <c r="C16" s="8">
        <v>10</v>
      </c>
      <c r="D16" s="8">
        <v>2</v>
      </c>
      <c r="E16" s="8">
        <v>23</v>
      </c>
      <c r="F16" s="8">
        <v>38</v>
      </c>
    </row>
    <row r="17" spans="1:6" x14ac:dyDescent="0.35">
      <c r="A17" s="7" t="s">
        <v>5293</v>
      </c>
      <c r="B17" s="8">
        <v>53</v>
      </c>
      <c r="C17" s="8">
        <v>114</v>
      </c>
      <c r="D17" s="8">
        <v>10</v>
      </c>
      <c r="E17" s="8">
        <v>183</v>
      </c>
      <c r="F17" s="8">
        <v>360</v>
      </c>
    </row>
    <row r="18" spans="1:6" x14ac:dyDescent="0.35">
      <c r="A18" s="11" t="s">
        <v>5291</v>
      </c>
      <c r="B18" s="8"/>
      <c r="C18" s="8"/>
      <c r="D18" s="8"/>
      <c r="E18" s="8">
        <v>2</v>
      </c>
      <c r="F18" s="8">
        <v>2</v>
      </c>
    </row>
    <row r="19" spans="1:6" x14ac:dyDescent="0.35">
      <c r="A19" s="11" t="s">
        <v>5300</v>
      </c>
      <c r="B19" s="8"/>
      <c r="C19" s="8"/>
      <c r="D19" s="8"/>
      <c r="E19" s="8">
        <v>4</v>
      </c>
      <c r="F19" s="8">
        <v>4</v>
      </c>
    </row>
    <row r="20" spans="1:6" x14ac:dyDescent="0.35">
      <c r="A20" s="11" t="s">
        <v>5303</v>
      </c>
      <c r="B20" s="8"/>
      <c r="C20" s="8">
        <v>3</v>
      </c>
      <c r="D20" s="8"/>
      <c r="E20" s="8">
        <v>10</v>
      </c>
      <c r="F20" s="8">
        <v>13</v>
      </c>
    </row>
    <row r="21" spans="1:6" x14ac:dyDescent="0.35">
      <c r="A21" s="11" t="s">
        <v>5304</v>
      </c>
      <c r="B21" s="8"/>
      <c r="C21" s="8">
        <v>2</v>
      </c>
      <c r="D21" s="8"/>
      <c r="E21" s="8">
        <v>12</v>
      </c>
      <c r="F21" s="8">
        <v>14</v>
      </c>
    </row>
    <row r="22" spans="1:6" x14ac:dyDescent="0.35">
      <c r="A22" s="11" t="s">
        <v>5305</v>
      </c>
      <c r="B22" s="8">
        <v>40</v>
      </c>
      <c r="C22" s="8">
        <v>47</v>
      </c>
      <c r="D22" s="8"/>
      <c r="E22" s="8">
        <v>53</v>
      </c>
      <c r="F22" s="8">
        <v>140</v>
      </c>
    </row>
    <row r="23" spans="1:6" x14ac:dyDescent="0.35">
      <c r="A23" s="11" t="s">
        <v>5306</v>
      </c>
      <c r="B23" s="8">
        <v>7</v>
      </c>
      <c r="C23" s="8">
        <v>36</v>
      </c>
      <c r="D23" s="8"/>
      <c r="E23" s="8">
        <v>50</v>
      </c>
      <c r="F23" s="8">
        <v>93</v>
      </c>
    </row>
    <row r="24" spans="1:6" x14ac:dyDescent="0.35">
      <c r="A24" s="11" t="s">
        <v>5307</v>
      </c>
      <c r="B24" s="8">
        <v>3</v>
      </c>
      <c r="C24" s="8">
        <v>21</v>
      </c>
      <c r="D24" s="8"/>
      <c r="E24" s="8">
        <v>31</v>
      </c>
      <c r="F24" s="8">
        <v>55</v>
      </c>
    </row>
    <row r="25" spans="1:6" x14ac:dyDescent="0.35">
      <c r="A25" s="11" t="s">
        <v>5308</v>
      </c>
      <c r="B25" s="8">
        <v>3</v>
      </c>
      <c r="C25" s="8">
        <v>5</v>
      </c>
      <c r="D25" s="8">
        <v>10</v>
      </c>
      <c r="E25" s="8">
        <v>21</v>
      </c>
      <c r="F25" s="8">
        <v>39</v>
      </c>
    </row>
    <row r="26" spans="1:6" x14ac:dyDescent="0.35">
      <c r="A26" s="7" t="s">
        <v>5294</v>
      </c>
      <c r="B26" s="8">
        <v>15</v>
      </c>
      <c r="C26" s="8">
        <v>59</v>
      </c>
      <c r="D26" s="8">
        <v>18</v>
      </c>
      <c r="E26" s="8">
        <v>196</v>
      </c>
      <c r="F26" s="8">
        <v>288</v>
      </c>
    </row>
    <row r="27" spans="1:6" x14ac:dyDescent="0.35">
      <c r="A27" s="11" t="s">
        <v>5291</v>
      </c>
      <c r="B27" s="8"/>
      <c r="C27" s="8">
        <v>1</v>
      </c>
      <c r="D27" s="8"/>
      <c r="E27" s="8">
        <v>4</v>
      </c>
      <c r="F27" s="8">
        <v>5</v>
      </c>
    </row>
    <row r="28" spans="1:6" x14ac:dyDescent="0.35">
      <c r="A28" s="11" t="s">
        <v>5300</v>
      </c>
      <c r="B28" s="8"/>
      <c r="C28" s="8">
        <v>1</v>
      </c>
      <c r="D28" s="8"/>
      <c r="E28" s="8">
        <v>4</v>
      </c>
      <c r="F28" s="8">
        <v>5</v>
      </c>
    </row>
    <row r="29" spans="1:6" x14ac:dyDescent="0.35">
      <c r="A29" s="11" t="s">
        <v>5303</v>
      </c>
      <c r="B29" s="8"/>
      <c r="C29" s="8">
        <v>3</v>
      </c>
      <c r="D29" s="8"/>
      <c r="E29" s="8">
        <v>16</v>
      </c>
      <c r="F29" s="8">
        <v>19</v>
      </c>
    </row>
    <row r="30" spans="1:6" x14ac:dyDescent="0.35">
      <c r="A30" s="11" t="s">
        <v>5304</v>
      </c>
      <c r="B30" s="8"/>
      <c r="C30" s="8">
        <v>2</v>
      </c>
      <c r="D30" s="8"/>
      <c r="E30" s="8">
        <v>9</v>
      </c>
      <c r="F30" s="8">
        <v>11</v>
      </c>
    </row>
    <row r="31" spans="1:6" x14ac:dyDescent="0.35">
      <c r="A31" s="11" t="s">
        <v>5305</v>
      </c>
      <c r="B31" s="8"/>
      <c r="C31" s="8">
        <v>1</v>
      </c>
      <c r="D31" s="8"/>
      <c r="E31" s="8">
        <v>86</v>
      </c>
      <c r="F31" s="8">
        <v>87</v>
      </c>
    </row>
    <row r="32" spans="1:6" x14ac:dyDescent="0.35">
      <c r="A32" s="11" t="s">
        <v>5306</v>
      </c>
      <c r="B32" s="8">
        <v>11</v>
      </c>
      <c r="C32" s="8">
        <v>29</v>
      </c>
      <c r="D32" s="8"/>
      <c r="E32" s="8">
        <v>33</v>
      </c>
      <c r="F32" s="8">
        <v>73</v>
      </c>
    </row>
    <row r="33" spans="1:6" x14ac:dyDescent="0.35">
      <c r="A33" s="11" t="s">
        <v>5307</v>
      </c>
      <c r="B33" s="8">
        <v>4</v>
      </c>
      <c r="C33" s="8">
        <v>22</v>
      </c>
      <c r="D33" s="8"/>
      <c r="E33" s="8">
        <v>43</v>
      </c>
      <c r="F33" s="8">
        <v>69</v>
      </c>
    </row>
    <row r="34" spans="1:6" x14ac:dyDescent="0.35">
      <c r="A34" s="11" t="s">
        <v>5308</v>
      </c>
      <c r="B34" s="8"/>
      <c r="C34" s="8"/>
      <c r="D34" s="8">
        <v>18</v>
      </c>
      <c r="E34" s="8">
        <v>1</v>
      </c>
      <c r="F34" s="8">
        <v>19</v>
      </c>
    </row>
    <row r="35" spans="1:6" x14ac:dyDescent="0.35">
      <c r="A35" s="7" t="s">
        <v>5301</v>
      </c>
      <c r="B35" s="8">
        <v>14</v>
      </c>
      <c r="C35" s="8">
        <v>95</v>
      </c>
      <c r="D35" s="8"/>
      <c r="E35" s="8">
        <v>139</v>
      </c>
      <c r="F35" s="8">
        <v>248</v>
      </c>
    </row>
    <row r="36" spans="1:6" x14ac:dyDescent="0.35">
      <c r="A36" s="11" t="s">
        <v>5300</v>
      </c>
      <c r="B36" s="8"/>
      <c r="C36" s="8"/>
      <c r="D36" s="8"/>
      <c r="E36" s="8">
        <v>6</v>
      </c>
      <c r="F36" s="8">
        <v>6</v>
      </c>
    </row>
    <row r="37" spans="1:6" x14ac:dyDescent="0.35">
      <c r="A37" s="11" t="s">
        <v>5303</v>
      </c>
      <c r="B37" s="8"/>
      <c r="C37" s="8">
        <v>1</v>
      </c>
      <c r="D37" s="8"/>
      <c r="E37" s="8">
        <v>17</v>
      </c>
      <c r="F37" s="8">
        <v>18</v>
      </c>
    </row>
    <row r="38" spans="1:6" x14ac:dyDescent="0.35">
      <c r="A38" s="11" t="s">
        <v>5304</v>
      </c>
      <c r="B38" s="8"/>
      <c r="C38" s="8">
        <v>35</v>
      </c>
      <c r="D38" s="8"/>
      <c r="E38" s="8">
        <v>14</v>
      </c>
      <c r="F38" s="8">
        <v>49</v>
      </c>
    </row>
    <row r="39" spans="1:6" x14ac:dyDescent="0.35">
      <c r="A39" s="11" t="s">
        <v>5305</v>
      </c>
      <c r="B39" s="8"/>
      <c r="C39" s="8">
        <v>11</v>
      </c>
      <c r="D39" s="8"/>
      <c r="E39" s="8">
        <v>21</v>
      </c>
      <c r="F39" s="8">
        <v>32</v>
      </c>
    </row>
    <row r="40" spans="1:6" x14ac:dyDescent="0.35">
      <c r="A40" s="11" t="s">
        <v>5306</v>
      </c>
      <c r="B40" s="8">
        <v>10</v>
      </c>
      <c r="C40" s="8">
        <v>36</v>
      </c>
      <c r="D40" s="8"/>
      <c r="E40" s="8">
        <v>43</v>
      </c>
      <c r="F40" s="8">
        <v>89</v>
      </c>
    </row>
    <row r="41" spans="1:6" x14ac:dyDescent="0.35">
      <c r="A41" s="11" t="s">
        <v>5307</v>
      </c>
      <c r="B41" s="8">
        <v>4</v>
      </c>
      <c r="C41" s="8">
        <v>12</v>
      </c>
      <c r="D41" s="8"/>
      <c r="E41" s="8">
        <v>38</v>
      </c>
      <c r="F41" s="8">
        <v>54</v>
      </c>
    </row>
    <row r="42" spans="1:6" x14ac:dyDescent="0.35">
      <c r="A42" s="7" t="s">
        <v>5289</v>
      </c>
      <c r="B42" s="8">
        <v>13</v>
      </c>
      <c r="C42" s="8">
        <v>87</v>
      </c>
      <c r="D42" s="8"/>
      <c r="E42" s="8">
        <v>298</v>
      </c>
      <c r="F42" s="8">
        <v>398</v>
      </c>
    </row>
    <row r="43" spans="1:6" x14ac:dyDescent="0.35">
      <c r="A43" s="11" t="s">
        <v>5288</v>
      </c>
      <c r="B43" s="8"/>
      <c r="C43" s="8"/>
      <c r="D43" s="8"/>
      <c r="E43" s="8">
        <v>1</v>
      </c>
      <c r="F43" s="8">
        <v>1</v>
      </c>
    </row>
    <row r="44" spans="1:6" x14ac:dyDescent="0.35">
      <c r="A44" s="11" t="s">
        <v>5291</v>
      </c>
      <c r="B44" s="8"/>
      <c r="C44" s="8"/>
      <c r="D44" s="8"/>
      <c r="E44" s="8">
        <v>3</v>
      </c>
      <c r="F44" s="8">
        <v>3</v>
      </c>
    </row>
    <row r="45" spans="1:6" x14ac:dyDescent="0.35">
      <c r="A45" s="11" t="s">
        <v>5300</v>
      </c>
      <c r="B45" s="8"/>
      <c r="C45" s="8"/>
      <c r="D45" s="8"/>
      <c r="E45" s="8">
        <v>3</v>
      </c>
      <c r="F45" s="8">
        <v>3</v>
      </c>
    </row>
    <row r="46" spans="1:6" x14ac:dyDescent="0.35">
      <c r="A46" s="11" t="s">
        <v>5303</v>
      </c>
      <c r="B46" s="8"/>
      <c r="C46" s="8">
        <v>5</v>
      </c>
      <c r="D46" s="8"/>
      <c r="E46" s="8">
        <v>9</v>
      </c>
      <c r="F46" s="8">
        <v>14</v>
      </c>
    </row>
    <row r="47" spans="1:6" x14ac:dyDescent="0.35">
      <c r="A47" s="11" t="s">
        <v>5304</v>
      </c>
      <c r="B47" s="8"/>
      <c r="C47" s="8">
        <v>13</v>
      </c>
      <c r="D47" s="8"/>
      <c r="E47" s="8">
        <v>140</v>
      </c>
      <c r="F47" s="8">
        <v>153</v>
      </c>
    </row>
    <row r="48" spans="1:6" x14ac:dyDescent="0.35">
      <c r="A48" s="11" t="s">
        <v>5305</v>
      </c>
      <c r="B48" s="8">
        <v>3</v>
      </c>
      <c r="C48" s="8">
        <v>22</v>
      </c>
      <c r="D48" s="8"/>
      <c r="E48" s="8">
        <v>44</v>
      </c>
      <c r="F48" s="8">
        <v>69</v>
      </c>
    </row>
    <row r="49" spans="1:6" x14ac:dyDescent="0.35">
      <c r="A49" s="11" t="s">
        <v>5306</v>
      </c>
      <c r="B49" s="8">
        <v>6</v>
      </c>
      <c r="C49" s="8">
        <v>27</v>
      </c>
      <c r="D49" s="8"/>
      <c r="E49" s="8">
        <v>51</v>
      </c>
      <c r="F49" s="8">
        <v>84</v>
      </c>
    </row>
    <row r="50" spans="1:6" x14ac:dyDescent="0.35">
      <c r="A50" s="11" t="s">
        <v>5307</v>
      </c>
      <c r="B50" s="8">
        <v>4</v>
      </c>
      <c r="C50" s="8">
        <v>20</v>
      </c>
      <c r="D50" s="8"/>
      <c r="E50" s="8">
        <v>47</v>
      </c>
      <c r="F50" s="8">
        <v>71</v>
      </c>
    </row>
    <row r="51" spans="1:6" x14ac:dyDescent="0.35">
      <c r="A51" s="7" t="s">
        <v>5295</v>
      </c>
      <c r="B51" s="8">
        <v>30</v>
      </c>
      <c r="C51" s="8">
        <v>168</v>
      </c>
      <c r="D51" s="8"/>
      <c r="E51" s="8">
        <v>198</v>
      </c>
      <c r="F51" s="8">
        <v>396</v>
      </c>
    </row>
    <row r="52" spans="1:6" x14ac:dyDescent="0.35">
      <c r="A52" s="11" t="s">
        <v>5291</v>
      </c>
      <c r="B52" s="8"/>
      <c r="C52" s="8">
        <v>2</v>
      </c>
      <c r="D52" s="8"/>
      <c r="E52" s="8">
        <v>5</v>
      </c>
      <c r="F52" s="8">
        <v>7</v>
      </c>
    </row>
    <row r="53" spans="1:6" x14ac:dyDescent="0.35">
      <c r="A53" s="11" t="s">
        <v>5300</v>
      </c>
      <c r="B53" s="8"/>
      <c r="C53" s="8">
        <v>3</v>
      </c>
      <c r="D53" s="8"/>
      <c r="E53" s="8">
        <v>9</v>
      </c>
      <c r="F53" s="8">
        <v>12</v>
      </c>
    </row>
    <row r="54" spans="1:6" x14ac:dyDescent="0.35">
      <c r="A54" s="11" t="s">
        <v>5303</v>
      </c>
      <c r="B54" s="8"/>
      <c r="C54" s="8">
        <v>1</v>
      </c>
      <c r="D54" s="8"/>
      <c r="E54" s="8">
        <v>14</v>
      </c>
      <c r="F54" s="8">
        <v>15</v>
      </c>
    </row>
    <row r="55" spans="1:6" x14ac:dyDescent="0.35">
      <c r="A55" s="11" t="s">
        <v>5304</v>
      </c>
      <c r="B55" s="8">
        <v>16</v>
      </c>
      <c r="C55" s="8">
        <v>80</v>
      </c>
      <c r="D55" s="8"/>
      <c r="E55" s="8">
        <v>51</v>
      </c>
      <c r="F55" s="8">
        <v>147</v>
      </c>
    </row>
    <row r="56" spans="1:6" x14ac:dyDescent="0.35">
      <c r="A56" s="11" t="s">
        <v>5305</v>
      </c>
      <c r="B56" s="8">
        <v>3</v>
      </c>
      <c r="C56" s="8">
        <v>24</v>
      </c>
      <c r="D56" s="8"/>
      <c r="E56" s="8">
        <v>48</v>
      </c>
      <c r="F56" s="8">
        <v>75</v>
      </c>
    </row>
    <row r="57" spans="1:6" x14ac:dyDescent="0.35">
      <c r="A57" s="11" t="s">
        <v>5306</v>
      </c>
      <c r="B57" s="8">
        <v>6</v>
      </c>
      <c r="C57" s="8">
        <v>31</v>
      </c>
      <c r="D57" s="8"/>
      <c r="E57" s="8">
        <v>47</v>
      </c>
      <c r="F57" s="8">
        <v>84</v>
      </c>
    </row>
    <row r="58" spans="1:6" x14ac:dyDescent="0.35">
      <c r="A58" s="11" t="s">
        <v>5307</v>
      </c>
      <c r="B58" s="8">
        <v>5</v>
      </c>
      <c r="C58" s="8">
        <v>27</v>
      </c>
      <c r="D58" s="8"/>
      <c r="E58" s="8">
        <v>24</v>
      </c>
      <c r="F58" s="8">
        <v>56</v>
      </c>
    </row>
    <row r="59" spans="1:6" x14ac:dyDescent="0.35">
      <c r="A59" s="7" t="s">
        <v>5296</v>
      </c>
      <c r="B59" s="8">
        <v>42</v>
      </c>
      <c r="C59" s="8">
        <v>88</v>
      </c>
      <c r="D59" s="8"/>
      <c r="E59" s="8">
        <v>256</v>
      </c>
      <c r="F59" s="8">
        <v>386</v>
      </c>
    </row>
    <row r="60" spans="1:6" x14ac:dyDescent="0.35">
      <c r="A60" s="11" t="s">
        <v>5291</v>
      </c>
      <c r="B60" s="8"/>
      <c r="C60" s="8"/>
      <c r="D60" s="8"/>
      <c r="E60" s="8">
        <v>2</v>
      </c>
      <c r="F60" s="8">
        <v>2</v>
      </c>
    </row>
    <row r="61" spans="1:6" x14ac:dyDescent="0.35">
      <c r="A61" s="11" t="s">
        <v>5300</v>
      </c>
      <c r="B61" s="8"/>
      <c r="C61" s="8">
        <v>2</v>
      </c>
      <c r="D61" s="8"/>
      <c r="E61" s="8">
        <v>5</v>
      </c>
      <c r="F61" s="8">
        <v>7</v>
      </c>
    </row>
    <row r="62" spans="1:6" x14ac:dyDescent="0.35">
      <c r="A62" s="11" t="s">
        <v>5303</v>
      </c>
      <c r="B62" s="8"/>
      <c r="C62" s="8">
        <v>2</v>
      </c>
      <c r="D62" s="8"/>
      <c r="E62" s="8">
        <v>9</v>
      </c>
      <c r="F62" s="8">
        <v>11</v>
      </c>
    </row>
    <row r="63" spans="1:6" x14ac:dyDescent="0.35">
      <c r="A63" s="11" t="s">
        <v>5304</v>
      </c>
      <c r="B63" s="8">
        <v>24</v>
      </c>
      <c r="C63" s="8">
        <v>3</v>
      </c>
      <c r="D63" s="8"/>
      <c r="E63" s="8">
        <v>125</v>
      </c>
      <c r="F63" s="8">
        <v>152</v>
      </c>
    </row>
    <row r="64" spans="1:6" x14ac:dyDescent="0.35">
      <c r="A64" s="11" t="s">
        <v>5305</v>
      </c>
      <c r="B64" s="8">
        <v>6</v>
      </c>
      <c r="C64" s="8">
        <v>49</v>
      </c>
      <c r="D64" s="8"/>
      <c r="E64" s="8">
        <v>49</v>
      </c>
      <c r="F64" s="8">
        <v>104</v>
      </c>
    </row>
    <row r="65" spans="1:6" x14ac:dyDescent="0.35">
      <c r="A65" s="11" t="s">
        <v>5306</v>
      </c>
      <c r="B65" s="8">
        <v>10</v>
      </c>
      <c r="C65" s="8">
        <v>21</v>
      </c>
      <c r="D65" s="8"/>
      <c r="E65" s="8">
        <v>38</v>
      </c>
      <c r="F65" s="8">
        <v>69</v>
      </c>
    </row>
    <row r="66" spans="1:6" x14ac:dyDescent="0.35">
      <c r="A66" s="11" t="s">
        <v>5307</v>
      </c>
      <c r="B66" s="8">
        <v>2</v>
      </c>
      <c r="C66" s="8">
        <v>11</v>
      </c>
      <c r="D66" s="8"/>
      <c r="E66" s="8">
        <v>28</v>
      </c>
      <c r="F66" s="8">
        <v>41</v>
      </c>
    </row>
    <row r="67" spans="1:6" x14ac:dyDescent="0.35">
      <c r="A67" s="7" t="s">
        <v>5302</v>
      </c>
      <c r="B67" s="8">
        <v>16</v>
      </c>
      <c r="C67" s="8">
        <v>83</v>
      </c>
      <c r="D67" s="8"/>
      <c r="E67" s="8">
        <v>161</v>
      </c>
      <c r="F67" s="8">
        <v>260</v>
      </c>
    </row>
    <row r="68" spans="1:6" x14ac:dyDescent="0.35">
      <c r="A68" s="11" t="s">
        <v>5288</v>
      </c>
      <c r="B68" s="8"/>
      <c r="C68" s="8">
        <v>1</v>
      </c>
      <c r="D68" s="8"/>
      <c r="E68" s="8">
        <v>1</v>
      </c>
      <c r="F68" s="8">
        <v>2</v>
      </c>
    </row>
    <row r="69" spans="1:6" x14ac:dyDescent="0.35">
      <c r="A69" s="11" t="s">
        <v>5291</v>
      </c>
      <c r="B69" s="8"/>
      <c r="C69" s="8"/>
      <c r="D69" s="8"/>
      <c r="E69" s="8">
        <v>2</v>
      </c>
      <c r="F69" s="8">
        <v>2</v>
      </c>
    </row>
    <row r="70" spans="1:6" x14ac:dyDescent="0.35">
      <c r="A70" s="11" t="s">
        <v>5300</v>
      </c>
      <c r="B70" s="8"/>
      <c r="C70" s="8"/>
      <c r="D70" s="8"/>
      <c r="E70" s="8">
        <v>10</v>
      </c>
      <c r="F70" s="8">
        <v>10</v>
      </c>
    </row>
    <row r="71" spans="1:6" x14ac:dyDescent="0.35">
      <c r="A71" s="11" t="s">
        <v>5303</v>
      </c>
      <c r="B71" s="8"/>
      <c r="C71" s="8">
        <v>2</v>
      </c>
      <c r="D71" s="8"/>
      <c r="E71" s="8">
        <v>13</v>
      </c>
      <c r="F71" s="8">
        <v>15</v>
      </c>
    </row>
    <row r="72" spans="1:6" x14ac:dyDescent="0.35">
      <c r="A72" s="11" t="s">
        <v>5304</v>
      </c>
      <c r="B72" s="8"/>
      <c r="C72" s="8">
        <v>5</v>
      </c>
      <c r="D72" s="8"/>
      <c r="E72" s="8">
        <v>38</v>
      </c>
      <c r="F72" s="8">
        <v>43</v>
      </c>
    </row>
    <row r="73" spans="1:6" x14ac:dyDescent="0.35">
      <c r="A73" s="11" t="s">
        <v>5305</v>
      </c>
      <c r="B73" s="8">
        <v>6</v>
      </c>
      <c r="C73" s="8">
        <v>32</v>
      </c>
      <c r="D73" s="8"/>
      <c r="E73" s="8">
        <v>39</v>
      </c>
      <c r="F73" s="8">
        <v>77</v>
      </c>
    </row>
    <row r="74" spans="1:6" x14ac:dyDescent="0.35">
      <c r="A74" s="11" t="s">
        <v>5306</v>
      </c>
      <c r="B74" s="8">
        <v>6</v>
      </c>
      <c r="C74" s="8">
        <v>29</v>
      </c>
      <c r="D74" s="8"/>
      <c r="E74" s="8">
        <v>35</v>
      </c>
      <c r="F74" s="8">
        <v>70</v>
      </c>
    </row>
    <row r="75" spans="1:6" x14ac:dyDescent="0.35">
      <c r="A75" s="11" t="s">
        <v>5307</v>
      </c>
      <c r="B75" s="8">
        <v>4</v>
      </c>
      <c r="C75" s="8">
        <v>14</v>
      </c>
      <c r="D75" s="8"/>
      <c r="E75" s="8">
        <v>23</v>
      </c>
      <c r="F75" s="8">
        <v>41</v>
      </c>
    </row>
    <row r="76" spans="1:6" x14ac:dyDescent="0.35">
      <c r="A76" s="7" t="s">
        <v>5297</v>
      </c>
      <c r="B76" s="8">
        <v>19</v>
      </c>
      <c r="C76" s="8">
        <v>66</v>
      </c>
      <c r="D76" s="8"/>
      <c r="E76" s="8">
        <v>243</v>
      </c>
      <c r="F76" s="8">
        <v>328</v>
      </c>
    </row>
    <row r="77" spans="1:6" x14ac:dyDescent="0.35">
      <c r="A77" s="11" t="s">
        <v>5288</v>
      </c>
      <c r="B77" s="8"/>
      <c r="C77" s="8">
        <v>1</v>
      </c>
      <c r="D77" s="8"/>
      <c r="E77" s="8">
        <v>2</v>
      </c>
      <c r="F77" s="8">
        <v>3</v>
      </c>
    </row>
    <row r="78" spans="1:6" x14ac:dyDescent="0.35">
      <c r="A78" s="11" t="s">
        <v>5291</v>
      </c>
      <c r="B78" s="8"/>
      <c r="C78" s="8"/>
      <c r="D78" s="8"/>
      <c r="E78" s="8">
        <v>1</v>
      </c>
      <c r="F78" s="8">
        <v>1</v>
      </c>
    </row>
    <row r="79" spans="1:6" x14ac:dyDescent="0.35">
      <c r="A79" s="11" t="s">
        <v>5300</v>
      </c>
      <c r="B79" s="8"/>
      <c r="C79" s="8">
        <v>1</v>
      </c>
      <c r="D79" s="8"/>
      <c r="E79" s="8">
        <v>6</v>
      </c>
      <c r="F79" s="8">
        <v>7</v>
      </c>
    </row>
    <row r="80" spans="1:6" x14ac:dyDescent="0.35">
      <c r="A80" s="11" t="s">
        <v>5303</v>
      </c>
      <c r="B80" s="8"/>
      <c r="C80" s="8">
        <v>3</v>
      </c>
      <c r="D80" s="8"/>
      <c r="E80" s="8">
        <v>3</v>
      </c>
      <c r="F80" s="8">
        <v>6</v>
      </c>
    </row>
    <row r="81" spans="1:6" x14ac:dyDescent="0.35">
      <c r="A81" s="11" t="s">
        <v>5304</v>
      </c>
      <c r="B81" s="8"/>
      <c r="C81" s="8">
        <v>4</v>
      </c>
      <c r="D81" s="8"/>
      <c r="E81" s="8">
        <v>148</v>
      </c>
      <c r="F81" s="8">
        <v>152</v>
      </c>
    </row>
    <row r="82" spans="1:6" x14ac:dyDescent="0.35">
      <c r="A82" s="11" t="s">
        <v>5305</v>
      </c>
      <c r="B82" s="8">
        <v>4</v>
      </c>
      <c r="C82" s="8">
        <v>23</v>
      </c>
      <c r="D82" s="8"/>
      <c r="E82" s="8">
        <v>30</v>
      </c>
      <c r="F82" s="8">
        <v>57</v>
      </c>
    </row>
    <row r="83" spans="1:6" x14ac:dyDescent="0.35">
      <c r="A83" s="11" t="s">
        <v>5306</v>
      </c>
      <c r="B83" s="8">
        <v>10</v>
      </c>
      <c r="C83" s="8">
        <v>20</v>
      </c>
      <c r="D83" s="8"/>
      <c r="E83" s="8">
        <v>32</v>
      </c>
      <c r="F83" s="8">
        <v>62</v>
      </c>
    </row>
    <row r="84" spans="1:6" x14ac:dyDescent="0.35">
      <c r="A84" s="11" t="s">
        <v>5307</v>
      </c>
      <c r="B84" s="8">
        <v>5</v>
      </c>
      <c r="C84" s="8">
        <v>14</v>
      </c>
      <c r="D84" s="8"/>
      <c r="E84" s="8">
        <v>21</v>
      </c>
      <c r="F84" s="8">
        <v>40</v>
      </c>
    </row>
    <row r="85" spans="1:6" x14ac:dyDescent="0.35">
      <c r="A85" s="7" t="s">
        <v>5298</v>
      </c>
      <c r="B85" s="8">
        <v>45</v>
      </c>
      <c r="C85" s="8">
        <v>158</v>
      </c>
      <c r="D85" s="8"/>
      <c r="E85" s="8">
        <v>156</v>
      </c>
      <c r="F85" s="8">
        <v>359</v>
      </c>
    </row>
    <row r="86" spans="1:6" x14ac:dyDescent="0.35">
      <c r="A86" s="11" t="s">
        <v>5291</v>
      </c>
      <c r="B86" s="8"/>
      <c r="C86" s="8">
        <v>1</v>
      </c>
      <c r="D86" s="8"/>
      <c r="E86" s="8">
        <v>4</v>
      </c>
      <c r="F86" s="8">
        <v>5</v>
      </c>
    </row>
    <row r="87" spans="1:6" x14ac:dyDescent="0.35">
      <c r="A87" s="11" t="s">
        <v>5300</v>
      </c>
      <c r="B87" s="8"/>
      <c r="C87" s="8"/>
      <c r="D87" s="8"/>
      <c r="E87" s="8">
        <v>5</v>
      </c>
      <c r="F87" s="8">
        <v>5</v>
      </c>
    </row>
    <row r="88" spans="1:6" x14ac:dyDescent="0.35">
      <c r="A88" s="11" t="s">
        <v>5303</v>
      </c>
      <c r="B88" s="8"/>
      <c r="C88" s="8">
        <v>1</v>
      </c>
      <c r="D88" s="8"/>
      <c r="E88" s="8">
        <v>9</v>
      </c>
      <c r="F88" s="8">
        <v>10</v>
      </c>
    </row>
    <row r="89" spans="1:6" x14ac:dyDescent="0.35">
      <c r="A89" s="11" t="s">
        <v>5304</v>
      </c>
      <c r="B89" s="8">
        <v>40</v>
      </c>
      <c r="C89" s="8">
        <v>84</v>
      </c>
      <c r="D89" s="8"/>
      <c r="E89" s="8">
        <v>35</v>
      </c>
      <c r="F89" s="8">
        <v>159</v>
      </c>
    </row>
    <row r="90" spans="1:6" x14ac:dyDescent="0.35">
      <c r="A90" s="11" t="s">
        <v>5305</v>
      </c>
      <c r="B90" s="8">
        <v>4</v>
      </c>
      <c r="C90" s="8">
        <v>27</v>
      </c>
      <c r="D90" s="8"/>
      <c r="E90" s="8">
        <v>51</v>
      </c>
      <c r="F90" s="8">
        <v>82</v>
      </c>
    </row>
    <row r="91" spans="1:6" x14ac:dyDescent="0.35">
      <c r="A91" s="11" t="s">
        <v>5306</v>
      </c>
      <c r="B91" s="8"/>
      <c r="C91" s="8">
        <v>32</v>
      </c>
      <c r="D91" s="8"/>
      <c r="E91" s="8">
        <v>32</v>
      </c>
      <c r="F91" s="8">
        <v>64</v>
      </c>
    </row>
    <row r="92" spans="1:6" x14ac:dyDescent="0.35">
      <c r="A92" s="11" t="s">
        <v>5307</v>
      </c>
      <c r="B92" s="8">
        <v>1</v>
      </c>
      <c r="C92" s="8">
        <v>13</v>
      </c>
      <c r="D92" s="8"/>
      <c r="E92" s="8">
        <v>20</v>
      </c>
      <c r="F92" s="8">
        <v>34</v>
      </c>
    </row>
    <row r="93" spans="1:6" x14ac:dyDescent="0.35">
      <c r="A93" s="7" t="s">
        <v>5290</v>
      </c>
      <c r="B93" s="8">
        <v>19</v>
      </c>
      <c r="C93" s="8">
        <v>53</v>
      </c>
      <c r="D93" s="8"/>
      <c r="E93" s="8">
        <v>216</v>
      </c>
      <c r="F93" s="8">
        <v>288</v>
      </c>
    </row>
    <row r="94" spans="1:6" x14ac:dyDescent="0.35">
      <c r="A94" s="11" t="s">
        <v>5288</v>
      </c>
      <c r="B94" s="8"/>
      <c r="C94" s="8"/>
      <c r="D94" s="8"/>
      <c r="E94" s="8">
        <v>2</v>
      </c>
      <c r="F94" s="8">
        <v>2</v>
      </c>
    </row>
    <row r="95" spans="1:6" x14ac:dyDescent="0.35">
      <c r="A95" s="11" t="s">
        <v>5291</v>
      </c>
      <c r="B95" s="8"/>
      <c r="C95" s="8"/>
      <c r="D95" s="8"/>
      <c r="E95" s="8">
        <v>2</v>
      </c>
      <c r="F95" s="8">
        <v>2</v>
      </c>
    </row>
    <row r="96" spans="1:6" x14ac:dyDescent="0.35">
      <c r="A96" s="11" t="s">
        <v>5300</v>
      </c>
      <c r="B96" s="8"/>
      <c r="C96" s="8">
        <v>3</v>
      </c>
      <c r="D96" s="8"/>
      <c r="E96" s="8">
        <v>7</v>
      </c>
      <c r="F96" s="8">
        <v>10</v>
      </c>
    </row>
    <row r="97" spans="1:6" x14ac:dyDescent="0.35">
      <c r="A97" s="11" t="s">
        <v>5303</v>
      </c>
      <c r="B97" s="8"/>
      <c r="C97" s="8">
        <v>2</v>
      </c>
      <c r="D97" s="8"/>
      <c r="E97" s="8">
        <v>6</v>
      </c>
      <c r="F97" s="8">
        <v>8</v>
      </c>
    </row>
    <row r="98" spans="1:6" x14ac:dyDescent="0.35">
      <c r="A98" s="11" t="s">
        <v>5304</v>
      </c>
      <c r="B98" s="8"/>
      <c r="C98" s="8">
        <v>1</v>
      </c>
      <c r="D98" s="8"/>
      <c r="E98" s="8">
        <v>108</v>
      </c>
      <c r="F98" s="8">
        <v>109</v>
      </c>
    </row>
    <row r="99" spans="1:6" x14ac:dyDescent="0.35">
      <c r="A99" s="11" t="s">
        <v>5305</v>
      </c>
      <c r="B99" s="8">
        <v>10</v>
      </c>
      <c r="C99" s="8">
        <v>22</v>
      </c>
      <c r="D99" s="8"/>
      <c r="E99" s="8">
        <v>25</v>
      </c>
      <c r="F99" s="8">
        <v>57</v>
      </c>
    </row>
    <row r="100" spans="1:6" x14ac:dyDescent="0.35">
      <c r="A100" s="11" t="s">
        <v>5306</v>
      </c>
      <c r="B100" s="8">
        <v>4</v>
      </c>
      <c r="C100" s="8">
        <v>13</v>
      </c>
      <c r="D100" s="8"/>
      <c r="E100" s="8">
        <v>33</v>
      </c>
      <c r="F100" s="8">
        <v>50</v>
      </c>
    </row>
    <row r="101" spans="1:6" x14ac:dyDescent="0.35">
      <c r="A101" s="11" t="s">
        <v>5307</v>
      </c>
      <c r="B101" s="8">
        <v>5</v>
      </c>
      <c r="C101" s="8">
        <v>12</v>
      </c>
      <c r="D101" s="8"/>
      <c r="E101" s="8">
        <v>33</v>
      </c>
      <c r="F101" s="8">
        <v>50</v>
      </c>
    </row>
    <row r="102" spans="1:6" x14ac:dyDescent="0.35">
      <c r="A102" s="7" t="s">
        <v>5299</v>
      </c>
      <c r="B102" s="8">
        <v>13</v>
      </c>
      <c r="C102" s="8">
        <v>66</v>
      </c>
      <c r="D102" s="8"/>
      <c r="E102" s="8">
        <v>138</v>
      </c>
      <c r="F102" s="8">
        <v>217</v>
      </c>
    </row>
    <row r="103" spans="1:6" x14ac:dyDescent="0.35">
      <c r="A103" s="11" t="s">
        <v>5291</v>
      </c>
      <c r="B103" s="8"/>
      <c r="C103" s="8"/>
      <c r="D103" s="8"/>
      <c r="E103" s="8">
        <v>4</v>
      </c>
      <c r="F103" s="8">
        <v>4</v>
      </c>
    </row>
    <row r="104" spans="1:6" x14ac:dyDescent="0.35">
      <c r="A104" s="11" t="s">
        <v>5300</v>
      </c>
      <c r="B104" s="8"/>
      <c r="C104" s="8">
        <v>2</v>
      </c>
      <c r="D104" s="8"/>
      <c r="E104" s="8">
        <v>7</v>
      </c>
      <c r="F104" s="8">
        <v>9</v>
      </c>
    </row>
    <row r="105" spans="1:6" x14ac:dyDescent="0.35">
      <c r="A105" s="11" t="s">
        <v>5303</v>
      </c>
      <c r="B105" s="8"/>
      <c r="C105" s="8">
        <v>4</v>
      </c>
      <c r="D105" s="8"/>
      <c r="E105" s="8">
        <v>6</v>
      </c>
      <c r="F105" s="8">
        <v>10</v>
      </c>
    </row>
    <row r="106" spans="1:6" x14ac:dyDescent="0.35">
      <c r="A106" s="11" t="s">
        <v>5304</v>
      </c>
      <c r="B106" s="8"/>
      <c r="C106" s="8">
        <v>4</v>
      </c>
      <c r="D106" s="8"/>
      <c r="E106" s="8">
        <v>77</v>
      </c>
      <c r="F106" s="8">
        <v>81</v>
      </c>
    </row>
    <row r="107" spans="1:6" x14ac:dyDescent="0.35">
      <c r="A107" s="11" t="s">
        <v>5305</v>
      </c>
      <c r="B107" s="8">
        <v>6</v>
      </c>
      <c r="C107" s="8">
        <v>26</v>
      </c>
      <c r="D107" s="8"/>
      <c r="E107" s="8">
        <v>25</v>
      </c>
      <c r="F107" s="8">
        <v>57</v>
      </c>
    </row>
    <row r="108" spans="1:6" x14ac:dyDescent="0.35">
      <c r="A108" s="11" t="s">
        <v>5306</v>
      </c>
      <c r="B108" s="8">
        <v>4</v>
      </c>
      <c r="C108" s="8">
        <v>16</v>
      </c>
      <c r="D108" s="8"/>
      <c r="E108" s="8">
        <v>9</v>
      </c>
      <c r="F108" s="8">
        <v>29</v>
      </c>
    </row>
    <row r="109" spans="1:6" x14ac:dyDescent="0.35">
      <c r="A109" s="11" t="s">
        <v>5307</v>
      </c>
      <c r="B109" s="8">
        <v>3</v>
      </c>
      <c r="C109" s="8">
        <v>14</v>
      </c>
      <c r="D109" s="8"/>
      <c r="E109" s="8">
        <v>10</v>
      </c>
      <c r="F109" s="8">
        <v>27</v>
      </c>
    </row>
    <row r="110" spans="1:6" x14ac:dyDescent="0.35">
      <c r="A110" s="7" t="s">
        <v>5280</v>
      </c>
      <c r="B110" s="8">
        <v>295</v>
      </c>
      <c r="C110" s="8">
        <v>1348</v>
      </c>
      <c r="D110" s="8">
        <v>30</v>
      </c>
      <c r="E110" s="8">
        <v>2441</v>
      </c>
      <c r="F110" s="8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042D1-ACD6-4758-9699-512B8F3A63A2}">
  <dimension ref="A1:K4115"/>
  <sheetViews>
    <sheetView topLeftCell="A22" workbookViewId="0">
      <selection activeCell="H12" sqref="H12:H21"/>
    </sheetView>
  </sheetViews>
  <sheetFormatPr defaultRowHeight="14.5" x14ac:dyDescent="0.35"/>
  <cols>
    <col min="1" max="1" width="19.90625" customWidth="1"/>
    <col min="2" max="2" width="19.453125" customWidth="1"/>
    <col min="3" max="3" width="13.08984375" bestFit="1" customWidth="1"/>
    <col min="4" max="4" width="16.26953125" customWidth="1"/>
    <col min="5" max="5" width="13.453125" customWidth="1"/>
    <col min="6" max="6" width="22.7265625" customWidth="1"/>
    <col min="7" max="7" width="17.54296875" customWidth="1"/>
    <col min="8" max="8" width="19.453125" customWidth="1"/>
    <col min="9" max="9" width="2.81640625" customWidth="1"/>
    <col min="11" max="11" width="21.26953125" customWidth="1"/>
  </cols>
  <sheetData>
    <row r="1" spans="1:11" x14ac:dyDescent="0.35">
      <c r="A1" s="13" t="s">
        <v>5359</v>
      </c>
      <c r="B1" s="13" t="s">
        <v>5360</v>
      </c>
      <c r="C1" s="13" t="s">
        <v>5361</v>
      </c>
      <c r="D1" s="13" t="s">
        <v>5362</v>
      </c>
      <c r="E1" s="13" t="s">
        <v>5363</v>
      </c>
      <c r="F1" s="13" t="s">
        <v>5364</v>
      </c>
      <c r="G1" s="13" t="s">
        <v>5365</v>
      </c>
      <c r="J1" s="14" t="s">
        <v>5153</v>
      </c>
      <c r="K1" s="14" t="s">
        <v>5155</v>
      </c>
    </row>
    <row r="2" spans="1:11" x14ac:dyDescent="0.35">
      <c r="A2" s="13">
        <f>COUNTIF('Primary Table'!F2:F4115, "successful")</f>
        <v>2441</v>
      </c>
      <c r="B2" s="13">
        <f>COUNTIF('Primary Table'!F2:F4115, "failed")</f>
        <v>1348</v>
      </c>
      <c r="C2" s="13">
        <f>COUNTIF('Primary Table'!F2:F4115, "canceled")</f>
        <v>295</v>
      </c>
      <c r="D2" s="13">
        <f>SUM(A2,B2,C2)</f>
        <v>4084</v>
      </c>
      <c r="E2" s="13">
        <f>ROUND((A2/D2)*100,0)</f>
        <v>60</v>
      </c>
      <c r="F2" s="13">
        <f>ROUND((B2/D2)*100,0)</f>
        <v>33</v>
      </c>
      <c r="G2" s="13">
        <f>ROUND((C2/D2)*100,0)</f>
        <v>7</v>
      </c>
      <c r="J2">
        <v>8500</v>
      </c>
      <c r="K2" t="s">
        <v>5156</v>
      </c>
    </row>
    <row r="3" spans="1:11" x14ac:dyDescent="0.35">
      <c r="J3">
        <v>10275</v>
      </c>
      <c r="K3" t="s">
        <v>5156</v>
      </c>
    </row>
    <row r="4" spans="1:11" x14ac:dyDescent="0.35">
      <c r="J4">
        <v>500</v>
      </c>
      <c r="K4" t="s">
        <v>5156</v>
      </c>
    </row>
    <row r="5" spans="1:11" x14ac:dyDescent="0.35">
      <c r="J5">
        <v>10000</v>
      </c>
      <c r="K5" t="s">
        <v>5156</v>
      </c>
    </row>
    <row r="6" spans="1:11" x14ac:dyDescent="0.35">
      <c r="J6">
        <v>44000</v>
      </c>
      <c r="K6" t="s">
        <v>5156</v>
      </c>
    </row>
    <row r="7" spans="1:11" x14ac:dyDescent="0.35">
      <c r="J7">
        <v>3999</v>
      </c>
      <c r="K7" t="s">
        <v>5156</v>
      </c>
    </row>
    <row r="8" spans="1:11" x14ac:dyDescent="0.35">
      <c r="J8">
        <v>8000</v>
      </c>
      <c r="K8" t="s">
        <v>5156</v>
      </c>
    </row>
    <row r="9" spans="1:11" x14ac:dyDescent="0.35">
      <c r="J9">
        <v>9000</v>
      </c>
      <c r="K9" t="s">
        <v>5156</v>
      </c>
    </row>
    <row r="10" spans="1:11" x14ac:dyDescent="0.35">
      <c r="J10">
        <v>3500</v>
      </c>
      <c r="K10" t="s">
        <v>5156</v>
      </c>
    </row>
    <row r="11" spans="1:11" x14ac:dyDescent="0.35">
      <c r="A11" s="12" t="s">
        <v>5358</v>
      </c>
      <c r="B11" s="12" t="s">
        <v>5359</v>
      </c>
      <c r="C11" s="12" t="s">
        <v>5360</v>
      </c>
      <c r="D11" s="12" t="s">
        <v>5361</v>
      </c>
      <c r="E11" s="12" t="s">
        <v>5362</v>
      </c>
      <c r="F11" s="12" t="s">
        <v>5363</v>
      </c>
      <c r="G11" s="12" t="s">
        <v>5364</v>
      </c>
      <c r="H11" s="12" t="s">
        <v>5365</v>
      </c>
      <c r="J11">
        <v>500</v>
      </c>
      <c r="K11" t="s">
        <v>5156</v>
      </c>
    </row>
    <row r="12" spans="1:11" x14ac:dyDescent="0.35">
      <c r="A12" s="12" t="s">
        <v>5366</v>
      </c>
      <c r="B12" s="12">
        <f>COUNTIFS(K2:K4115,"successful",J2:J4115,"&lt;1000")</f>
        <v>1182</v>
      </c>
      <c r="C12" s="12">
        <f>COUNTIFS(K2:K4115,"Failed",J2:J4115,"&lt;1000")</f>
        <v>554</v>
      </c>
      <c r="D12" s="12">
        <f>COUNTIFS(K2:K4115,"canceled",J2:J4115,"&lt;1000")</f>
        <v>129</v>
      </c>
      <c r="E12" s="12">
        <f>SUM(B12,C12,D12)</f>
        <v>1865</v>
      </c>
      <c r="F12" s="15">
        <f>B12/E12</f>
        <v>0.63378016085790889</v>
      </c>
      <c r="G12" s="15">
        <f>C12/E12</f>
        <v>0.29705093833780161</v>
      </c>
      <c r="H12" s="15">
        <f>D12/E12</f>
        <v>6.9168900804289543E-2</v>
      </c>
      <c r="J12">
        <v>3000</v>
      </c>
      <c r="K12" t="s">
        <v>5156</v>
      </c>
    </row>
    <row r="13" spans="1:11" x14ac:dyDescent="0.35">
      <c r="A13" s="12" t="s">
        <v>5367</v>
      </c>
      <c r="B13" s="12">
        <f>COUNTIFS(K2:K4115,"successful",J2:J4115,"&gt;1000",J2:J4115,"&lt;4999")</f>
        <v>577</v>
      </c>
      <c r="C13" s="12">
        <f>COUNTIFS(K2:K4115,"failed",J2:J4115,"&gt;1000",J2:J4115,"&lt;4999")</f>
        <v>214</v>
      </c>
      <c r="D13" s="12">
        <f>COUNTIFS(K2:K4115,"canceled",J2:J4115,"&gt;1000",J2:J4115,"&lt;4999")</f>
        <v>24</v>
      </c>
      <c r="E13" s="12">
        <f t="shared" ref="E13:E21" si="0">SUM(B13,C13,D13)</f>
        <v>815</v>
      </c>
      <c r="F13" s="15">
        <f t="shared" ref="F13:F21" si="1">B13/E13</f>
        <v>0.70797546012269941</v>
      </c>
      <c r="G13" s="15">
        <f t="shared" ref="G13:G21" si="2">C13/E13</f>
        <v>0.2625766871165644</v>
      </c>
      <c r="H13" s="15">
        <f t="shared" ref="H13:H21" si="3">D13/E13</f>
        <v>2.9447852760736196E-2</v>
      </c>
      <c r="J13">
        <v>5000</v>
      </c>
      <c r="K13" t="s">
        <v>5156</v>
      </c>
    </row>
    <row r="14" spans="1:11" x14ac:dyDescent="0.35">
      <c r="A14" s="12" t="s">
        <v>5368</v>
      </c>
      <c r="B14" s="12">
        <f>COUNTIFS(K2:K4115,"successful",J2:J4115,"&gt;5000",J2:J4115,"&lt;9999")</f>
        <v>143</v>
      </c>
      <c r="C14" s="12">
        <f>COUNTIFS(K2:K4115,"failed",J2:J4115,"&gt;5000",J2:J4115,"&lt;9999")</f>
        <v>85</v>
      </c>
      <c r="D14" s="12">
        <f>COUNTIFS(K2:K4115,"canceled",J2:J4115,"&gt;5000",J2:J4115,"&lt;9999")</f>
        <v>16</v>
      </c>
      <c r="E14" s="12">
        <f t="shared" si="0"/>
        <v>244</v>
      </c>
      <c r="F14" s="15">
        <f t="shared" si="1"/>
        <v>0.58606557377049184</v>
      </c>
      <c r="G14" s="15">
        <f t="shared" si="2"/>
        <v>0.34836065573770492</v>
      </c>
      <c r="H14" s="15">
        <f t="shared" si="3"/>
        <v>6.5573770491803282E-2</v>
      </c>
      <c r="J14">
        <v>30000</v>
      </c>
      <c r="K14" t="s">
        <v>5156</v>
      </c>
    </row>
    <row r="15" spans="1:11" x14ac:dyDescent="0.35">
      <c r="A15" s="12" t="s">
        <v>5369</v>
      </c>
      <c r="B15" s="12">
        <f>COUNTIFS(K2:K4115,"successful",J2:J4115,"&gt;10000",J2:J4115,"&lt;14999")</f>
        <v>46</v>
      </c>
      <c r="C15" s="12">
        <f>COUNTIFS(K2:K4115,"failed",J2:J4115,"&gt;10000",J2:J4115,"&lt;14999")</f>
        <v>38</v>
      </c>
      <c r="D15" s="12">
        <f>COUNTIFS(K2:K4115,"canceledl",J2:J4115,"&gt;10000",J2:J4115,"&lt;14999")</f>
        <v>0</v>
      </c>
      <c r="E15" s="12">
        <f t="shared" si="0"/>
        <v>84</v>
      </c>
      <c r="F15" s="15">
        <f t="shared" si="1"/>
        <v>0.54761904761904767</v>
      </c>
      <c r="G15" s="15">
        <f t="shared" si="2"/>
        <v>0.45238095238095238</v>
      </c>
      <c r="H15" s="15">
        <f t="shared" si="3"/>
        <v>0</v>
      </c>
      <c r="J15">
        <v>3500</v>
      </c>
      <c r="K15" t="s">
        <v>5156</v>
      </c>
    </row>
    <row r="16" spans="1:11" x14ac:dyDescent="0.35">
      <c r="A16" s="12" t="s">
        <v>5370</v>
      </c>
      <c r="B16" s="12">
        <f>COUNTIFS(K2:K4115,"successful",J2:J4115,"&gt;15000",J2:J4115,"&lt;19999")</f>
        <v>21</v>
      </c>
      <c r="C16" s="12">
        <f>COUNTIFS(K2:K4115,"failed",J2:J4115,"&gt;15000",J2:J4115,"&lt;19999")</f>
        <v>13</v>
      </c>
      <c r="D16" s="12">
        <f>COUNTIFS(K2:K4115,"canceled",J2:J4115,"&gt;15000",J2:J4115,"&lt;19999")</f>
        <v>3</v>
      </c>
      <c r="E16" s="12">
        <f t="shared" si="0"/>
        <v>37</v>
      </c>
      <c r="F16" s="15">
        <f t="shared" si="1"/>
        <v>0.56756756756756754</v>
      </c>
      <c r="G16" s="15">
        <f t="shared" si="2"/>
        <v>0.35135135135135137</v>
      </c>
      <c r="H16" s="15">
        <f t="shared" si="3"/>
        <v>8.1081081081081086E-2</v>
      </c>
      <c r="J16">
        <v>6000</v>
      </c>
      <c r="K16" t="s">
        <v>5156</v>
      </c>
    </row>
    <row r="17" spans="1:11" x14ac:dyDescent="0.35">
      <c r="A17" s="12" t="s">
        <v>5371</v>
      </c>
      <c r="B17" s="12">
        <f>COUNTIFS(K2:K4115,"successful",J2:J4115,"&gt;20000",J2:J4115,"&lt;24999")</f>
        <v>13</v>
      </c>
      <c r="C17" s="12">
        <f>COUNTIFS(K2:K4115,"failed",J2:J4115,"&gt;20000",J2:J4115,"&lt;24999")</f>
        <v>9</v>
      </c>
      <c r="D17" s="12">
        <f>COUNTIFS(K2:K4115,"canceld",J2:J4115,"&gt;20000",J2:J4115,"&lt;24999")</f>
        <v>0</v>
      </c>
      <c r="E17" s="12">
        <f t="shared" si="0"/>
        <v>22</v>
      </c>
      <c r="F17" s="15">
        <f t="shared" si="1"/>
        <v>0.59090909090909094</v>
      </c>
      <c r="G17" s="15">
        <f t="shared" si="2"/>
        <v>0.40909090909090912</v>
      </c>
      <c r="H17" s="15">
        <f t="shared" si="3"/>
        <v>0</v>
      </c>
      <c r="J17">
        <v>2000</v>
      </c>
      <c r="K17" t="s">
        <v>5156</v>
      </c>
    </row>
    <row r="18" spans="1:11" x14ac:dyDescent="0.35">
      <c r="A18" s="12" t="s">
        <v>5372</v>
      </c>
      <c r="B18" s="12">
        <f>COUNTIFS(K2:K4115,"successful",J2:J4115,"&gt;25000",J2:J4115,"&lt;29999")</f>
        <v>5</v>
      </c>
      <c r="C18" s="12">
        <f>COUNTIFS(K2:K4115,"failed",J2:J4115,"&gt;25000",J2:J4115,"&lt;29999")</f>
        <v>8</v>
      </c>
      <c r="D18" s="12">
        <f>COUNTIFS(K2:K4115,"canceled",J2:J4115,"&gt;25000",J2:J4115,"&lt;29999")</f>
        <v>1</v>
      </c>
      <c r="E18" s="12">
        <f t="shared" si="0"/>
        <v>14</v>
      </c>
      <c r="F18" s="15">
        <f t="shared" si="1"/>
        <v>0.35714285714285715</v>
      </c>
      <c r="G18" s="15">
        <f t="shared" si="2"/>
        <v>0.5714285714285714</v>
      </c>
      <c r="H18" s="15">
        <f t="shared" si="3"/>
        <v>7.1428571428571425E-2</v>
      </c>
      <c r="J18">
        <v>12000</v>
      </c>
      <c r="K18" t="s">
        <v>5156</v>
      </c>
    </row>
    <row r="19" spans="1:11" x14ac:dyDescent="0.35">
      <c r="A19" s="12" t="s">
        <v>5373</v>
      </c>
      <c r="B19" s="12">
        <f>COUNTIFS(K2:K4115,"successful",J2:J4115,"&gt;30000",J2:J4115,"&lt;34999")</f>
        <v>3</v>
      </c>
      <c r="C19" s="12">
        <f>COUNTIFS(K2:K4115,"failed",J2:J4115,"&gt;30000",J2:J4115,"&lt;34999")</f>
        <v>2</v>
      </c>
      <c r="D19" s="12">
        <f>COUNTIFS(K2:K4115,"canceled",J2:J4115,"&gt;30000",J2:J4115,"&lt;34999")</f>
        <v>1</v>
      </c>
      <c r="E19" s="12">
        <f t="shared" si="0"/>
        <v>6</v>
      </c>
      <c r="F19" s="15">
        <f t="shared" si="1"/>
        <v>0.5</v>
      </c>
      <c r="G19" s="15">
        <f t="shared" si="2"/>
        <v>0.33333333333333331</v>
      </c>
      <c r="H19" s="15">
        <f t="shared" si="3"/>
        <v>0.16666666666666666</v>
      </c>
      <c r="J19">
        <v>1500</v>
      </c>
      <c r="K19" t="s">
        <v>5156</v>
      </c>
    </row>
    <row r="20" spans="1:11" x14ac:dyDescent="0.35">
      <c r="A20" s="12" t="s">
        <v>5374</v>
      </c>
      <c r="B20" s="12">
        <f>COUNTIFS(K2:K4115,"successful",J2:J4115,"&gt;40000",J2:J4115,"&lt;49999")</f>
        <v>4</v>
      </c>
      <c r="C20" s="12">
        <f>COUNTIFS(K2:K4115,"failed",J2:J4115,"&gt;40000",J2:J4115,"&lt;49999")</f>
        <v>5</v>
      </c>
      <c r="D20" s="12">
        <f>COUNTIFS(K2:K4115,"canceled",J2:J4115,"&gt;40000",J2:J4115,"&lt;49999")</f>
        <v>2</v>
      </c>
      <c r="E20" s="12">
        <f t="shared" si="0"/>
        <v>11</v>
      </c>
      <c r="F20" s="15">
        <f t="shared" si="1"/>
        <v>0.36363636363636365</v>
      </c>
      <c r="G20" s="15">
        <f t="shared" si="2"/>
        <v>0.45454545454545453</v>
      </c>
      <c r="H20" s="15">
        <f t="shared" si="3"/>
        <v>0.18181818181818182</v>
      </c>
      <c r="J20">
        <v>30000</v>
      </c>
      <c r="K20" t="s">
        <v>5156</v>
      </c>
    </row>
    <row r="21" spans="1:11" x14ac:dyDescent="0.35">
      <c r="A21" s="12" t="s">
        <v>5375</v>
      </c>
      <c r="B21" s="12">
        <f>COUNTIFS(K2:K4115,"successful",J2:J4115,"&gt;50000")</f>
        <v>27</v>
      </c>
      <c r="C21" s="12">
        <f>COUNTIFS(K2:K4115,"failed",J2:J4115,"&gt;50000")</f>
        <v>102</v>
      </c>
      <c r="D21" s="12">
        <f>COUNTIFS(K2:K4115,"canceled",J2:J4115,"&gt;50000")</f>
        <v>49</v>
      </c>
      <c r="E21" s="12">
        <f t="shared" si="0"/>
        <v>178</v>
      </c>
      <c r="F21" s="15">
        <f t="shared" si="1"/>
        <v>0.15168539325842698</v>
      </c>
      <c r="G21" s="15">
        <f t="shared" si="2"/>
        <v>0.5730337078651685</v>
      </c>
      <c r="H21" s="15">
        <f t="shared" si="3"/>
        <v>0.2752808988764045</v>
      </c>
      <c r="J21">
        <v>850</v>
      </c>
      <c r="K21" t="s">
        <v>5156</v>
      </c>
    </row>
    <row r="22" spans="1:11" x14ac:dyDescent="0.35">
      <c r="J22">
        <v>2000</v>
      </c>
      <c r="K22" t="s">
        <v>5156</v>
      </c>
    </row>
    <row r="23" spans="1:11" x14ac:dyDescent="0.35">
      <c r="J23">
        <v>18500</v>
      </c>
      <c r="K23" t="s">
        <v>5156</v>
      </c>
    </row>
    <row r="24" spans="1:11" x14ac:dyDescent="0.35">
      <c r="J24">
        <v>350</v>
      </c>
      <c r="K24" t="s">
        <v>5156</v>
      </c>
    </row>
    <row r="25" spans="1:11" x14ac:dyDescent="0.35">
      <c r="J25">
        <v>2000</v>
      </c>
      <c r="K25" t="s">
        <v>5156</v>
      </c>
    </row>
    <row r="26" spans="1:11" x14ac:dyDescent="0.35">
      <c r="J26">
        <v>35000</v>
      </c>
      <c r="K26" t="s">
        <v>5156</v>
      </c>
    </row>
    <row r="27" spans="1:11" x14ac:dyDescent="0.35">
      <c r="J27">
        <v>600</v>
      </c>
      <c r="K27" t="s">
        <v>5156</v>
      </c>
    </row>
    <row r="28" spans="1:11" x14ac:dyDescent="0.35">
      <c r="J28">
        <v>1250</v>
      </c>
      <c r="K28" t="s">
        <v>5156</v>
      </c>
    </row>
    <row r="29" spans="1:11" x14ac:dyDescent="0.35">
      <c r="J29">
        <v>20000</v>
      </c>
      <c r="K29" t="s">
        <v>5156</v>
      </c>
    </row>
    <row r="30" spans="1:11" x14ac:dyDescent="0.35">
      <c r="J30">
        <v>12000</v>
      </c>
      <c r="K30" t="s">
        <v>5156</v>
      </c>
    </row>
    <row r="31" spans="1:11" x14ac:dyDescent="0.35">
      <c r="J31">
        <v>3000</v>
      </c>
      <c r="K31" t="s">
        <v>5156</v>
      </c>
    </row>
    <row r="32" spans="1:11" x14ac:dyDescent="0.35">
      <c r="J32">
        <v>4000</v>
      </c>
      <c r="K32" t="s">
        <v>5156</v>
      </c>
    </row>
    <row r="33" spans="10:11" x14ac:dyDescent="0.35">
      <c r="J33">
        <v>13</v>
      </c>
      <c r="K33" t="s">
        <v>5156</v>
      </c>
    </row>
    <row r="34" spans="10:11" x14ac:dyDescent="0.35">
      <c r="J34">
        <v>28450</v>
      </c>
      <c r="K34" t="s">
        <v>5156</v>
      </c>
    </row>
    <row r="35" spans="10:11" x14ac:dyDescent="0.35">
      <c r="J35">
        <v>5250</v>
      </c>
      <c r="K35" t="s">
        <v>5156</v>
      </c>
    </row>
    <row r="36" spans="10:11" x14ac:dyDescent="0.35">
      <c r="J36">
        <v>2600</v>
      </c>
      <c r="K36" t="s">
        <v>5156</v>
      </c>
    </row>
    <row r="37" spans="10:11" x14ac:dyDescent="0.35">
      <c r="J37">
        <v>1000</v>
      </c>
      <c r="K37" t="s">
        <v>5156</v>
      </c>
    </row>
    <row r="38" spans="10:11" x14ac:dyDescent="0.35">
      <c r="J38">
        <v>6000</v>
      </c>
      <c r="K38" t="s">
        <v>5156</v>
      </c>
    </row>
    <row r="39" spans="10:11" x14ac:dyDescent="0.35">
      <c r="J39">
        <v>22000</v>
      </c>
      <c r="K39" t="s">
        <v>5156</v>
      </c>
    </row>
    <row r="40" spans="10:11" x14ac:dyDescent="0.35">
      <c r="J40">
        <v>2500</v>
      </c>
      <c r="K40" t="s">
        <v>5156</v>
      </c>
    </row>
    <row r="41" spans="10:11" x14ac:dyDescent="0.35">
      <c r="J41">
        <v>25000</v>
      </c>
      <c r="K41" t="s">
        <v>5156</v>
      </c>
    </row>
    <row r="42" spans="10:11" x14ac:dyDescent="0.35">
      <c r="J42">
        <v>2000</v>
      </c>
      <c r="K42" t="s">
        <v>5156</v>
      </c>
    </row>
    <row r="43" spans="10:11" x14ac:dyDescent="0.35">
      <c r="J43">
        <v>2000</v>
      </c>
      <c r="K43" t="s">
        <v>5156</v>
      </c>
    </row>
    <row r="44" spans="10:11" x14ac:dyDescent="0.35">
      <c r="J44">
        <v>14000</v>
      </c>
      <c r="K44" t="s">
        <v>5156</v>
      </c>
    </row>
    <row r="45" spans="10:11" x14ac:dyDescent="0.35">
      <c r="J45">
        <v>10000</v>
      </c>
      <c r="K45" t="s">
        <v>5156</v>
      </c>
    </row>
    <row r="46" spans="10:11" x14ac:dyDescent="0.35">
      <c r="J46">
        <v>2000</v>
      </c>
      <c r="K46" t="s">
        <v>5156</v>
      </c>
    </row>
    <row r="47" spans="10:11" x14ac:dyDescent="0.35">
      <c r="J47">
        <v>5000</v>
      </c>
      <c r="K47" t="s">
        <v>5156</v>
      </c>
    </row>
    <row r="48" spans="10:11" x14ac:dyDescent="0.35">
      <c r="J48">
        <v>8400</v>
      </c>
      <c r="K48" t="s">
        <v>5156</v>
      </c>
    </row>
    <row r="49" spans="10:11" x14ac:dyDescent="0.35">
      <c r="J49">
        <v>5000</v>
      </c>
      <c r="K49" t="s">
        <v>5156</v>
      </c>
    </row>
    <row r="50" spans="10:11" x14ac:dyDescent="0.35">
      <c r="J50">
        <v>2000</v>
      </c>
      <c r="K50" t="s">
        <v>5156</v>
      </c>
    </row>
    <row r="51" spans="10:11" x14ac:dyDescent="0.35">
      <c r="J51">
        <v>12000</v>
      </c>
      <c r="K51" t="s">
        <v>5156</v>
      </c>
    </row>
    <row r="52" spans="10:11" x14ac:dyDescent="0.35">
      <c r="J52">
        <v>600</v>
      </c>
      <c r="K52" t="s">
        <v>5156</v>
      </c>
    </row>
    <row r="53" spans="10:11" x14ac:dyDescent="0.35">
      <c r="J53">
        <v>11000</v>
      </c>
      <c r="K53" t="s">
        <v>5156</v>
      </c>
    </row>
    <row r="54" spans="10:11" x14ac:dyDescent="0.35">
      <c r="J54">
        <v>10000</v>
      </c>
      <c r="K54" t="s">
        <v>5156</v>
      </c>
    </row>
    <row r="55" spans="10:11" x14ac:dyDescent="0.35">
      <c r="J55">
        <v>3000</v>
      </c>
      <c r="K55" t="s">
        <v>5156</v>
      </c>
    </row>
    <row r="56" spans="10:11" x14ac:dyDescent="0.35">
      <c r="J56">
        <v>10000</v>
      </c>
      <c r="K56" t="s">
        <v>5156</v>
      </c>
    </row>
    <row r="57" spans="10:11" x14ac:dyDescent="0.35">
      <c r="J57">
        <v>8600</v>
      </c>
      <c r="K57" t="s">
        <v>5156</v>
      </c>
    </row>
    <row r="58" spans="10:11" x14ac:dyDescent="0.35">
      <c r="J58">
        <v>8000</v>
      </c>
      <c r="K58" t="s">
        <v>5156</v>
      </c>
    </row>
    <row r="59" spans="10:11" x14ac:dyDescent="0.35">
      <c r="J59">
        <v>15000</v>
      </c>
      <c r="K59" t="s">
        <v>5156</v>
      </c>
    </row>
    <row r="60" spans="10:11" x14ac:dyDescent="0.35">
      <c r="J60">
        <v>10000</v>
      </c>
      <c r="K60" t="s">
        <v>5156</v>
      </c>
    </row>
    <row r="61" spans="10:11" x14ac:dyDescent="0.35">
      <c r="J61">
        <v>20000</v>
      </c>
      <c r="K61" t="s">
        <v>5156</v>
      </c>
    </row>
    <row r="62" spans="10:11" x14ac:dyDescent="0.35">
      <c r="J62">
        <v>4500</v>
      </c>
      <c r="K62" t="s">
        <v>5156</v>
      </c>
    </row>
    <row r="63" spans="10:11" x14ac:dyDescent="0.35">
      <c r="J63">
        <v>5000</v>
      </c>
      <c r="K63" t="s">
        <v>5156</v>
      </c>
    </row>
    <row r="64" spans="10:11" x14ac:dyDescent="0.35">
      <c r="J64">
        <v>3000</v>
      </c>
      <c r="K64" t="s">
        <v>5156</v>
      </c>
    </row>
    <row r="65" spans="10:11" x14ac:dyDescent="0.35">
      <c r="J65">
        <v>2000</v>
      </c>
      <c r="K65" t="s">
        <v>5156</v>
      </c>
    </row>
    <row r="66" spans="10:11" x14ac:dyDescent="0.35">
      <c r="J66">
        <v>1200</v>
      </c>
      <c r="K66" t="s">
        <v>5156</v>
      </c>
    </row>
    <row r="67" spans="10:11" x14ac:dyDescent="0.35">
      <c r="J67">
        <v>7000</v>
      </c>
      <c r="K67" t="s">
        <v>5156</v>
      </c>
    </row>
    <row r="68" spans="10:11" x14ac:dyDescent="0.35">
      <c r="J68">
        <v>2000</v>
      </c>
      <c r="K68" t="s">
        <v>5156</v>
      </c>
    </row>
    <row r="69" spans="10:11" x14ac:dyDescent="0.35">
      <c r="J69">
        <v>2000</v>
      </c>
      <c r="K69" t="s">
        <v>5156</v>
      </c>
    </row>
    <row r="70" spans="10:11" x14ac:dyDescent="0.35">
      <c r="J70">
        <v>600</v>
      </c>
      <c r="K70" t="s">
        <v>5156</v>
      </c>
    </row>
    <row r="71" spans="10:11" x14ac:dyDescent="0.35">
      <c r="J71">
        <v>10000</v>
      </c>
      <c r="K71" t="s">
        <v>5156</v>
      </c>
    </row>
    <row r="72" spans="10:11" x14ac:dyDescent="0.35">
      <c r="J72">
        <v>500</v>
      </c>
      <c r="K72" t="s">
        <v>5156</v>
      </c>
    </row>
    <row r="73" spans="10:11" x14ac:dyDescent="0.35">
      <c r="J73">
        <v>1800</v>
      </c>
      <c r="K73" t="s">
        <v>5156</v>
      </c>
    </row>
    <row r="74" spans="10:11" x14ac:dyDescent="0.35">
      <c r="J74">
        <v>2200</v>
      </c>
      <c r="K74" t="s">
        <v>5156</v>
      </c>
    </row>
    <row r="75" spans="10:11" x14ac:dyDescent="0.35">
      <c r="J75">
        <v>900</v>
      </c>
      <c r="K75" t="s">
        <v>5156</v>
      </c>
    </row>
    <row r="76" spans="10:11" x14ac:dyDescent="0.35">
      <c r="J76">
        <v>500</v>
      </c>
      <c r="K76" t="s">
        <v>5156</v>
      </c>
    </row>
    <row r="77" spans="10:11" x14ac:dyDescent="0.35">
      <c r="J77">
        <v>3500</v>
      </c>
      <c r="K77" t="s">
        <v>5156</v>
      </c>
    </row>
    <row r="78" spans="10:11" x14ac:dyDescent="0.35">
      <c r="J78">
        <v>300</v>
      </c>
      <c r="K78" t="s">
        <v>5156</v>
      </c>
    </row>
    <row r="79" spans="10:11" x14ac:dyDescent="0.35">
      <c r="J79">
        <v>400</v>
      </c>
      <c r="K79" t="s">
        <v>5156</v>
      </c>
    </row>
    <row r="80" spans="10:11" x14ac:dyDescent="0.35">
      <c r="J80">
        <v>50</v>
      </c>
      <c r="K80" t="s">
        <v>5156</v>
      </c>
    </row>
    <row r="81" spans="10:11" x14ac:dyDescent="0.35">
      <c r="J81">
        <v>1300</v>
      </c>
      <c r="K81" t="s">
        <v>5156</v>
      </c>
    </row>
    <row r="82" spans="10:11" x14ac:dyDescent="0.35">
      <c r="J82">
        <v>12000</v>
      </c>
      <c r="K82" t="s">
        <v>5156</v>
      </c>
    </row>
    <row r="83" spans="10:11" x14ac:dyDescent="0.35">
      <c r="J83">
        <v>750</v>
      </c>
      <c r="K83" t="s">
        <v>5156</v>
      </c>
    </row>
    <row r="84" spans="10:11" x14ac:dyDescent="0.35">
      <c r="J84">
        <v>4000</v>
      </c>
      <c r="K84" t="s">
        <v>5156</v>
      </c>
    </row>
    <row r="85" spans="10:11" x14ac:dyDescent="0.35">
      <c r="J85">
        <v>200</v>
      </c>
      <c r="K85" t="s">
        <v>5156</v>
      </c>
    </row>
    <row r="86" spans="10:11" x14ac:dyDescent="0.35">
      <c r="J86">
        <v>500</v>
      </c>
      <c r="K86" t="s">
        <v>5156</v>
      </c>
    </row>
    <row r="87" spans="10:11" x14ac:dyDescent="0.35">
      <c r="J87">
        <v>1200</v>
      </c>
      <c r="K87" t="s">
        <v>5156</v>
      </c>
    </row>
    <row r="88" spans="10:11" x14ac:dyDescent="0.35">
      <c r="J88">
        <v>6000</v>
      </c>
      <c r="K88" t="s">
        <v>5156</v>
      </c>
    </row>
    <row r="89" spans="10:11" x14ac:dyDescent="0.35">
      <c r="J89">
        <v>2500</v>
      </c>
      <c r="K89" t="s">
        <v>5156</v>
      </c>
    </row>
    <row r="90" spans="10:11" x14ac:dyDescent="0.35">
      <c r="J90">
        <v>3500</v>
      </c>
      <c r="K90" t="s">
        <v>5156</v>
      </c>
    </row>
    <row r="91" spans="10:11" x14ac:dyDescent="0.35">
      <c r="J91">
        <v>6000</v>
      </c>
      <c r="K91" t="s">
        <v>5156</v>
      </c>
    </row>
    <row r="92" spans="10:11" x14ac:dyDescent="0.35">
      <c r="J92">
        <v>500</v>
      </c>
      <c r="K92" t="s">
        <v>5156</v>
      </c>
    </row>
    <row r="93" spans="10:11" x14ac:dyDescent="0.35">
      <c r="J93">
        <v>3000</v>
      </c>
      <c r="K93" t="s">
        <v>5156</v>
      </c>
    </row>
    <row r="94" spans="10:11" x14ac:dyDescent="0.35">
      <c r="J94">
        <v>5000</v>
      </c>
      <c r="K94" t="s">
        <v>5156</v>
      </c>
    </row>
    <row r="95" spans="10:11" x14ac:dyDescent="0.35">
      <c r="J95">
        <v>1000</v>
      </c>
      <c r="K95" t="s">
        <v>5156</v>
      </c>
    </row>
    <row r="96" spans="10:11" x14ac:dyDescent="0.35">
      <c r="J96">
        <v>250</v>
      </c>
      <c r="K96" t="s">
        <v>5156</v>
      </c>
    </row>
    <row r="97" spans="10:11" x14ac:dyDescent="0.35">
      <c r="J97">
        <v>350</v>
      </c>
      <c r="K97" t="s">
        <v>5156</v>
      </c>
    </row>
    <row r="98" spans="10:11" x14ac:dyDescent="0.35">
      <c r="J98">
        <v>1500</v>
      </c>
      <c r="K98" t="s">
        <v>5156</v>
      </c>
    </row>
    <row r="99" spans="10:11" x14ac:dyDescent="0.35">
      <c r="J99">
        <v>400</v>
      </c>
      <c r="K99" t="s">
        <v>5156</v>
      </c>
    </row>
    <row r="100" spans="10:11" x14ac:dyDescent="0.35">
      <c r="J100">
        <v>3200</v>
      </c>
      <c r="K100" t="s">
        <v>5156</v>
      </c>
    </row>
    <row r="101" spans="10:11" x14ac:dyDescent="0.35">
      <c r="J101">
        <v>1500</v>
      </c>
      <c r="K101" t="s">
        <v>5156</v>
      </c>
    </row>
    <row r="102" spans="10:11" x14ac:dyDescent="0.35">
      <c r="J102">
        <v>5000</v>
      </c>
      <c r="K102" t="s">
        <v>5156</v>
      </c>
    </row>
    <row r="103" spans="10:11" x14ac:dyDescent="0.35">
      <c r="J103">
        <v>3500</v>
      </c>
      <c r="K103" t="s">
        <v>5156</v>
      </c>
    </row>
    <row r="104" spans="10:11" x14ac:dyDescent="0.35">
      <c r="J104">
        <v>6000</v>
      </c>
      <c r="K104" t="s">
        <v>5156</v>
      </c>
    </row>
    <row r="105" spans="10:11" x14ac:dyDescent="0.35">
      <c r="J105">
        <v>1300</v>
      </c>
      <c r="K105" t="s">
        <v>5156</v>
      </c>
    </row>
    <row r="106" spans="10:11" x14ac:dyDescent="0.35">
      <c r="J106">
        <v>500</v>
      </c>
      <c r="K106" t="s">
        <v>5156</v>
      </c>
    </row>
    <row r="107" spans="10:11" x14ac:dyDescent="0.35">
      <c r="J107">
        <v>2200</v>
      </c>
      <c r="K107" t="s">
        <v>5156</v>
      </c>
    </row>
    <row r="108" spans="10:11" x14ac:dyDescent="0.35">
      <c r="J108">
        <v>5000</v>
      </c>
      <c r="K108" t="s">
        <v>5156</v>
      </c>
    </row>
    <row r="109" spans="10:11" x14ac:dyDescent="0.35">
      <c r="J109">
        <v>7500</v>
      </c>
      <c r="K109" t="s">
        <v>5156</v>
      </c>
    </row>
    <row r="110" spans="10:11" x14ac:dyDescent="0.35">
      <c r="J110">
        <v>1500</v>
      </c>
      <c r="K110" t="s">
        <v>5156</v>
      </c>
    </row>
    <row r="111" spans="10:11" x14ac:dyDescent="0.35">
      <c r="J111">
        <v>1000</v>
      </c>
      <c r="K111" t="s">
        <v>5156</v>
      </c>
    </row>
    <row r="112" spans="10:11" x14ac:dyDescent="0.35">
      <c r="J112">
        <v>1300</v>
      </c>
      <c r="K112" t="s">
        <v>5156</v>
      </c>
    </row>
    <row r="113" spans="10:11" x14ac:dyDescent="0.35">
      <c r="J113">
        <v>3500</v>
      </c>
      <c r="K113" t="s">
        <v>5156</v>
      </c>
    </row>
    <row r="114" spans="10:11" x14ac:dyDescent="0.35">
      <c r="J114">
        <v>5000</v>
      </c>
      <c r="K114" t="s">
        <v>5156</v>
      </c>
    </row>
    <row r="115" spans="10:11" x14ac:dyDescent="0.35">
      <c r="J115">
        <v>5000</v>
      </c>
      <c r="K115" t="s">
        <v>5156</v>
      </c>
    </row>
    <row r="116" spans="10:11" x14ac:dyDescent="0.35">
      <c r="J116">
        <v>3000</v>
      </c>
      <c r="K116" t="s">
        <v>5156</v>
      </c>
    </row>
    <row r="117" spans="10:11" x14ac:dyDescent="0.35">
      <c r="J117">
        <v>450</v>
      </c>
      <c r="K117" t="s">
        <v>5156</v>
      </c>
    </row>
    <row r="118" spans="10:11" x14ac:dyDescent="0.35">
      <c r="J118">
        <v>3500</v>
      </c>
      <c r="K118" t="s">
        <v>5156</v>
      </c>
    </row>
    <row r="119" spans="10:11" x14ac:dyDescent="0.35">
      <c r="J119">
        <v>4500</v>
      </c>
      <c r="K119" t="s">
        <v>5156</v>
      </c>
    </row>
    <row r="120" spans="10:11" x14ac:dyDescent="0.35">
      <c r="J120">
        <v>5000</v>
      </c>
      <c r="K120" t="s">
        <v>5156</v>
      </c>
    </row>
    <row r="121" spans="10:11" x14ac:dyDescent="0.35">
      <c r="J121">
        <v>3250</v>
      </c>
      <c r="K121" t="s">
        <v>5156</v>
      </c>
    </row>
    <row r="122" spans="10:11" x14ac:dyDescent="0.35">
      <c r="J122">
        <v>70000</v>
      </c>
      <c r="K122" t="s">
        <v>5157</v>
      </c>
    </row>
    <row r="123" spans="10:11" x14ac:dyDescent="0.35">
      <c r="J123">
        <v>3000</v>
      </c>
      <c r="K123" t="s">
        <v>5157</v>
      </c>
    </row>
    <row r="124" spans="10:11" x14ac:dyDescent="0.35">
      <c r="J124">
        <v>100000000</v>
      </c>
      <c r="K124" t="s">
        <v>5157</v>
      </c>
    </row>
    <row r="125" spans="10:11" x14ac:dyDescent="0.35">
      <c r="J125">
        <v>55000</v>
      </c>
      <c r="K125" t="s">
        <v>5157</v>
      </c>
    </row>
    <row r="126" spans="10:11" x14ac:dyDescent="0.35">
      <c r="J126">
        <v>4000</v>
      </c>
      <c r="K126" t="s">
        <v>5157</v>
      </c>
    </row>
    <row r="127" spans="10:11" x14ac:dyDescent="0.35">
      <c r="J127">
        <v>500</v>
      </c>
      <c r="K127" t="s">
        <v>5157</v>
      </c>
    </row>
    <row r="128" spans="10:11" x14ac:dyDescent="0.35">
      <c r="J128">
        <v>25000</v>
      </c>
      <c r="K128" t="s">
        <v>5157</v>
      </c>
    </row>
    <row r="129" spans="10:11" x14ac:dyDescent="0.35">
      <c r="J129">
        <v>8000</v>
      </c>
      <c r="K129" t="s">
        <v>5157</v>
      </c>
    </row>
    <row r="130" spans="10:11" x14ac:dyDescent="0.35">
      <c r="J130">
        <v>100000</v>
      </c>
      <c r="K130" t="s">
        <v>5157</v>
      </c>
    </row>
    <row r="131" spans="10:11" x14ac:dyDescent="0.35">
      <c r="J131">
        <v>20000</v>
      </c>
      <c r="K131" t="s">
        <v>5157</v>
      </c>
    </row>
    <row r="132" spans="10:11" x14ac:dyDescent="0.35">
      <c r="J132">
        <v>600</v>
      </c>
      <c r="K132" t="s">
        <v>5157</v>
      </c>
    </row>
    <row r="133" spans="10:11" x14ac:dyDescent="0.35">
      <c r="J133">
        <v>1200</v>
      </c>
      <c r="K133" t="s">
        <v>5157</v>
      </c>
    </row>
    <row r="134" spans="10:11" x14ac:dyDescent="0.35">
      <c r="J134">
        <v>80000</v>
      </c>
      <c r="K134" t="s">
        <v>5157</v>
      </c>
    </row>
    <row r="135" spans="10:11" x14ac:dyDescent="0.35">
      <c r="J135">
        <v>71764</v>
      </c>
      <c r="K135" t="s">
        <v>5157</v>
      </c>
    </row>
    <row r="136" spans="10:11" x14ac:dyDescent="0.35">
      <c r="J136">
        <v>5000</v>
      </c>
      <c r="K136" t="s">
        <v>5157</v>
      </c>
    </row>
    <row r="137" spans="10:11" x14ac:dyDescent="0.35">
      <c r="J137">
        <v>3000</v>
      </c>
      <c r="K137" t="s">
        <v>5157</v>
      </c>
    </row>
    <row r="138" spans="10:11" x14ac:dyDescent="0.35">
      <c r="J138">
        <v>3000</v>
      </c>
      <c r="K138" t="s">
        <v>5157</v>
      </c>
    </row>
    <row r="139" spans="10:11" x14ac:dyDescent="0.35">
      <c r="J139">
        <v>55000</v>
      </c>
      <c r="K139" t="s">
        <v>5157</v>
      </c>
    </row>
    <row r="140" spans="10:11" x14ac:dyDescent="0.35">
      <c r="J140">
        <v>150000</v>
      </c>
      <c r="K140" t="s">
        <v>5157</v>
      </c>
    </row>
    <row r="141" spans="10:11" x14ac:dyDescent="0.35">
      <c r="J141">
        <v>500</v>
      </c>
      <c r="K141" t="s">
        <v>5157</v>
      </c>
    </row>
    <row r="142" spans="10:11" x14ac:dyDescent="0.35">
      <c r="J142">
        <v>200000</v>
      </c>
      <c r="K142" t="s">
        <v>5157</v>
      </c>
    </row>
    <row r="143" spans="10:11" x14ac:dyDescent="0.35">
      <c r="J143">
        <v>12000</v>
      </c>
      <c r="K143" t="s">
        <v>5157</v>
      </c>
    </row>
    <row r="144" spans="10:11" x14ac:dyDescent="0.35">
      <c r="J144">
        <v>3000</v>
      </c>
      <c r="K144" t="s">
        <v>5157</v>
      </c>
    </row>
    <row r="145" spans="10:11" x14ac:dyDescent="0.35">
      <c r="J145">
        <v>5500</v>
      </c>
      <c r="K145" t="s">
        <v>5157</v>
      </c>
    </row>
    <row r="146" spans="10:11" x14ac:dyDescent="0.35">
      <c r="J146">
        <v>7500</v>
      </c>
      <c r="K146" t="s">
        <v>5157</v>
      </c>
    </row>
    <row r="147" spans="10:11" x14ac:dyDescent="0.35">
      <c r="J147">
        <v>4500</v>
      </c>
      <c r="K147" t="s">
        <v>5157</v>
      </c>
    </row>
    <row r="148" spans="10:11" x14ac:dyDescent="0.35">
      <c r="J148">
        <v>20000</v>
      </c>
      <c r="K148" t="s">
        <v>5157</v>
      </c>
    </row>
    <row r="149" spans="10:11" x14ac:dyDescent="0.35">
      <c r="J149">
        <v>7000</v>
      </c>
      <c r="K149" t="s">
        <v>5157</v>
      </c>
    </row>
    <row r="150" spans="10:11" x14ac:dyDescent="0.35">
      <c r="J150">
        <v>50000</v>
      </c>
      <c r="K150" t="s">
        <v>5157</v>
      </c>
    </row>
    <row r="151" spans="10:11" x14ac:dyDescent="0.35">
      <c r="J151">
        <v>10000</v>
      </c>
      <c r="K151" t="s">
        <v>5157</v>
      </c>
    </row>
    <row r="152" spans="10:11" x14ac:dyDescent="0.35">
      <c r="J152">
        <v>130000</v>
      </c>
      <c r="K152" t="s">
        <v>5157</v>
      </c>
    </row>
    <row r="153" spans="10:11" x14ac:dyDescent="0.35">
      <c r="J153">
        <v>250000</v>
      </c>
      <c r="K153" t="s">
        <v>5157</v>
      </c>
    </row>
    <row r="154" spans="10:11" x14ac:dyDescent="0.35">
      <c r="J154">
        <v>380000</v>
      </c>
      <c r="K154" t="s">
        <v>5157</v>
      </c>
    </row>
    <row r="155" spans="10:11" x14ac:dyDescent="0.35">
      <c r="J155">
        <v>50000</v>
      </c>
      <c r="K155" t="s">
        <v>5157</v>
      </c>
    </row>
    <row r="156" spans="10:11" x14ac:dyDescent="0.35">
      <c r="J156">
        <v>1500</v>
      </c>
      <c r="K156" t="s">
        <v>5157</v>
      </c>
    </row>
    <row r="157" spans="10:11" x14ac:dyDescent="0.35">
      <c r="J157">
        <v>1350000</v>
      </c>
      <c r="K157" t="s">
        <v>5157</v>
      </c>
    </row>
    <row r="158" spans="10:11" x14ac:dyDescent="0.35">
      <c r="J158">
        <v>35000</v>
      </c>
      <c r="K158" t="s">
        <v>5157</v>
      </c>
    </row>
    <row r="159" spans="10:11" x14ac:dyDescent="0.35">
      <c r="J159">
        <v>2995</v>
      </c>
      <c r="K159" t="s">
        <v>5157</v>
      </c>
    </row>
    <row r="160" spans="10:11" x14ac:dyDescent="0.35">
      <c r="J160">
        <v>5000</v>
      </c>
      <c r="K160" t="s">
        <v>5157</v>
      </c>
    </row>
    <row r="161" spans="10:11" x14ac:dyDescent="0.35">
      <c r="J161">
        <v>500000</v>
      </c>
      <c r="K161" t="s">
        <v>5157</v>
      </c>
    </row>
    <row r="162" spans="10:11" x14ac:dyDescent="0.35">
      <c r="J162">
        <v>5000</v>
      </c>
      <c r="K162" t="s">
        <v>5158</v>
      </c>
    </row>
    <row r="163" spans="10:11" x14ac:dyDescent="0.35">
      <c r="J163">
        <v>50000</v>
      </c>
      <c r="K163" t="s">
        <v>5158</v>
      </c>
    </row>
    <row r="164" spans="10:11" x14ac:dyDescent="0.35">
      <c r="J164">
        <v>2800</v>
      </c>
      <c r="K164" t="s">
        <v>5158</v>
      </c>
    </row>
    <row r="165" spans="10:11" x14ac:dyDescent="0.35">
      <c r="J165">
        <v>2000000</v>
      </c>
      <c r="K165" t="s">
        <v>5158</v>
      </c>
    </row>
    <row r="166" spans="10:11" x14ac:dyDescent="0.35">
      <c r="J166">
        <v>120000</v>
      </c>
      <c r="K166" t="s">
        <v>5158</v>
      </c>
    </row>
    <row r="167" spans="10:11" x14ac:dyDescent="0.35">
      <c r="J167">
        <v>17000</v>
      </c>
      <c r="K167" t="s">
        <v>5158</v>
      </c>
    </row>
    <row r="168" spans="10:11" x14ac:dyDescent="0.35">
      <c r="J168">
        <v>5000</v>
      </c>
      <c r="K168" t="s">
        <v>5158</v>
      </c>
    </row>
    <row r="169" spans="10:11" x14ac:dyDescent="0.35">
      <c r="J169">
        <v>110000</v>
      </c>
      <c r="K169" t="s">
        <v>5158</v>
      </c>
    </row>
    <row r="170" spans="10:11" x14ac:dyDescent="0.35">
      <c r="J170">
        <v>8000</v>
      </c>
      <c r="K170" t="s">
        <v>5158</v>
      </c>
    </row>
    <row r="171" spans="10:11" x14ac:dyDescent="0.35">
      <c r="J171">
        <v>2500</v>
      </c>
      <c r="K171" t="s">
        <v>5158</v>
      </c>
    </row>
    <row r="172" spans="10:11" x14ac:dyDescent="0.35">
      <c r="J172">
        <v>10000</v>
      </c>
      <c r="K172" t="s">
        <v>5158</v>
      </c>
    </row>
    <row r="173" spans="10:11" x14ac:dyDescent="0.35">
      <c r="J173">
        <v>50000</v>
      </c>
      <c r="K173" t="s">
        <v>5158</v>
      </c>
    </row>
    <row r="174" spans="10:11" x14ac:dyDescent="0.35">
      <c r="J174">
        <v>95000</v>
      </c>
      <c r="K174" t="s">
        <v>5158</v>
      </c>
    </row>
    <row r="175" spans="10:11" x14ac:dyDescent="0.35">
      <c r="J175">
        <v>1110</v>
      </c>
      <c r="K175" t="s">
        <v>5158</v>
      </c>
    </row>
    <row r="176" spans="10:11" x14ac:dyDescent="0.35">
      <c r="J176">
        <v>6000</v>
      </c>
      <c r="K176" t="s">
        <v>5158</v>
      </c>
    </row>
    <row r="177" spans="10:11" x14ac:dyDescent="0.35">
      <c r="J177">
        <v>20000</v>
      </c>
      <c r="K177" t="s">
        <v>5158</v>
      </c>
    </row>
    <row r="178" spans="10:11" x14ac:dyDescent="0.35">
      <c r="J178">
        <v>1500</v>
      </c>
      <c r="K178" t="s">
        <v>5158</v>
      </c>
    </row>
    <row r="179" spans="10:11" x14ac:dyDescent="0.35">
      <c r="J179">
        <v>450</v>
      </c>
      <c r="K179" t="s">
        <v>5158</v>
      </c>
    </row>
    <row r="180" spans="10:11" x14ac:dyDescent="0.35">
      <c r="J180">
        <v>500000</v>
      </c>
      <c r="K180" t="s">
        <v>5158</v>
      </c>
    </row>
    <row r="181" spans="10:11" x14ac:dyDescent="0.35">
      <c r="J181">
        <v>1000</v>
      </c>
      <c r="K181" t="s">
        <v>5158</v>
      </c>
    </row>
    <row r="182" spans="10:11" x14ac:dyDescent="0.35">
      <c r="J182">
        <v>1200</v>
      </c>
      <c r="K182" t="s">
        <v>5158</v>
      </c>
    </row>
    <row r="183" spans="10:11" x14ac:dyDescent="0.35">
      <c r="J183">
        <v>3423</v>
      </c>
      <c r="K183" t="s">
        <v>5158</v>
      </c>
    </row>
    <row r="184" spans="10:11" x14ac:dyDescent="0.35">
      <c r="J184">
        <v>1000</v>
      </c>
      <c r="K184" t="s">
        <v>5158</v>
      </c>
    </row>
    <row r="185" spans="10:11" x14ac:dyDescent="0.35">
      <c r="J185">
        <v>12500</v>
      </c>
      <c r="K185" t="s">
        <v>5158</v>
      </c>
    </row>
    <row r="186" spans="10:11" x14ac:dyDescent="0.35">
      <c r="J186">
        <v>1500</v>
      </c>
      <c r="K186" t="s">
        <v>5158</v>
      </c>
    </row>
    <row r="187" spans="10:11" x14ac:dyDescent="0.35">
      <c r="J187">
        <v>40000</v>
      </c>
      <c r="K187" t="s">
        <v>5158</v>
      </c>
    </row>
    <row r="188" spans="10:11" x14ac:dyDescent="0.35">
      <c r="J188">
        <v>5000</v>
      </c>
      <c r="K188" t="s">
        <v>5158</v>
      </c>
    </row>
    <row r="189" spans="10:11" x14ac:dyDescent="0.35">
      <c r="J189">
        <v>5000</v>
      </c>
      <c r="K189" t="s">
        <v>5158</v>
      </c>
    </row>
    <row r="190" spans="10:11" x14ac:dyDescent="0.35">
      <c r="J190">
        <v>1500</v>
      </c>
      <c r="K190" t="s">
        <v>5158</v>
      </c>
    </row>
    <row r="191" spans="10:11" x14ac:dyDescent="0.35">
      <c r="J191">
        <v>500000</v>
      </c>
      <c r="K191" t="s">
        <v>5158</v>
      </c>
    </row>
    <row r="192" spans="10:11" x14ac:dyDescent="0.35">
      <c r="J192">
        <v>12000</v>
      </c>
      <c r="K192" t="s">
        <v>5158</v>
      </c>
    </row>
    <row r="193" spans="10:11" x14ac:dyDescent="0.35">
      <c r="J193">
        <v>5000</v>
      </c>
      <c r="K193" t="s">
        <v>5158</v>
      </c>
    </row>
    <row r="194" spans="10:11" x14ac:dyDescent="0.35">
      <c r="J194">
        <v>1000000</v>
      </c>
      <c r="K194" t="s">
        <v>5158</v>
      </c>
    </row>
    <row r="195" spans="10:11" x14ac:dyDescent="0.35">
      <c r="J195">
        <v>1000</v>
      </c>
      <c r="K195" t="s">
        <v>5158</v>
      </c>
    </row>
    <row r="196" spans="10:11" x14ac:dyDescent="0.35">
      <c r="J196">
        <v>2500</v>
      </c>
      <c r="K196" t="s">
        <v>5158</v>
      </c>
    </row>
    <row r="197" spans="10:11" x14ac:dyDescent="0.35">
      <c r="J197">
        <v>2000000</v>
      </c>
      <c r="K197" t="s">
        <v>5158</v>
      </c>
    </row>
    <row r="198" spans="10:11" x14ac:dyDescent="0.35">
      <c r="J198">
        <v>3500</v>
      </c>
      <c r="K198" t="s">
        <v>5158</v>
      </c>
    </row>
    <row r="199" spans="10:11" x14ac:dyDescent="0.35">
      <c r="J199">
        <v>2500</v>
      </c>
      <c r="K199" t="s">
        <v>5158</v>
      </c>
    </row>
    <row r="200" spans="10:11" x14ac:dyDescent="0.35">
      <c r="J200">
        <v>25000</v>
      </c>
      <c r="K200" t="s">
        <v>5158</v>
      </c>
    </row>
    <row r="201" spans="10:11" x14ac:dyDescent="0.35">
      <c r="J201">
        <v>10000</v>
      </c>
      <c r="K201" t="s">
        <v>5158</v>
      </c>
    </row>
    <row r="202" spans="10:11" x14ac:dyDescent="0.35">
      <c r="J202">
        <v>6000</v>
      </c>
      <c r="K202" t="s">
        <v>5158</v>
      </c>
    </row>
    <row r="203" spans="10:11" x14ac:dyDescent="0.35">
      <c r="J203">
        <v>650</v>
      </c>
      <c r="K203" t="s">
        <v>5158</v>
      </c>
    </row>
    <row r="204" spans="10:11" x14ac:dyDescent="0.35">
      <c r="J204">
        <v>6000</v>
      </c>
      <c r="K204" t="s">
        <v>5158</v>
      </c>
    </row>
    <row r="205" spans="10:11" x14ac:dyDescent="0.35">
      <c r="J205">
        <v>2500</v>
      </c>
      <c r="K205" t="s">
        <v>5158</v>
      </c>
    </row>
    <row r="206" spans="10:11" x14ac:dyDescent="0.35">
      <c r="J206">
        <v>300000</v>
      </c>
      <c r="K206" t="s">
        <v>5158</v>
      </c>
    </row>
    <row r="207" spans="10:11" x14ac:dyDescent="0.35">
      <c r="J207">
        <v>8000</v>
      </c>
      <c r="K207" t="s">
        <v>5158</v>
      </c>
    </row>
    <row r="208" spans="10:11" x14ac:dyDescent="0.35">
      <c r="J208">
        <v>12700</v>
      </c>
      <c r="K208" t="s">
        <v>5158</v>
      </c>
    </row>
    <row r="209" spans="10:11" x14ac:dyDescent="0.35">
      <c r="J209">
        <v>14000</v>
      </c>
      <c r="K209" t="s">
        <v>5158</v>
      </c>
    </row>
    <row r="210" spans="10:11" x14ac:dyDescent="0.35">
      <c r="J210">
        <v>50000</v>
      </c>
      <c r="K210" t="s">
        <v>5158</v>
      </c>
    </row>
    <row r="211" spans="10:11" x14ac:dyDescent="0.35">
      <c r="J211">
        <v>25000</v>
      </c>
      <c r="K211" t="s">
        <v>5158</v>
      </c>
    </row>
    <row r="212" spans="10:11" x14ac:dyDescent="0.35">
      <c r="J212">
        <v>12000</v>
      </c>
      <c r="K212" t="s">
        <v>5158</v>
      </c>
    </row>
    <row r="213" spans="10:11" x14ac:dyDescent="0.35">
      <c r="J213">
        <v>5000</v>
      </c>
      <c r="K213" t="s">
        <v>5158</v>
      </c>
    </row>
    <row r="214" spans="10:11" x14ac:dyDescent="0.35">
      <c r="J214">
        <v>6300</v>
      </c>
      <c r="K214" t="s">
        <v>5158</v>
      </c>
    </row>
    <row r="215" spans="10:11" x14ac:dyDescent="0.35">
      <c r="J215">
        <v>50000</v>
      </c>
      <c r="K215" t="s">
        <v>5158</v>
      </c>
    </row>
    <row r="216" spans="10:11" x14ac:dyDescent="0.35">
      <c r="J216">
        <v>12500</v>
      </c>
      <c r="K216" t="s">
        <v>5158</v>
      </c>
    </row>
    <row r="217" spans="10:11" x14ac:dyDescent="0.35">
      <c r="J217">
        <v>4400</v>
      </c>
      <c r="K217" t="s">
        <v>5158</v>
      </c>
    </row>
    <row r="218" spans="10:11" x14ac:dyDescent="0.35">
      <c r="J218">
        <v>50000</v>
      </c>
      <c r="K218" t="s">
        <v>5158</v>
      </c>
    </row>
    <row r="219" spans="10:11" x14ac:dyDescent="0.35">
      <c r="J219">
        <v>100000</v>
      </c>
      <c r="K219" t="s">
        <v>5158</v>
      </c>
    </row>
    <row r="220" spans="10:11" x14ac:dyDescent="0.35">
      <c r="J220">
        <v>5000</v>
      </c>
      <c r="K220" t="s">
        <v>5158</v>
      </c>
    </row>
    <row r="221" spans="10:11" x14ac:dyDescent="0.35">
      <c r="J221">
        <v>50000</v>
      </c>
      <c r="K221" t="s">
        <v>5158</v>
      </c>
    </row>
    <row r="222" spans="10:11" x14ac:dyDescent="0.35">
      <c r="J222">
        <v>50000</v>
      </c>
      <c r="K222" t="s">
        <v>5158</v>
      </c>
    </row>
    <row r="223" spans="10:11" x14ac:dyDescent="0.35">
      <c r="J223">
        <v>50000</v>
      </c>
      <c r="K223" t="s">
        <v>5158</v>
      </c>
    </row>
    <row r="224" spans="10:11" x14ac:dyDescent="0.35">
      <c r="J224">
        <v>1000</v>
      </c>
      <c r="K224" t="s">
        <v>5158</v>
      </c>
    </row>
    <row r="225" spans="10:11" x14ac:dyDescent="0.35">
      <c r="J225">
        <v>1500000</v>
      </c>
      <c r="K225" t="s">
        <v>5158</v>
      </c>
    </row>
    <row r="226" spans="10:11" x14ac:dyDescent="0.35">
      <c r="J226">
        <v>6000000</v>
      </c>
      <c r="K226" t="s">
        <v>5158</v>
      </c>
    </row>
    <row r="227" spans="10:11" x14ac:dyDescent="0.35">
      <c r="J227">
        <v>200</v>
      </c>
      <c r="K227" t="s">
        <v>5158</v>
      </c>
    </row>
    <row r="228" spans="10:11" x14ac:dyDescent="0.35">
      <c r="J228">
        <v>29000</v>
      </c>
      <c r="K228" t="s">
        <v>5158</v>
      </c>
    </row>
    <row r="229" spans="10:11" x14ac:dyDescent="0.35">
      <c r="J229">
        <v>28000</v>
      </c>
      <c r="K229" t="s">
        <v>5158</v>
      </c>
    </row>
    <row r="230" spans="10:11" x14ac:dyDescent="0.35">
      <c r="J230">
        <v>8000</v>
      </c>
      <c r="K230" t="s">
        <v>5158</v>
      </c>
    </row>
    <row r="231" spans="10:11" x14ac:dyDescent="0.35">
      <c r="J231">
        <v>3000</v>
      </c>
      <c r="K231" t="s">
        <v>5158</v>
      </c>
    </row>
    <row r="232" spans="10:11" x14ac:dyDescent="0.35">
      <c r="J232">
        <v>15000</v>
      </c>
      <c r="K232" t="s">
        <v>5158</v>
      </c>
    </row>
    <row r="233" spans="10:11" x14ac:dyDescent="0.35">
      <c r="J233">
        <v>1500000</v>
      </c>
      <c r="K233" t="s">
        <v>5158</v>
      </c>
    </row>
    <row r="234" spans="10:11" x14ac:dyDescent="0.35">
      <c r="J234">
        <v>4000</v>
      </c>
      <c r="K234" t="s">
        <v>5158</v>
      </c>
    </row>
    <row r="235" spans="10:11" x14ac:dyDescent="0.35">
      <c r="J235">
        <v>350000</v>
      </c>
      <c r="K235" t="s">
        <v>5158</v>
      </c>
    </row>
    <row r="236" spans="10:11" x14ac:dyDescent="0.35">
      <c r="J236">
        <v>1000</v>
      </c>
      <c r="K236" t="s">
        <v>5158</v>
      </c>
    </row>
    <row r="237" spans="10:11" x14ac:dyDescent="0.35">
      <c r="J237">
        <v>10000</v>
      </c>
      <c r="K237" t="s">
        <v>5158</v>
      </c>
    </row>
    <row r="238" spans="10:11" x14ac:dyDescent="0.35">
      <c r="J238">
        <v>150000</v>
      </c>
      <c r="K238" t="s">
        <v>5158</v>
      </c>
    </row>
    <row r="239" spans="10:11" x14ac:dyDescent="0.35">
      <c r="J239">
        <v>15000</v>
      </c>
      <c r="K239" t="s">
        <v>5158</v>
      </c>
    </row>
    <row r="240" spans="10:11" x14ac:dyDescent="0.35">
      <c r="J240">
        <v>26000</v>
      </c>
      <c r="K240" t="s">
        <v>5158</v>
      </c>
    </row>
    <row r="241" spans="10:11" x14ac:dyDescent="0.35">
      <c r="J241">
        <v>1000</v>
      </c>
      <c r="K241" t="s">
        <v>5158</v>
      </c>
    </row>
    <row r="242" spans="10:11" x14ac:dyDescent="0.35">
      <c r="J242">
        <v>15000</v>
      </c>
      <c r="K242" t="s">
        <v>5156</v>
      </c>
    </row>
    <row r="243" spans="10:11" x14ac:dyDescent="0.35">
      <c r="J243">
        <v>36400</v>
      </c>
      <c r="K243" t="s">
        <v>5156</v>
      </c>
    </row>
    <row r="244" spans="10:11" x14ac:dyDescent="0.35">
      <c r="J244">
        <v>13000</v>
      </c>
      <c r="K244" t="s">
        <v>5156</v>
      </c>
    </row>
    <row r="245" spans="10:11" x14ac:dyDescent="0.35">
      <c r="J245">
        <v>25000</v>
      </c>
      <c r="K245" t="s">
        <v>5156</v>
      </c>
    </row>
    <row r="246" spans="10:11" x14ac:dyDescent="0.35">
      <c r="J246">
        <v>3500</v>
      </c>
      <c r="K246" t="s">
        <v>5156</v>
      </c>
    </row>
    <row r="247" spans="10:11" x14ac:dyDescent="0.35">
      <c r="J247">
        <v>5000</v>
      </c>
      <c r="K247" t="s">
        <v>5156</v>
      </c>
    </row>
    <row r="248" spans="10:11" x14ac:dyDescent="0.35">
      <c r="J248">
        <v>5000</v>
      </c>
      <c r="K248" t="s">
        <v>5156</v>
      </c>
    </row>
    <row r="249" spans="10:11" x14ac:dyDescent="0.35">
      <c r="J249">
        <v>5000</v>
      </c>
      <c r="K249" t="s">
        <v>5156</v>
      </c>
    </row>
    <row r="250" spans="10:11" x14ac:dyDescent="0.35">
      <c r="J250">
        <v>85000</v>
      </c>
      <c r="K250" t="s">
        <v>5156</v>
      </c>
    </row>
    <row r="251" spans="10:11" x14ac:dyDescent="0.35">
      <c r="J251">
        <v>10000</v>
      </c>
      <c r="K251" t="s">
        <v>5156</v>
      </c>
    </row>
    <row r="252" spans="10:11" x14ac:dyDescent="0.35">
      <c r="J252">
        <v>30000</v>
      </c>
      <c r="K252" t="s">
        <v>5156</v>
      </c>
    </row>
    <row r="253" spans="10:11" x14ac:dyDescent="0.35">
      <c r="J253">
        <v>3500</v>
      </c>
      <c r="K253" t="s">
        <v>5156</v>
      </c>
    </row>
    <row r="254" spans="10:11" x14ac:dyDescent="0.35">
      <c r="J254">
        <v>5000</v>
      </c>
      <c r="K254" t="s">
        <v>5156</v>
      </c>
    </row>
    <row r="255" spans="10:11" x14ac:dyDescent="0.35">
      <c r="J255">
        <v>1500</v>
      </c>
      <c r="K255" t="s">
        <v>5156</v>
      </c>
    </row>
    <row r="256" spans="10:11" x14ac:dyDescent="0.35">
      <c r="J256">
        <v>24000</v>
      </c>
      <c r="K256" t="s">
        <v>5156</v>
      </c>
    </row>
    <row r="257" spans="10:11" x14ac:dyDescent="0.35">
      <c r="J257">
        <v>8000</v>
      </c>
      <c r="K257" t="s">
        <v>5156</v>
      </c>
    </row>
    <row r="258" spans="10:11" x14ac:dyDescent="0.35">
      <c r="J258">
        <v>13000</v>
      </c>
      <c r="K258" t="s">
        <v>5156</v>
      </c>
    </row>
    <row r="259" spans="10:11" x14ac:dyDescent="0.35">
      <c r="J259">
        <v>35000</v>
      </c>
      <c r="K259" t="s">
        <v>5156</v>
      </c>
    </row>
    <row r="260" spans="10:11" x14ac:dyDescent="0.35">
      <c r="J260">
        <v>30000</v>
      </c>
      <c r="K260" t="s">
        <v>5156</v>
      </c>
    </row>
    <row r="261" spans="10:11" x14ac:dyDescent="0.35">
      <c r="J261">
        <v>75000</v>
      </c>
      <c r="K261" t="s">
        <v>5156</v>
      </c>
    </row>
    <row r="262" spans="10:11" x14ac:dyDescent="0.35">
      <c r="J262">
        <v>10000</v>
      </c>
      <c r="K262" t="s">
        <v>5156</v>
      </c>
    </row>
    <row r="263" spans="10:11" x14ac:dyDescent="0.35">
      <c r="J263">
        <v>20000</v>
      </c>
      <c r="K263" t="s">
        <v>5156</v>
      </c>
    </row>
    <row r="264" spans="10:11" x14ac:dyDescent="0.35">
      <c r="J264">
        <v>2500</v>
      </c>
      <c r="K264" t="s">
        <v>5156</v>
      </c>
    </row>
    <row r="265" spans="10:11" x14ac:dyDescent="0.35">
      <c r="J265">
        <v>25000</v>
      </c>
      <c r="K265" t="s">
        <v>5156</v>
      </c>
    </row>
    <row r="266" spans="10:11" x14ac:dyDescent="0.35">
      <c r="J266">
        <v>5000</v>
      </c>
      <c r="K266" t="s">
        <v>5156</v>
      </c>
    </row>
    <row r="267" spans="10:11" x14ac:dyDescent="0.35">
      <c r="J267">
        <v>5000</v>
      </c>
      <c r="K267" t="s">
        <v>5156</v>
      </c>
    </row>
    <row r="268" spans="10:11" x14ac:dyDescent="0.35">
      <c r="J268">
        <v>1000</v>
      </c>
      <c r="K268" t="s">
        <v>5156</v>
      </c>
    </row>
    <row r="269" spans="10:11" x14ac:dyDescent="0.35">
      <c r="J269">
        <v>9850</v>
      </c>
      <c r="K269" t="s">
        <v>5156</v>
      </c>
    </row>
    <row r="270" spans="10:11" x14ac:dyDescent="0.35">
      <c r="J270">
        <v>5000</v>
      </c>
      <c r="K270" t="s">
        <v>5156</v>
      </c>
    </row>
    <row r="271" spans="10:11" x14ac:dyDescent="0.35">
      <c r="J271">
        <v>100000</v>
      </c>
      <c r="K271" t="s">
        <v>5156</v>
      </c>
    </row>
    <row r="272" spans="10:11" x14ac:dyDescent="0.35">
      <c r="J272">
        <v>2300</v>
      </c>
      <c r="K272" t="s">
        <v>5156</v>
      </c>
    </row>
    <row r="273" spans="10:11" x14ac:dyDescent="0.35">
      <c r="J273">
        <v>30000</v>
      </c>
      <c r="K273" t="s">
        <v>5156</v>
      </c>
    </row>
    <row r="274" spans="10:11" x14ac:dyDescent="0.35">
      <c r="J274">
        <v>3000</v>
      </c>
      <c r="K274" t="s">
        <v>5156</v>
      </c>
    </row>
    <row r="275" spans="10:11" x14ac:dyDescent="0.35">
      <c r="J275">
        <v>5000</v>
      </c>
      <c r="K275" t="s">
        <v>5156</v>
      </c>
    </row>
    <row r="276" spans="10:11" x14ac:dyDescent="0.35">
      <c r="J276">
        <v>4000</v>
      </c>
      <c r="K276" t="s">
        <v>5156</v>
      </c>
    </row>
    <row r="277" spans="10:11" x14ac:dyDescent="0.35">
      <c r="J277">
        <v>20000</v>
      </c>
      <c r="K277" t="s">
        <v>5156</v>
      </c>
    </row>
    <row r="278" spans="10:11" x14ac:dyDescent="0.35">
      <c r="J278">
        <v>4000</v>
      </c>
      <c r="K278" t="s">
        <v>5156</v>
      </c>
    </row>
    <row r="279" spans="10:11" x14ac:dyDescent="0.35">
      <c r="J279">
        <v>65000</v>
      </c>
      <c r="K279" t="s">
        <v>5156</v>
      </c>
    </row>
    <row r="280" spans="10:11" x14ac:dyDescent="0.35">
      <c r="J280">
        <v>27000</v>
      </c>
      <c r="K280" t="s">
        <v>5156</v>
      </c>
    </row>
    <row r="281" spans="10:11" x14ac:dyDescent="0.35">
      <c r="J281">
        <v>17000</v>
      </c>
      <c r="K281" t="s">
        <v>5156</v>
      </c>
    </row>
    <row r="282" spans="10:11" x14ac:dyDescent="0.35">
      <c r="J282">
        <v>75000</v>
      </c>
      <c r="K282" t="s">
        <v>5156</v>
      </c>
    </row>
    <row r="283" spans="10:11" x14ac:dyDescent="0.35">
      <c r="J283">
        <v>5500</v>
      </c>
      <c r="K283" t="s">
        <v>5156</v>
      </c>
    </row>
    <row r="284" spans="10:11" x14ac:dyDescent="0.35">
      <c r="J284">
        <v>45000</v>
      </c>
      <c r="K284" t="s">
        <v>5156</v>
      </c>
    </row>
    <row r="285" spans="10:11" x14ac:dyDescent="0.35">
      <c r="J285">
        <v>18000</v>
      </c>
      <c r="K285" t="s">
        <v>5156</v>
      </c>
    </row>
    <row r="286" spans="10:11" x14ac:dyDescent="0.35">
      <c r="J286">
        <v>40000</v>
      </c>
      <c r="K286" t="s">
        <v>5156</v>
      </c>
    </row>
    <row r="287" spans="10:11" x14ac:dyDescent="0.35">
      <c r="J287">
        <v>14000</v>
      </c>
      <c r="K287" t="s">
        <v>5156</v>
      </c>
    </row>
    <row r="288" spans="10:11" x14ac:dyDescent="0.35">
      <c r="J288">
        <v>15000</v>
      </c>
      <c r="K288" t="s">
        <v>5156</v>
      </c>
    </row>
    <row r="289" spans="10:11" x14ac:dyDescent="0.35">
      <c r="J289">
        <v>15000</v>
      </c>
      <c r="K289" t="s">
        <v>5156</v>
      </c>
    </row>
    <row r="290" spans="10:11" x14ac:dyDescent="0.35">
      <c r="J290">
        <v>50000</v>
      </c>
      <c r="K290" t="s">
        <v>5156</v>
      </c>
    </row>
    <row r="291" spans="10:11" x14ac:dyDescent="0.35">
      <c r="J291">
        <v>15000</v>
      </c>
      <c r="K291" t="s">
        <v>5156</v>
      </c>
    </row>
    <row r="292" spans="10:11" x14ac:dyDescent="0.35">
      <c r="J292">
        <v>4500</v>
      </c>
      <c r="K292" t="s">
        <v>5156</v>
      </c>
    </row>
    <row r="293" spans="10:11" x14ac:dyDescent="0.35">
      <c r="J293">
        <v>5000</v>
      </c>
      <c r="K293" t="s">
        <v>5156</v>
      </c>
    </row>
    <row r="294" spans="10:11" x14ac:dyDescent="0.35">
      <c r="J294">
        <v>75000</v>
      </c>
      <c r="K294" t="s">
        <v>5156</v>
      </c>
    </row>
    <row r="295" spans="10:11" x14ac:dyDescent="0.35">
      <c r="J295">
        <v>26000</v>
      </c>
      <c r="K295" t="s">
        <v>5156</v>
      </c>
    </row>
    <row r="296" spans="10:11" x14ac:dyDescent="0.35">
      <c r="J296">
        <v>5000</v>
      </c>
      <c r="K296" t="s">
        <v>5156</v>
      </c>
    </row>
    <row r="297" spans="10:11" x14ac:dyDescent="0.35">
      <c r="J297">
        <v>50000</v>
      </c>
      <c r="K297" t="s">
        <v>5156</v>
      </c>
    </row>
    <row r="298" spans="10:11" x14ac:dyDescent="0.35">
      <c r="J298">
        <v>25000</v>
      </c>
      <c r="K298" t="s">
        <v>5156</v>
      </c>
    </row>
    <row r="299" spans="10:11" x14ac:dyDescent="0.35">
      <c r="J299">
        <v>20000</v>
      </c>
      <c r="K299" t="s">
        <v>5156</v>
      </c>
    </row>
    <row r="300" spans="10:11" x14ac:dyDescent="0.35">
      <c r="J300">
        <v>126000</v>
      </c>
      <c r="K300" t="s">
        <v>5156</v>
      </c>
    </row>
    <row r="301" spans="10:11" x14ac:dyDescent="0.35">
      <c r="J301">
        <v>10000</v>
      </c>
      <c r="K301" t="s">
        <v>5156</v>
      </c>
    </row>
    <row r="302" spans="10:11" x14ac:dyDescent="0.35">
      <c r="J302">
        <v>25000</v>
      </c>
      <c r="K302" t="s">
        <v>5156</v>
      </c>
    </row>
    <row r="303" spans="10:11" x14ac:dyDescent="0.35">
      <c r="J303">
        <v>13000</v>
      </c>
      <c r="K303" t="s">
        <v>5156</v>
      </c>
    </row>
    <row r="304" spans="10:11" x14ac:dyDescent="0.35">
      <c r="J304">
        <v>10000</v>
      </c>
      <c r="K304" t="s">
        <v>5156</v>
      </c>
    </row>
    <row r="305" spans="10:11" x14ac:dyDescent="0.35">
      <c r="J305">
        <v>3000</v>
      </c>
      <c r="K305" t="s">
        <v>5156</v>
      </c>
    </row>
    <row r="306" spans="10:11" x14ac:dyDescent="0.35">
      <c r="J306">
        <v>3400</v>
      </c>
      <c r="K306" t="s">
        <v>5156</v>
      </c>
    </row>
    <row r="307" spans="10:11" x14ac:dyDescent="0.35">
      <c r="J307">
        <v>7500</v>
      </c>
      <c r="K307" t="s">
        <v>5156</v>
      </c>
    </row>
    <row r="308" spans="10:11" x14ac:dyDescent="0.35">
      <c r="J308">
        <v>1000</v>
      </c>
      <c r="K308" t="s">
        <v>5156</v>
      </c>
    </row>
    <row r="309" spans="10:11" x14ac:dyDescent="0.35">
      <c r="J309">
        <v>22000</v>
      </c>
      <c r="K309" t="s">
        <v>5156</v>
      </c>
    </row>
    <row r="310" spans="10:11" x14ac:dyDescent="0.35">
      <c r="J310">
        <v>12000</v>
      </c>
      <c r="K310" t="s">
        <v>5156</v>
      </c>
    </row>
    <row r="311" spans="10:11" x14ac:dyDescent="0.35">
      <c r="J311">
        <v>18000</v>
      </c>
      <c r="K311" t="s">
        <v>5156</v>
      </c>
    </row>
    <row r="312" spans="10:11" x14ac:dyDescent="0.35">
      <c r="J312">
        <v>1000</v>
      </c>
      <c r="K312" t="s">
        <v>5156</v>
      </c>
    </row>
    <row r="313" spans="10:11" x14ac:dyDescent="0.35">
      <c r="J313">
        <v>20000</v>
      </c>
      <c r="K313" t="s">
        <v>5156</v>
      </c>
    </row>
    <row r="314" spans="10:11" x14ac:dyDescent="0.35">
      <c r="J314">
        <v>8000</v>
      </c>
      <c r="K314" t="s">
        <v>5156</v>
      </c>
    </row>
    <row r="315" spans="10:11" x14ac:dyDescent="0.35">
      <c r="J315">
        <v>17000</v>
      </c>
      <c r="K315" t="s">
        <v>5156</v>
      </c>
    </row>
    <row r="316" spans="10:11" x14ac:dyDescent="0.35">
      <c r="J316">
        <v>1000</v>
      </c>
      <c r="K316" t="s">
        <v>5156</v>
      </c>
    </row>
    <row r="317" spans="10:11" x14ac:dyDescent="0.35">
      <c r="J317">
        <v>25000</v>
      </c>
      <c r="K317" t="s">
        <v>5156</v>
      </c>
    </row>
    <row r="318" spans="10:11" x14ac:dyDescent="0.35">
      <c r="J318">
        <v>15000</v>
      </c>
      <c r="K318" t="s">
        <v>5156</v>
      </c>
    </row>
    <row r="319" spans="10:11" x14ac:dyDescent="0.35">
      <c r="J319">
        <v>30000</v>
      </c>
      <c r="K319" t="s">
        <v>5156</v>
      </c>
    </row>
    <row r="320" spans="10:11" x14ac:dyDescent="0.35">
      <c r="J320">
        <v>5000</v>
      </c>
      <c r="K320" t="s">
        <v>5156</v>
      </c>
    </row>
    <row r="321" spans="10:11" x14ac:dyDescent="0.35">
      <c r="J321">
        <v>5000</v>
      </c>
      <c r="K321" t="s">
        <v>5156</v>
      </c>
    </row>
    <row r="322" spans="10:11" x14ac:dyDescent="0.35">
      <c r="J322">
        <v>20000</v>
      </c>
      <c r="K322" t="s">
        <v>5156</v>
      </c>
    </row>
    <row r="323" spans="10:11" x14ac:dyDescent="0.35">
      <c r="J323">
        <v>35000</v>
      </c>
      <c r="K323" t="s">
        <v>5156</v>
      </c>
    </row>
    <row r="324" spans="10:11" x14ac:dyDescent="0.35">
      <c r="J324">
        <v>25000</v>
      </c>
      <c r="K324" t="s">
        <v>5156</v>
      </c>
    </row>
    <row r="325" spans="10:11" x14ac:dyDescent="0.35">
      <c r="J325">
        <v>5400</v>
      </c>
      <c r="K325" t="s">
        <v>5156</v>
      </c>
    </row>
    <row r="326" spans="10:11" x14ac:dyDescent="0.35">
      <c r="J326">
        <v>8500</v>
      </c>
      <c r="K326" t="s">
        <v>5156</v>
      </c>
    </row>
    <row r="327" spans="10:11" x14ac:dyDescent="0.35">
      <c r="J327">
        <v>50000</v>
      </c>
      <c r="K327" t="s">
        <v>5156</v>
      </c>
    </row>
    <row r="328" spans="10:11" x14ac:dyDescent="0.35">
      <c r="J328">
        <v>150000</v>
      </c>
      <c r="K328" t="s">
        <v>5156</v>
      </c>
    </row>
    <row r="329" spans="10:11" x14ac:dyDescent="0.35">
      <c r="J329">
        <v>4000</v>
      </c>
      <c r="K329" t="s">
        <v>5156</v>
      </c>
    </row>
    <row r="330" spans="10:11" x14ac:dyDescent="0.35">
      <c r="J330">
        <v>75000</v>
      </c>
      <c r="K330" t="s">
        <v>5156</v>
      </c>
    </row>
    <row r="331" spans="10:11" x14ac:dyDescent="0.35">
      <c r="J331">
        <v>10000</v>
      </c>
      <c r="K331" t="s">
        <v>5156</v>
      </c>
    </row>
    <row r="332" spans="10:11" x14ac:dyDescent="0.35">
      <c r="J332">
        <v>35000</v>
      </c>
      <c r="K332" t="s">
        <v>5156</v>
      </c>
    </row>
    <row r="333" spans="10:11" x14ac:dyDescent="0.35">
      <c r="J333">
        <v>40000</v>
      </c>
      <c r="K333" t="s">
        <v>5156</v>
      </c>
    </row>
    <row r="334" spans="10:11" x14ac:dyDescent="0.35">
      <c r="J334">
        <v>100000</v>
      </c>
      <c r="K334" t="s">
        <v>5156</v>
      </c>
    </row>
    <row r="335" spans="10:11" x14ac:dyDescent="0.35">
      <c r="J335">
        <v>40000</v>
      </c>
      <c r="K335" t="s">
        <v>5156</v>
      </c>
    </row>
    <row r="336" spans="10:11" x14ac:dyDescent="0.35">
      <c r="J336">
        <v>10000</v>
      </c>
      <c r="K336" t="s">
        <v>5156</v>
      </c>
    </row>
    <row r="337" spans="10:11" x14ac:dyDescent="0.35">
      <c r="J337">
        <v>8500</v>
      </c>
      <c r="K337" t="s">
        <v>5156</v>
      </c>
    </row>
    <row r="338" spans="10:11" x14ac:dyDescent="0.35">
      <c r="J338">
        <v>25000</v>
      </c>
      <c r="K338" t="s">
        <v>5156</v>
      </c>
    </row>
    <row r="339" spans="10:11" x14ac:dyDescent="0.35">
      <c r="J339">
        <v>3000</v>
      </c>
      <c r="K339" t="s">
        <v>5156</v>
      </c>
    </row>
    <row r="340" spans="10:11" x14ac:dyDescent="0.35">
      <c r="J340">
        <v>15000</v>
      </c>
      <c r="K340" t="s">
        <v>5156</v>
      </c>
    </row>
    <row r="341" spans="10:11" x14ac:dyDescent="0.35">
      <c r="J341">
        <v>6000</v>
      </c>
      <c r="K341" t="s">
        <v>5156</v>
      </c>
    </row>
    <row r="342" spans="10:11" x14ac:dyDescent="0.35">
      <c r="J342">
        <v>35000</v>
      </c>
      <c r="K342" t="s">
        <v>5156</v>
      </c>
    </row>
    <row r="343" spans="10:11" x14ac:dyDescent="0.35">
      <c r="J343">
        <v>3500</v>
      </c>
      <c r="K343" t="s">
        <v>5156</v>
      </c>
    </row>
    <row r="344" spans="10:11" x14ac:dyDescent="0.35">
      <c r="J344">
        <v>55000</v>
      </c>
      <c r="K344" t="s">
        <v>5156</v>
      </c>
    </row>
    <row r="345" spans="10:11" x14ac:dyDescent="0.35">
      <c r="J345">
        <v>30000</v>
      </c>
      <c r="K345" t="s">
        <v>5156</v>
      </c>
    </row>
    <row r="346" spans="10:11" x14ac:dyDescent="0.35">
      <c r="J346">
        <v>33500</v>
      </c>
      <c r="K346" t="s">
        <v>5156</v>
      </c>
    </row>
    <row r="347" spans="10:11" x14ac:dyDescent="0.35">
      <c r="J347">
        <v>14500</v>
      </c>
      <c r="K347" t="s">
        <v>5156</v>
      </c>
    </row>
    <row r="348" spans="10:11" x14ac:dyDescent="0.35">
      <c r="J348">
        <v>10000</v>
      </c>
      <c r="K348" t="s">
        <v>5156</v>
      </c>
    </row>
    <row r="349" spans="10:11" x14ac:dyDescent="0.35">
      <c r="J349">
        <v>40000</v>
      </c>
      <c r="K349" t="s">
        <v>5156</v>
      </c>
    </row>
    <row r="350" spans="10:11" x14ac:dyDescent="0.35">
      <c r="J350">
        <v>10000</v>
      </c>
      <c r="K350" t="s">
        <v>5156</v>
      </c>
    </row>
    <row r="351" spans="10:11" x14ac:dyDescent="0.35">
      <c r="J351">
        <v>11260</v>
      </c>
      <c r="K351" t="s">
        <v>5156</v>
      </c>
    </row>
    <row r="352" spans="10:11" x14ac:dyDescent="0.35">
      <c r="J352">
        <v>25000</v>
      </c>
      <c r="K352" t="s">
        <v>5156</v>
      </c>
    </row>
    <row r="353" spans="10:11" x14ac:dyDescent="0.35">
      <c r="J353">
        <v>34000</v>
      </c>
      <c r="K353" t="s">
        <v>5156</v>
      </c>
    </row>
    <row r="354" spans="10:11" x14ac:dyDescent="0.35">
      <c r="J354">
        <v>10000</v>
      </c>
      <c r="K354" t="s">
        <v>5156</v>
      </c>
    </row>
    <row r="355" spans="10:11" x14ac:dyDescent="0.35">
      <c r="J355">
        <v>58425</v>
      </c>
      <c r="K355" t="s">
        <v>5156</v>
      </c>
    </row>
    <row r="356" spans="10:11" x14ac:dyDescent="0.35">
      <c r="J356">
        <v>3500</v>
      </c>
      <c r="K356" t="s">
        <v>5156</v>
      </c>
    </row>
    <row r="357" spans="10:11" x14ac:dyDescent="0.35">
      <c r="J357">
        <v>35000</v>
      </c>
      <c r="K357" t="s">
        <v>5156</v>
      </c>
    </row>
    <row r="358" spans="10:11" x14ac:dyDescent="0.35">
      <c r="J358">
        <v>7500</v>
      </c>
      <c r="K358" t="s">
        <v>5156</v>
      </c>
    </row>
    <row r="359" spans="10:11" x14ac:dyDescent="0.35">
      <c r="J359">
        <v>15000</v>
      </c>
      <c r="K359" t="s">
        <v>5156</v>
      </c>
    </row>
    <row r="360" spans="10:11" x14ac:dyDescent="0.35">
      <c r="J360">
        <v>50000</v>
      </c>
      <c r="K360" t="s">
        <v>5156</v>
      </c>
    </row>
    <row r="361" spans="10:11" x14ac:dyDescent="0.35">
      <c r="J361">
        <v>24200</v>
      </c>
      <c r="K361" t="s">
        <v>5156</v>
      </c>
    </row>
    <row r="362" spans="10:11" x14ac:dyDescent="0.35">
      <c r="J362">
        <v>12000</v>
      </c>
      <c r="K362" t="s">
        <v>5156</v>
      </c>
    </row>
    <row r="363" spans="10:11" x14ac:dyDescent="0.35">
      <c r="J363">
        <v>35000</v>
      </c>
      <c r="K363" t="s">
        <v>5156</v>
      </c>
    </row>
    <row r="364" spans="10:11" x14ac:dyDescent="0.35">
      <c r="J364">
        <v>9665</v>
      </c>
      <c r="K364" t="s">
        <v>5156</v>
      </c>
    </row>
    <row r="365" spans="10:11" x14ac:dyDescent="0.35">
      <c r="J365">
        <v>8925</v>
      </c>
      <c r="K365" t="s">
        <v>5156</v>
      </c>
    </row>
    <row r="366" spans="10:11" x14ac:dyDescent="0.35">
      <c r="J366">
        <v>7000</v>
      </c>
      <c r="K366" t="s">
        <v>5156</v>
      </c>
    </row>
    <row r="367" spans="10:11" x14ac:dyDescent="0.35">
      <c r="J367">
        <v>15000</v>
      </c>
      <c r="K367" t="s">
        <v>5156</v>
      </c>
    </row>
    <row r="368" spans="10:11" x14ac:dyDescent="0.35">
      <c r="J368">
        <v>38000</v>
      </c>
      <c r="K368" t="s">
        <v>5156</v>
      </c>
    </row>
    <row r="369" spans="10:11" x14ac:dyDescent="0.35">
      <c r="J369">
        <v>10000</v>
      </c>
      <c r="K369" t="s">
        <v>5156</v>
      </c>
    </row>
    <row r="370" spans="10:11" x14ac:dyDescent="0.35">
      <c r="J370">
        <v>12500</v>
      </c>
      <c r="K370" t="s">
        <v>5156</v>
      </c>
    </row>
    <row r="371" spans="10:11" x14ac:dyDescent="0.35">
      <c r="J371">
        <v>6500</v>
      </c>
      <c r="K371" t="s">
        <v>5156</v>
      </c>
    </row>
    <row r="372" spans="10:11" x14ac:dyDescent="0.35">
      <c r="J372">
        <v>25000</v>
      </c>
      <c r="K372" t="s">
        <v>5156</v>
      </c>
    </row>
    <row r="373" spans="10:11" x14ac:dyDescent="0.35">
      <c r="J373">
        <v>150000</v>
      </c>
      <c r="K373" t="s">
        <v>5156</v>
      </c>
    </row>
    <row r="374" spans="10:11" x14ac:dyDescent="0.35">
      <c r="J374">
        <v>300</v>
      </c>
      <c r="K374" t="s">
        <v>5156</v>
      </c>
    </row>
    <row r="375" spans="10:11" x14ac:dyDescent="0.35">
      <c r="J375">
        <v>7500</v>
      </c>
      <c r="K375" t="s">
        <v>5156</v>
      </c>
    </row>
    <row r="376" spans="10:11" x14ac:dyDescent="0.35">
      <c r="J376">
        <v>6000</v>
      </c>
      <c r="K376" t="s">
        <v>5156</v>
      </c>
    </row>
    <row r="377" spans="10:11" x14ac:dyDescent="0.35">
      <c r="J377">
        <v>500</v>
      </c>
      <c r="K377" t="s">
        <v>5156</v>
      </c>
    </row>
    <row r="378" spans="10:11" x14ac:dyDescent="0.35">
      <c r="J378">
        <v>2450</v>
      </c>
      <c r="K378" t="s">
        <v>5156</v>
      </c>
    </row>
    <row r="379" spans="10:11" x14ac:dyDescent="0.35">
      <c r="J379">
        <v>12000</v>
      </c>
      <c r="K379" t="s">
        <v>5156</v>
      </c>
    </row>
    <row r="380" spans="10:11" x14ac:dyDescent="0.35">
      <c r="J380">
        <v>3000</v>
      </c>
      <c r="K380" t="s">
        <v>5156</v>
      </c>
    </row>
    <row r="381" spans="10:11" x14ac:dyDescent="0.35">
      <c r="J381">
        <v>15000</v>
      </c>
      <c r="K381" t="s">
        <v>5156</v>
      </c>
    </row>
    <row r="382" spans="10:11" x14ac:dyDescent="0.35">
      <c r="J382">
        <v>4000</v>
      </c>
      <c r="K382" t="s">
        <v>5156</v>
      </c>
    </row>
    <row r="383" spans="10:11" x14ac:dyDescent="0.35">
      <c r="J383">
        <v>25000</v>
      </c>
      <c r="K383" t="s">
        <v>5156</v>
      </c>
    </row>
    <row r="384" spans="10:11" x14ac:dyDescent="0.35">
      <c r="J384">
        <v>600</v>
      </c>
      <c r="K384" t="s">
        <v>5156</v>
      </c>
    </row>
    <row r="385" spans="10:11" x14ac:dyDescent="0.35">
      <c r="J385">
        <v>999</v>
      </c>
      <c r="K385" t="s">
        <v>5156</v>
      </c>
    </row>
    <row r="386" spans="10:11" x14ac:dyDescent="0.35">
      <c r="J386">
        <v>20000</v>
      </c>
      <c r="K386" t="s">
        <v>5156</v>
      </c>
    </row>
    <row r="387" spans="10:11" x14ac:dyDescent="0.35">
      <c r="J387">
        <v>25000</v>
      </c>
      <c r="K387" t="s">
        <v>5156</v>
      </c>
    </row>
    <row r="388" spans="10:11" x14ac:dyDescent="0.35">
      <c r="J388">
        <v>600</v>
      </c>
      <c r="K388" t="s">
        <v>5156</v>
      </c>
    </row>
    <row r="389" spans="10:11" x14ac:dyDescent="0.35">
      <c r="J389">
        <v>38000</v>
      </c>
      <c r="K389" t="s">
        <v>5156</v>
      </c>
    </row>
    <row r="390" spans="10:11" x14ac:dyDescent="0.35">
      <c r="J390">
        <v>5000</v>
      </c>
      <c r="K390" t="s">
        <v>5156</v>
      </c>
    </row>
    <row r="391" spans="10:11" x14ac:dyDescent="0.35">
      <c r="J391">
        <v>68000</v>
      </c>
      <c r="K391" t="s">
        <v>5156</v>
      </c>
    </row>
    <row r="392" spans="10:11" x14ac:dyDescent="0.35">
      <c r="J392">
        <v>1000</v>
      </c>
      <c r="K392" t="s">
        <v>5156</v>
      </c>
    </row>
    <row r="393" spans="10:11" x14ac:dyDescent="0.35">
      <c r="J393">
        <v>20000</v>
      </c>
      <c r="K393" t="s">
        <v>5156</v>
      </c>
    </row>
    <row r="394" spans="10:11" x14ac:dyDescent="0.35">
      <c r="J394">
        <v>18500</v>
      </c>
      <c r="K394" t="s">
        <v>5156</v>
      </c>
    </row>
    <row r="395" spans="10:11" x14ac:dyDescent="0.35">
      <c r="J395">
        <v>50000</v>
      </c>
      <c r="K395" t="s">
        <v>5156</v>
      </c>
    </row>
    <row r="396" spans="10:11" x14ac:dyDescent="0.35">
      <c r="J396">
        <v>4700</v>
      </c>
      <c r="K396" t="s">
        <v>5156</v>
      </c>
    </row>
    <row r="397" spans="10:11" x14ac:dyDescent="0.35">
      <c r="J397">
        <v>10000</v>
      </c>
      <c r="K397" t="s">
        <v>5156</v>
      </c>
    </row>
    <row r="398" spans="10:11" x14ac:dyDescent="0.35">
      <c r="J398">
        <v>15000</v>
      </c>
      <c r="K398" t="s">
        <v>5156</v>
      </c>
    </row>
    <row r="399" spans="10:11" x14ac:dyDescent="0.35">
      <c r="J399">
        <v>12444</v>
      </c>
      <c r="K399" t="s">
        <v>5156</v>
      </c>
    </row>
    <row r="400" spans="10:11" x14ac:dyDescent="0.35">
      <c r="J400">
        <v>7500</v>
      </c>
      <c r="K400" t="s">
        <v>5156</v>
      </c>
    </row>
    <row r="401" spans="10:11" x14ac:dyDescent="0.35">
      <c r="J401">
        <v>20000</v>
      </c>
      <c r="K401" t="s">
        <v>5156</v>
      </c>
    </row>
    <row r="402" spans="10:11" x14ac:dyDescent="0.35">
      <c r="J402">
        <v>10000</v>
      </c>
      <c r="K402" t="s">
        <v>5156</v>
      </c>
    </row>
    <row r="403" spans="10:11" x14ac:dyDescent="0.35">
      <c r="J403">
        <v>50000</v>
      </c>
      <c r="K403" t="s">
        <v>5156</v>
      </c>
    </row>
    <row r="404" spans="10:11" x14ac:dyDescent="0.35">
      <c r="J404">
        <v>2000</v>
      </c>
      <c r="K404" t="s">
        <v>5156</v>
      </c>
    </row>
    <row r="405" spans="10:11" x14ac:dyDescent="0.35">
      <c r="J405">
        <v>5000</v>
      </c>
      <c r="K405" t="s">
        <v>5156</v>
      </c>
    </row>
    <row r="406" spans="10:11" x14ac:dyDescent="0.35">
      <c r="J406">
        <v>35000</v>
      </c>
      <c r="K406" t="s">
        <v>5156</v>
      </c>
    </row>
    <row r="407" spans="10:11" x14ac:dyDescent="0.35">
      <c r="J407">
        <v>2820</v>
      </c>
      <c r="K407" t="s">
        <v>5156</v>
      </c>
    </row>
    <row r="408" spans="10:11" x14ac:dyDescent="0.35">
      <c r="J408">
        <v>2800</v>
      </c>
      <c r="K408" t="s">
        <v>5156</v>
      </c>
    </row>
    <row r="409" spans="10:11" x14ac:dyDescent="0.35">
      <c r="J409">
        <v>2000</v>
      </c>
      <c r="K409" t="s">
        <v>5156</v>
      </c>
    </row>
    <row r="410" spans="10:11" x14ac:dyDescent="0.35">
      <c r="J410">
        <v>6000</v>
      </c>
      <c r="K410" t="s">
        <v>5156</v>
      </c>
    </row>
    <row r="411" spans="10:11" x14ac:dyDescent="0.35">
      <c r="J411">
        <v>500</v>
      </c>
      <c r="K411" t="s">
        <v>5156</v>
      </c>
    </row>
    <row r="412" spans="10:11" x14ac:dyDescent="0.35">
      <c r="J412">
        <v>1000</v>
      </c>
      <c r="K412" t="s">
        <v>5156</v>
      </c>
    </row>
    <row r="413" spans="10:11" x14ac:dyDescent="0.35">
      <c r="J413">
        <v>30000</v>
      </c>
      <c r="K413" t="s">
        <v>5156</v>
      </c>
    </row>
    <row r="414" spans="10:11" x14ac:dyDescent="0.35">
      <c r="J414">
        <v>2500</v>
      </c>
      <c r="K414" t="s">
        <v>5156</v>
      </c>
    </row>
    <row r="415" spans="10:11" x14ac:dyDescent="0.35">
      <c r="J415">
        <v>12800</v>
      </c>
      <c r="K415" t="s">
        <v>5156</v>
      </c>
    </row>
    <row r="416" spans="10:11" x14ac:dyDescent="0.35">
      <c r="J416">
        <v>18500</v>
      </c>
      <c r="K416" t="s">
        <v>5156</v>
      </c>
    </row>
    <row r="417" spans="10:11" x14ac:dyDescent="0.35">
      <c r="J417">
        <v>1400</v>
      </c>
      <c r="K417" t="s">
        <v>5156</v>
      </c>
    </row>
    <row r="418" spans="10:11" x14ac:dyDescent="0.35">
      <c r="J418">
        <v>1000</v>
      </c>
      <c r="K418" t="s">
        <v>5156</v>
      </c>
    </row>
    <row r="419" spans="10:11" x14ac:dyDescent="0.35">
      <c r="J419">
        <v>10500</v>
      </c>
      <c r="K419" t="s">
        <v>5156</v>
      </c>
    </row>
    <row r="420" spans="10:11" x14ac:dyDescent="0.35">
      <c r="J420">
        <v>22400</v>
      </c>
      <c r="K420" t="s">
        <v>5156</v>
      </c>
    </row>
    <row r="421" spans="10:11" x14ac:dyDescent="0.35">
      <c r="J421">
        <v>8000</v>
      </c>
      <c r="K421" t="s">
        <v>5156</v>
      </c>
    </row>
    <row r="422" spans="10:11" x14ac:dyDescent="0.35">
      <c r="J422">
        <v>3300</v>
      </c>
      <c r="K422" t="s">
        <v>5158</v>
      </c>
    </row>
    <row r="423" spans="10:11" x14ac:dyDescent="0.35">
      <c r="J423">
        <v>15000</v>
      </c>
      <c r="K423" t="s">
        <v>5158</v>
      </c>
    </row>
    <row r="424" spans="10:11" x14ac:dyDescent="0.35">
      <c r="J424">
        <v>40000</v>
      </c>
      <c r="K424" t="s">
        <v>5158</v>
      </c>
    </row>
    <row r="425" spans="10:11" x14ac:dyDescent="0.35">
      <c r="J425">
        <v>20000</v>
      </c>
      <c r="K425" t="s">
        <v>5158</v>
      </c>
    </row>
    <row r="426" spans="10:11" x14ac:dyDescent="0.35">
      <c r="J426">
        <v>3000</v>
      </c>
      <c r="K426" t="s">
        <v>5158</v>
      </c>
    </row>
    <row r="427" spans="10:11" x14ac:dyDescent="0.35">
      <c r="J427">
        <v>50000</v>
      </c>
      <c r="K427" t="s">
        <v>5158</v>
      </c>
    </row>
    <row r="428" spans="10:11" x14ac:dyDescent="0.35">
      <c r="J428">
        <v>10000</v>
      </c>
      <c r="K428" t="s">
        <v>5158</v>
      </c>
    </row>
    <row r="429" spans="10:11" x14ac:dyDescent="0.35">
      <c r="J429">
        <v>6500</v>
      </c>
      <c r="K429" t="s">
        <v>5158</v>
      </c>
    </row>
    <row r="430" spans="10:11" x14ac:dyDescent="0.35">
      <c r="J430">
        <v>12000</v>
      </c>
      <c r="K430" t="s">
        <v>5158</v>
      </c>
    </row>
    <row r="431" spans="10:11" x14ac:dyDescent="0.35">
      <c r="J431">
        <v>5000</v>
      </c>
      <c r="K431" t="s">
        <v>5158</v>
      </c>
    </row>
    <row r="432" spans="10:11" x14ac:dyDescent="0.35">
      <c r="J432">
        <v>1000</v>
      </c>
      <c r="K432" t="s">
        <v>5158</v>
      </c>
    </row>
    <row r="433" spans="10:11" x14ac:dyDescent="0.35">
      <c r="J433">
        <v>3000</v>
      </c>
      <c r="K433" t="s">
        <v>5158</v>
      </c>
    </row>
    <row r="434" spans="10:11" x14ac:dyDescent="0.35">
      <c r="J434">
        <v>6000</v>
      </c>
      <c r="K434" t="s">
        <v>5158</v>
      </c>
    </row>
    <row r="435" spans="10:11" x14ac:dyDescent="0.35">
      <c r="J435">
        <v>3000</v>
      </c>
      <c r="K435" t="s">
        <v>5158</v>
      </c>
    </row>
    <row r="436" spans="10:11" x14ac:dyDescent="0.35">
      <c r="J436">
        <v>2500</v>
      </c>
      <c r="K436" t="s">
        <v>5158</v>
      </c>
    </row>
    <row r="437" spans="10:11" x14ac:dyDescent="0.35">
      <c r="J437">
        <v>110000</v>
      </c>
      <c r="K437" t="s">
        <v>5158</v>
      </c>
    </row>
    <row r="438" spans="10:11" x14ac:dyDescent="0.35">
      <c r="J438">
        <v>1000</v>
      </c>
      <c r="K438" t="s">
        <v>5158</v>
      </c>
    </row>
    <row r="439" spans="10:11" x14ac:dyDescent="0.35">
      <c r="J439">
        <v>7000</v>
      </c>
      <c r="K439" t="s">
        <v>5158</v>
      </c>
    </row>
    <row r="440" spans="10:11" x14ac:dyDescent="0.35">
      <c r="J440">
        <v>20000</v>
      </c>
      <c r="K440" t="s">
        <v>5158</v>
      </c>
    </row>
    <row r="441" spans="10:11" x14ac:dyDescent="0.35">
      <c r="J441">
        <v>450</v>
      </c>
      <c r="K441" t="s">
        <v>5158</v>
      </c>
    </row>
    <row r="442" spans="10:11" x14ac:dyDescent="0.35">
      <c r="J442">
        <v>5000</v>
      </c>
      <c r="K442" t="s">
        <v>5158</v>
      </c>
    </row>
    <row r="443" spans="10:11" x14ac:dyDescent="0.35">
      <c r="J443">
        <v>400</v>
      </c>
      <c r="K443" t="s">
        <v>5158</v>
      </c>
    </row>
    <row r="444" spans="10:11" x14ac:dyDescent="0.35">
      <c r="J444">
        <v>17000</v>
      </c>
      <c r="K444" t="s">
        <v>5158</v>
      </c>
    </row>
    <row r="445" spans="10:11" x14ac:dyDescent="0.35">
      <c r="J445">
        <v>10000</v>
      </c>
      <c r="K445" t="s">
        <v>5158</v>
      </c>
    </row>
    <row r="446" spans="10:11" x14ac:dyDescent="0.35">
      <c r="J446">
        <v>1000</v>
      </c>
      <c r="K446" t="s">
        <v>5158</v>
      </c>
    </row>
    <row r="447" spans="10:11" x14ac:dyDescent="0.35">
      <c r="J447">
        <v>60000</v>
      </c>
      <c r="K447" t="s">
        <v>5158</v>
      </c>
    </row>
    <row r="448" spans="10:11" x14ac:dyDescent="0.35">
      <c r="J448">
        <v>10500</v>
      </c>
      <c r="K448" t="s">
        <v>5158</v>
      </c>
    </row>
    <row r="449" spans="10:11" x14ac:dyDescent="0.35">
      <c r="J449">
        <v>30000</v>
      </c>
      <c r="K449" t="s">
        <v>5158</v>
      </c>
    </row>
    <row r="450" spans="10:11" x14ac:dyDescent="0.35">
      <c r="J450">
        <v>2500</v>
      </c>
      <c r="K450" t="s">
        <v>5158</v>
      </c>
    </row>
    <row r="451" spans="10:11" x14ac:dyDescent="0.35">
      <c r="J451">
        <v>2000</v>
      </c>
      <c r="K451" t="s">
        <v>5158</v>
      </c>
    </row>
    <row r="452" spans="10:11" x14ac:dyDescent="0.35">
      <c r="J452">
        <v>50000</v>
      </c>
      <c r="K452" t="s">
        <v>5158</v>
      </c>
    </row>
    <row r="453" spans="10:11" x14ac:dyDescent="0.35">
      <c r="J453">
        <v>20000</v>
      </c>
      <c r="K453" t="s">
        <v>5158</v>
      </c>
    </row>
    <row r="454" spans="10:11" x14ac:dyDescent="0.35">
      <c r="J454">
        <v>750</v>
      </c>
      <c r="K454" t="s">
        <v>5158</v>
      </c>
    </row>
    <row r="455" spans="10:11" x14ac:dyDescent="0.35">
      <c r="J455">
        <v>94875</v>
      </c>
      <c r="K455" t="s">
        <v>5158</v>
      </c>
    </row>
    <row r="456" spans="10:11" x14ac:dyDescent="0.35">
      <c r="J456">
        <v>10000</v>
      </c>
      <c r="K456" t="s">
        <v>5158</v>
      </c>
    </row>
    <row r="457" spans="10:11" x14ac:dyDescent="0.35">
      <c r="J457">
        <v>65000</v>
      </c>
      <c r="K457" t="s">
        <v>5158</v>
      </c>
    </row>
    <row r="458" spans="10:11" x14ac:dyDescent="0.35">
      <c r="J458">
        <v>8888</v>
      </c>
      <c r="K458" t="s">
        <v>5158</v>
      </c>
    </row>
    <row r="459" spans="10:11" x14ac:dyDescent="0.35">
      <c r="J459">
        <v>20000</v>
      </c>
      <c r="K459" t="s">
        <v>5158</v>
      </c>
    </row>
    <row r="460" spans="10:11" x14ac:dyDescent="0.35">
      <c r="J460">
        <v>10000</v>
      </c>
      <c r="K460" t="s">
        <v>5158</v>
      </c>
    </row>
    <row r="461" spans="10:11" x14ac:dyDescent="0.35">
      <c r="J461">
        <v>39000</v>
      </c>
      <c r="K461" t="s">
        <v>5158</v>
      </c>
    </row>
    <row r="462" spans="10:11" x14ac:dyDescent="0.35">
      <c r="J462">
        <v>8500</v>
      </c>
      <c r="K462" t="s">
        <v>5158</v>
      </c>
    </row>
    <row r="463" spans="10:11" x14ac:dyDescent="0.35">
      <c r="J463">
        <v>550</v>
      </c>
      <c r="K463" t="s">
        <v>5158</v>
      </c>
    </row>
    <row r="464" spans="10:11" x14ac:dyDescent="0.35">
      <c r="J464">
        <v>100000</v>
      </c>
      <c r="K464" t="s">
        <v>5158</v>
      </c>
    </row>
    <row r="465" spans="10:11" x14ac:dyDescent="0.35">
      <c r="J465">
        <v>55000</v>
      </c>
      <c r="K465" t="s">
        <v>5158</v>
      </c>
    </row>
    <row r="466" spans="10:11" x14ac:dyDescent="0.35">
      <c r="J466">
        <v>1010</v>
      </c>
      <c r="K466" t="s">
        <v>5158</v>
      </c>
    </row>
    <row r="467" spans="10:11" x14ac:dyDescent="0.35">
      <c r="J467">
        <v>512</v>
      </c>
      <c r="K467" t="s">
        <v>5158</v>
      </c>
    </row>
    <row r="468" spans="10:11" x14ac:dyDescent="0.35">
      <c r="J468">
        <v>10000</v>
      </c>
      <c r="K468" t="s">
        <v>5158</v>
      </c>
    </row>
    <row r="469" spans="10:11" x14ac:dyDescent="0.35">
      <c r="J469">
        <v>20000</v>
      </c>
      <c r="K469" t="s">
        <v>5158</v>
      </c>
    </row>
    <row r="470" spans="10:11" x14ac:dyDescent="0.35">
      <c r="J470">
        <v>7500</v>
      </c>
      <c r="K470" t="s">
        <v>5158</v>
      </c>
    </row>
    <row r="471" spans="10:11" x14ac:dyDescent="0.35">
      <c r="J471">
        <v>6000</v>
      </c>
      <c r="K471" t="s">
        <v>5158</v>
      </c>
    </row>
    <row r="472" spans="10:11" x14ac:dyDescent="0.35">
      <c r="J472">
        <v>5000</v>
      </c>
      <c r="K472" t="s">
        <v>5158</v>
      </c>
    </row>
    <row r="473" spans="10:11" x14ac:dyDescent="0.35">
      <c r="J473">
        <v>55000</v>
      </c>
      <c r="K473" t="s">
        <v>5158</v>
      </c>
    </row>
    <row r="474" spans="10:11" x14ac:dyDescent="0.35">
      <c r="J474">
        <v>800</v>
      </c>
      <c r="K474" t="s">
        <v>5158</v>
      </c>
    </row>
    <row r="475" spans="10:11" x14ac:dyDescent="0.35">
      <c r="J475">
        <v>30000</v>
      </c>
      <c r="K475" t="s">
        <v>5158</v>
      </c>
    </row>
    <row r="476" spans="10:11" x14ac:dyDescent="0.35">
      <c r="J476">
        <v>3300</v>
      </c>
      <c r="K476" t="s">
        <v>5158</v>
      </c>
    </row>
    <row r="477" spans="10:11" x14ac:dyDescent="0.35">
      <c r="J477">
        <v>2000</v>
      </c>
      <c r="K477" t="s">
        <v>5158</v>
      </c>
    </row>
    <row r="478" spans="10:11" x14ac:dyDescent="0.35">
      <c r="J478">
        <v>220000</v>
      </c>
      <c r="K478" t="s">
        <v>5158</v>
      </c>
    </row>
    <row r="479" spans="10:11" x14ac:dyDescent="0.35">
      <c r="J479">
        <v>1500</v>
      </c>
      <c r="K479" t="s">
        <v>5158</v>
      </c>
    </row>
    <row r="480" spans="10:11" x14ac:dyDescent="0.35">
      <c r="J480">
        <v>10000</v>
      </c>
      <c r="K480" t="s">
        <v>5158</v>
      </c>
    </row>
    <row r="481" spans="10:11" x14ac:dyDescent="0.35">
      <c r="J481">
        <v>15000</v>
      </c>
      <c r="K481" t="s">
        <v>5158</v>
      </c>
    </row>
    <row r="482" spans="10:11" x14ac:dyDescent="0.35">
      <c r="J482">
        <v>40000</v>
      </c>
      <c r="K482" t="s">
        <v>5158</v>
      </c>
    </row>
    <row r="483" spans="10:11" x14ac:dyDescent="0.35">
      <c r="J483">
        <v>30000</v>
      </c>
      <c r="K483" t="s">
        <v>5158</v>
      </c>
    </row>
    <row r="484" spans="10:11" x14ac:dyDescent="0.35">
      <c r="J484">
        <v>10000</v>
      </c>
      <c r="K484" t="s">
        <v>5158</v>
      </c>
    </row>
    <row r="485" spans="10:11" x14ac:dyDescent="0.35">
      <c r="J485">
        <v>15000</v>
      </c>
      <c r="K485" t="s">
        <v>5158</v>
      </c>
    </row>
    <row r="486" spans="10:11" x14ac:dyDescent="0.35">
      <c r="J486">
        <v>80000</v>
      </c>
      <c r="K486" t="s">
        <v>5158</v>
      </c>
    </row>
    <row r="487" spans="10:11" x14ac:dyDescent="0.35">
      <c r="J487">
        <v>37956</v>
      </c>
      <c r="K487" t="s">
        <v>5158</v>
      </c>
    </row>
    <row r="488" spans="10:11" x14ac:dyDescent="0.35">
      <c r="J488">
        <v>550000</v>
      </c>
      <c r="K488" t="s">
        <v>5158</v>
      </c>
    </row>
    <row r="489" spans="10:11" x14ac:dyDescent="0.35">
      <c r="J489">
        <v>50000</v>
      </c>
      <c r="K489" t="s">
        <v>5158</v>
      </c>
    </row>
    <row r="490" spans="10:11" x14ac:dyDescent="0.35">
      <c r="J490">
        <v>12000</v>
      </c>
      <c r="K490" t="s">
        <v>5158</v>
      </c>
    </row>
    <row r="491" spans="10:11" x14ac:dyDescent="0.35">
      <c r="J491">
        <v>74997</v>
      </c>
      <c r="K491" t="s">
        <v>5158</v>
      </c>
    </row>
    <row r="492" spans="10:11" x14ac:dyDescent="0.35">
      <c r="J492">
        <v>1000</v>
      </c>
      <c r="K492" t="s">
        <v>5158</v>
      </c>
    </row>
    <row r="493" spans="10:11" x14ac:dyDescent="0.35">
      <c r="J493">
        <v>10000</v>
      </c>
      <c r="K493" t="s">
        <v>5158</v>
      </c>
    </row>
    <row r="494" spans="10:11" x14ac:dyDescent="0.35">
      <c r="J494">
        <v>10000000</v>
      </c>
      <c r="K494" t="s">
        <v>5158</v>
      </c>
    </row>
    <row r="495" spans="10:11" x14ac:dyDescent="0.35">
      <c r="J495">
        <v>30000</v>
      </c>
      <c r="K495" t="s">
        <v>5158</v>
      </c>
    </row>
    <row r="496" spans="10:11" x14ac:dyDescent="0.35">
      <c r="J496">
        <v>20000</v>
      </c>
      <c r="K496" t="s">
        <v>5158</v>
      </c>
    </row>
    <row r="497" spans="10:11" x14ac:dyDescent="0.35">
      <c r="J497">
        <v>7000</v>
      </c>
      <c r="K497" t="s">
        <v>5158</v>
      </c>
    </row>
    <row r="498" spans="10:11" x14ac:dyDescent="0.35">
      <c r="J498">
        <v>60000</v>
      </c>
      <c r="K498" t="s">
        <v>5158</v>
      </c>
    </row>
    <row r="499" spans="10:11" x14ac:dyDescent="0.35">
      <c r="J499">
        <v>4480</v>
      </c>
      <c r="K499" t="s">
        <v>5158</v>
      </c>
    </row>
    <row r="500" spans="10:11" x14ac:dyDescent="0.35">
      <c r="J500">
        <v>65108</v>
      </c>
      <c r="K500" t="s">
        <v>5158</v>
      </c>
    </row>
    <row r="501" spans="10:11" x14ac:dyDescent="0.35">
      <c r="J501">
        <v>20000</v>
      </c>
      <c r="K501" t="s">
        <v>5158</v>
      </c>
    </row>
    <row r="502" spans="10:11" x14ac:dyDescent="0.35">
      <c r="J502">
        <v>6500</v>
      </c>
      <c r="K502" t="s">
        <v>5158</v>
      </c>
    </row>
    <row r="503" spans="10:11" x14ac:dyDescent="0.35">
      <c r="J503">
        <v>10000</v>
      </c>
      <c r="K503" t="s">
        <v>5158</v>
      </c>
    </row>
    <row r="504" spans="10:11" x14ac:dyDescent="0.35">
      <c r="J504">
        <v>20000</v>
      </c>
      <c r="K504" t="s">
        <v>5158</v>
      </c>
    </row>
    <row r="505" spans="10:11" x14ac:dyDescent="0.35">
      <c r="J505">
        <v>6500</v>
      </c>
      <c r="K505" t="s">
        <v>5158</v>
      </c>
    </row>
    <row r="506" spans="10:11" x14ac:dyDescent="0.35">
      <c r="J506">
        <v>24500</v>
      </c>
      <c r="K506" t="s">
        <v>5158</v>
      </c>
    </row>
    <row r="507" spans="10:11" x14ac:dyDescent="0.35">
      <c r="J507">
        <v>12000</v>
      </c>
      <c r="K507" t="s">
        <v>5158</v>
      </c>
    </row>
    <row r="508" spans="10:11" x14ac:dyDescent="0.35">
      <c r="J508">
        <v>200000</v>
      </c>
      <c r="K508" t="s">
        <v>5158</v>
      </c>
    </row>
    <row r="509" spans="10:11" x14ac:dyDescent="0.35">
      <c r="J509">
        <v>20000</v>
      </c>
      <c r="K509" t="s">
        <v>5158</v>
      </c>
    </row>
    <row r="510" spans="10:11" x14ac:dyDescent="0.35">
      <c r="J510">
        <v>50000</v>
      </c>
      <c r="K510" t="s">
        <v>5158</v>
      </c>
    </row>
    <row r="511" spans="10:11" x14ac:dyDescent="0.35">
      <c r="J511">
        <v>5000</v>
      </c>
      <c r="K511" t="s">
        <v>5158</v>
      </c>
    </row>
    <row r="512" spans="10:11" x14ac:dyDescent="0.35">
      <c r="J512">
        <v>14000</v>
      </c>
      <c r="K512" t="s">
        <v>5158</v>
      </c>
    </row>
    <row r="513" spans="10:11" x14ac:dyDescent="0.35">
      <c r="J513">
        <v>5000</v>
      </c>
      <c r="K513" t="s">
        <v>5158</v>
      </c>
    </row>
    <row r="514" spans="10:11" x14ac:dyDescent="0.35">
      <c r="J514">
        <v>8000</v>
      </c>
      <c r="K514" t="s">
        <v>5158</v>
      </c>
    </row>
    <row r="515" spans="10:11" x14ac:dyDescent="0.35">
      <c r="J515">
        <v>50000</v>
      </c>
      <c r="K515" t="s">
        <v>5158</v>
      </c>
    </row>
    <row r="516" spans="10:11" x14ac:dyDescent="0.35">
      <c r="J516">
        <v>1500</v>
      </c>
      <c r="K516" t="s">
        <v>5158</v>
      </c>
    </row>
    <row r="517" spans="10:11" x14ac:dyDescent="0.35">
      <c r="J517">
        <v>97000</v>
      </c>
      <c r="K517" t="s">
        <v>5158</v>
      </c>
    </row>
    <row r="518" spans="10:11" x14ac:dyDescent="0.35">
      <c r="J518">
        <v>5000</v>
      </c>
      <c r="K518" t="s">
        <v>5158</v>
      </c>
    </row>
    <row r="519" spans="10:11" x14ac:dyDescent="0.35">
      <c r="J519">
        <v>15000</v>
      </c>
      <c r="K519" t="s">
        <v>5158</v>
      </c>
    </row>
    <row r="520" spans="10:11" x14ac:dyDescent="0.35">
      <c r="J520">
        <v>7175</v>
      </c>
      <c r="K520" t="s">
        <v>5158</v>
      </c>
    </row>
    <row r="521" spans="10:11" x14ac:dyDescent="0.35">
      <c r="J521">
        <v>12001</v>
      </c>
      <c r="K521" t="s">
        <v>5158</v>
      </c>
    </row>
    <row r="522" spans="10:11" x14ac:dyDescent="0.35">
      <c r="J522">
        <v>5000</v>
      </c>
      <c r="K522" t="s">
        <v>5156</v>
      </c>
    </row>
    <row r="523" spans="10:11" x14ac:dyDescent="0.35">
      <c r="J523">
        <v>5000</v>
      </c>
      <c r="K523" t="s">
        <v>5156</v>
      </c>
    </row>
    <row r="524" spans="10:11" x14ac:dyDescent="0.35">
      <c r="J524">
        <v>3000</v>
      </c>
      <c r="K524" t="s">
        <v>5156</v>
      </c>
    </row>
    <row r="525" spans="10:11" x14ac:dyDescent="0.35">
      <c r="J525">
        <v>5000</v>
      </c>
      <c r="K525" t="s">
        <v>5156</v>
      </c>
    </row>
    <row r="526" spans="10:11" x14ac:dyDescent="0.35">
      <c r="J526">
        <v>3500</v>
      </c>
      <c r="K526" t="s">
        <v>5156</v>
      </c>
    </row>
    <row r="527" spans="10:11" x14ac:dyDescent="0.35">
      <c r="J527">
        <v>12000</v>
      </c>
      <c r="K527" t="s">
        <v>5156</v>
      </c>
    </row>
    <row r="528" spans="10:11" x14ac:dyDescent="0.35">
      <c r="J528">
        <v>1500</v>
      </c>
      <c r="K528" t="s">
        <v>5156</v>
      </c>
    </row>
    <row r="529" spans="10:11" x14ac:dyDescent="0.35">
      <c r="J529">
        <v>10000</v>
      </c>
      <c r="K529" t="s">
        <v>5156</v>
      </c>
    </row>
    <row r="530" spans="10:11" x14ac:dyDescent="0.35">
      <c r="J530">
        <v>1150</v>
      </c>
      <c r="K530" t="s">
        <v>5156</v>
      </c>
    </row>
    <row r="531" spans="10:11" x14ac:dyDescent="0.35">
      <c r="J531">
        <v>1200</v>
      </c>
      <c r="K531" t="s">
        <v>5156</v>
      </c>
    </row>
    <row r="532" spans="10:11" x14ac:dyDescent="0.35">
      <c r="J532">
        <v>3405</v>
      </c>
      <c r="K532" t="s">
        <v>5156</v>
      </c>
    </row>
    <row r="533" spans="10:11" x14ac:dyDescent="0.35">
      <c r="J533">
        <v>4000</v>
      </c>
      <c r="K533" t="s">
        <v>5156</v>
      </c>
    </row>
    <row r="534" spans="10:11" x14ac:dyDescent="0.35">
      <c r="J534">
        <v>10000</v>
      </c>
      <c r="K534" t="s">
        <v>5156</v>
      </c>
    </row>
    <row r="535" spans="10:11" x14ac:dyDescent="0.35">
      <c r="J535">
        <v>2000</v>
      </c>
      <c r="K535" t="s">
        <v>5156</v>
      </c>
    </row>
    <row r="536" spans="10:11" x14ac:dyDescent="0.35">
      <c r="J536">
        <v>15000</v>
      </c>
      <c r="K536" t="s">
        <v>5156</v>
      </c>
    </row>
    <row r="537" spans="10:11" x14ac:dyDescent="0.35">
      <c r="J537">
        <v>-14174.505827995399</v>
      </c>
      <c r="K537" t="s">
        <v>5156</v>
      </c>
    </row>
    <row r="538" spans="10:11" x14ac:dyDescent="0.35">
      <c r="J538">
        <v>-15192.4820772484</v>
      </c>
      <c r="K538" t="s">
        <v>5156</v>
      </c>
    </row>
    <row r="539" spans="10:11" x14ac:dyDescent="0.35">
      <c r="J539">
        <v>-16210.458326502399</v>
      </c>
      <c r="K539" t="s">
        <v>5156</v>
      </c>
    </row>
    <row r="540" spans="10:11" x14ac:dyDescent="0.35">
      <c r="J540">
        <v>-17228.434575756401</v>
      </c>
      <c r="K540" t="s">
        <v>5156</v>
      </c>
    </row>
    <row r="541" spans="10:11" x14ac:dyDescent="0.35">
      <c r="J541">
        <v>-18246.410825009301</v>
      </c>
      <c r="K541" t="s">
        <v>5156</v>
      </c>
    </row>
    <row r="542" spans="10:11" x14ac:dyDescent="0.35">
      <c r="J542">
        <v>-19264.387074263399</v>
      </c>
      <c r="K542" t="s">
        <v>5156</v>
      </c>
    </row>
    <row r="543" spans="10:11" x14ac:dyDescent="0.35">
      <c r="J543">
        <v>-20282.3633235163</v>
      </c>
      <c r="K543" t="s">
        <v>5156</v>
      </c>
    </row>
    <row r="544" spans="10:11" x14ac:dyDescent="0.35">
      <c r="J544">
        <v>-21300.339572770401</v>
      </c>
      <c r="K544" t="s">
        <v>5156</v>
      </c>
    </row>
    <row r="545" spans="10:11" x14ac:dyDescent="0.35">
      <c r="J545">
        <v>-22318.3158220234</v>
      </c>
      <c r="K545" t="s">
        <v>5156</v>
      </c>
    </row>
    <row r="546" spans="10:11" x14ac:dyDescent="0.35">
      <c r="J546">
        <v>-23336.292071277399</v>
      </c>
      <c r="K546" t="s">
        <v>5156</v>
      </c>
    </row>
    <row r="547" spans="10:11" x14ac:dyDescent="0.35">
      <c r="J547">
        <v>-24354.268320531399</v>
      </c>
      <c r="K547" t="s">
        <v>5156</v>
      </c>
    </row>
    <row r="548" spans="10:11" x14ac:dyDescent="0.35">
      <c r="J548">
        <v>-25372.244569784401</v>
      </c>
      <c r="K548" t="s">
        <v>5156</v>
      </c>
    </row>
    <row r="549" spans="10:11" x14ac:dyDescent="0.35">
      <c r="J549">
        <v>-26390.220819038299</v>
      </c>
      <c r="K549" t="s">
        <v>5156</v>
      </c>
    </row>
    <row r="550" spans="10:11" x14ac:dyDescent="0.35">
      <c r="J550">
        <v>-27408.1970682914</v>
      </c>
      <c r="K550" t="s">
        <v>5156</v>
      </c>
    </row>
    <row r="551" spans="10:11" x14ac:dyDescent="0.35">
      <c r="J551">
        <v>-28426.173317545301</v>
      </c>
      <c r="K551" t="s">
        <v>5156</v>
      </c>
    </row>
    <row r="552" spans="10:11" x14ac:dyDescent="0.35">
      <c r="J552">
        <v>-29444.149566798402</v>
      </c>
      <c r="K552" t="s">
        <v>5156</v>
      </c>
    </row>
    <row r="553" spans="10:11" x14ac:dyDescent="0.35">
      <c r="J553">
        <v>-30462.125816052401</v>
      </c>
      <c r="K553" t="s">
        <v>5156</v>
      </c>
    </row>
    <row r="554" spans="10:11" x14ac:dyDescent="0.35">
      <c r="J554">
        <v>-31480.102065306401</v>
      </c>
      <c r="K554" t="s">
        <v>5156</v>
      </c>
    </row>
    <row r="555" spans="10:11" x14ac:dyDescent="0.35">
      <c r="J555">
        <v>-32498.0783145594</v>
      </c>
      <c r="K555" t="s">
        <v>5156</v>
      </c>
    </row>
    <row r="556" spans="10:11" x14ac:dyDescent="0.35">
      <c r="J556">
        <v>-33516.054563813399</v>
      </c>
      <c r="K556" t="s">
        <v>5156</v>
      </c>
    </row>
    <row r="557" spans="10:11" x14ac:dyDescent="0.35">
      <c r="J557">
        <v>-34534.030813066398</v>
      </c>
      <c r="K557" t="s">
        <v>5156</v>
      </c>
    </row>
    <row r="558" spans="10:11" x14ac:dyDescent="0.35">
      <c r="J558">
        <v>-35552.007062320401</v>
      </c>
      <c r="K558" t="s">
        <v>5156</v>
      </c>
    </row>
    <row r="559" spans="10:11" x14ac:dyDescent="0.35">
      <c r="J559">
        <v>-36569.9833115734</v>
      </c>
      <c r="K559" t="s">
        <v>5156</v>
      </c>
    </row>
    <row r="560" spans="10:11" x14ac:dyDescent="0.35">
      <c r="J560">
        <v>-37587.959560827403</v>
      </c>
      <c r="K560" t="s">
        <v>5156</v>
      </c>
    </row>
    <row r="561" spans="10:11" x14ac:dyDescent="0.35">
      <c r="J561">
        <v>-38605.935810081399</v>
      </c>
      <c r="K561" t="s">
        <v>5156</v>
      </c>
    </row>
    <row r="562" spans="10:11" x14ac:dyDescent="0.35">
      <c r="J562">
        <v>-39623.912059334303</v>
      </c>
      <c r="K562" t="s">
        <v>5156</v>
      </c>
    </row>
    <row r="563" spans="10:11" x14ac:dyDescent="0.35">
      <c r="J563">
        <v>-40641.888308588401</v>
      </c>
      <c r="K563" t="s">
        <v>5156</v>
      </c>
    </row>
    <row r="564" spans="10:11" x14ac:dyDescent="0.35">
      <c r="J564">
        <v>-41659.864557841298</v>
      </c>
      <c r="K564" t="s">
        <v>5156</v>
      </c>
    </row>
    <row r="565" spans="10:11" x14ac:dyDescent="0.35">
      <c r="J565">
        <v>-42677.840807095403</v>
      </c>
      <c r="K565" t="s">
        <v>5156</v>
      </c>
    </row>
    <row r="566" spans="10:11" x14ac:dyDescent="0.35">
      <c r="J566">
        <v>-43695.817056349399</v>
      </c>
      <c r="K566" t="s">
        <v>5156</v>
      </c>
    </row>
    <row r="567" spans="10:11" x14ac:dyDescent="0.35">
      <c r="J567">
        <v>-44713.793305602398</v>
      </c>
      <c r="K567" t="s">
        <v>5156</v>
      </c>
    </row>
    <row r="568" spans="10:11" x14ac:dyDescent="0.35">
      <c r="J568">
        <v>-45731.769554856299</v>
      </c>
      <c r="K568" t="s">
        <v>5156</v>
      </c>
    </row>
    <row r="569" spans="10:11" x14ac:dyDescent="0.35">
      <c r="J569">
        <v>-46749.7458041094</v>
      </c>
      <c r="K569" t="s">
        <v>5156</v>
      </c>
    </row>
    <row r="570" spans="10:11" x14ac:dyDescent="0.35">
      <c r="J570">
        <v>-47767.722053363301</v>
      </c>
      <c r="K570" t="s">
        <v>5156</v>
      </c>
    </row>
    <row r="571" spans="10:11" x14ac:dyDescent="0.35">
      <c r="J571">
        <v>-48785.698302616402</v>
      </c>
      <c r="K571" t="s">
        <v>5156</v>
      </c>
    </row>
    <row r="572" spans="10:11" x14ac:dyDescent="0.35">
      <c r="J572">
        <v>-49803.674551870303</v>
      </c>
      <c r="K572" t="s">
        <v>5156</v>
      </c>
    </row>
    <row r="573" spans="10:11" x14ac:dyDescent="0.35">
      <c r="J573">
        <v>-50821.650801123396</v>
      </c>
      <c r="K573" t="s">
        <v>5156</v>
      </c>
    </row>
    <row r="574" spans="10:11" x14ac:dyDescent="0.35">
      <c r="J574">
        <v>-51839.627050377399</v>
      </c>
      <c r="K574" t="s">
        <v>5156</v>
      </c>
    </row>
    <row r="575" spans="10:11" x14ac:dyDescent="0.35">
      <c r="J575">
        <v>-52857.603299631402</v>
      </c>
      <c r="K575" t="s">
        <v>5156</v>
      </c>
    </row>
    <row r="576" spans="10:11" x14ac:dyDescent="0.35">
      <c r="J576">
        <v>-53875.579548884401</v>
      </c>
      <c r="K576" t="s">
        <v>5156</v>
      </c>
    </row>
    <row r="577" spans="10:11" x14ac:dyDescent="0.35">
      <c r="J577">
        <v>-54893.555798138397</v>
      </c>
      <c r="K577" t="s">
        <v>5156</v>
      </c>
    </row>
    <row r="578" spans="10:11" x14ac:dyDescent="0.35">
      <c r="J578">
        <v>-55911.532047391403</v>
      </c>
      <c r="K578" t="s">
        <v>5156</v>
      </c>
    </row>
    <row r="579" spans="10:11" x14ac:dyDescent="0.35">
      <c r="J579">
        <v>-56929.508296645399</v>
      </c>
      <c r="K579" t="s">
        <v>5156</v>
      </c>
    </row>
    <row r="580" spans="10:11" x14ac:dyDescent="0.35">
      <c r="J580">
        <v>-57947.484545898398</v>
      </c>
      <c r="K580" t="s">
        <v>5156</v>
      </c>
    </row>
    <row r="581" spans="10:11" x14ac:dyDescent="0.35">
      <c r="J581">
        <v>-58965.460795152401</v>
      </c>
      <c r="K581" t="s">
        <v>5156</v>
      </c>
    </row>
    <row r="582" spans="10:11" x14ac:dyDescent="0.35">
      <c r="J582">
        <v>-59983.437044406397</v>
      </c>
      <c r="K582" t="s">
        <v>5156</v>
      </c>
    </row>
    <row r="583" spans="10:11" x14ac:dyDescent="0.35">
      <c r="J583">
        <v>-61001.413293659301</v>
      </c>
      <c r="K583" t="s">
        <v>5156</v>
      </c>
    </row>
    <row r="584" spans="10:11" x14ac:dyDescent="0.35">
      <c r="J584">
        <v>-62019.389542913399</v>
      </c>
      <c r="K584" t="s">
        <v>5156</v>
      </c>
    </row>
    <row r="585" spans="10:11" x14ac:dyDescent="0.35">
      <c r="J585">
        <v>-63037.365792166303</v>
      </c>
      <c r="K585" t="s">
        <v>5156</v>
      </c>
    </row>
    <row r="586" spans="10:11" x14ac:dyDescent="0.35">
      <c r="J586">
        <v>-64055.342041420401</v>
      </c>
      <c r="K586" t="s">
        <v>5156</v>
      </c>
    </row>
    <row r="587" spans="10:11" x14ac:dyDescent="0.35">
      <c r="J587">
        <v>-65073.318290674397</v>
      </c>
      <c r="K587" t="s">
        <v>5156</v>
      </c>
    </row>
    <row r="588" spans="10:11" x14ac:dyDescent="0.35">
      <c r="J588">
        <v>-66091.294539927403</v>
      </c>
      <c r="K588" t="s">
        <v>5156</v>
      </c>
    </row>
    <row r="589" spans="10:11" x14ac:dyDescent="0.35">
      <c r="J589">
        <v>-67109.270789181304</v>
      </c>
      <c r="K589" t="s">
        <v>5156</v>
      </c>
    </row>
    <row r="590" spans="10:11" x14ac:dyDescent="0.35">
      <c r="J590">
        <v>-68127.247038434405</v>
      </c>
      <c r="K590" t="s">
        <v>5156</v>
      </c>
    </row>
    <row r="591" spans="10:11" x14ac:dyDescent="0.35">
      <c r="J591">
        <v>-69145.223287688306</v>
      </c>
      <c r="K591" t="s">
        <v>5156</v>
      </c>
    </row>
    <row r="592" spans="10:11" x14ac:dyDescent="0.35">
      <c r="J592">
        <v>-70163.199536941407</v>
      </c>
      <c r="K592" t="s">
        <v>5156</v>
      </c>
    </row>
    <row r="593" spans="10:11" x14ac:dyDescent="0.35">
      <c r="J593">
        <v>-71181.175786195294</v>
      </c>
      <c r="K593" t="s">
        <v>5156</v>
      </c>
    </row>
    <row r="594" spans="10:11" x14ac:dyDescent="0.35">
      <c r="J594">
        <v>-72199.152035449399</v>
      </c>
      <c r="K594" t="s">
        <v>5156</v>
      </c>
    </row>
    <row r="595" spans="10:11" x14ac:dyDescent="0.35">
      <c r="J595">
        <v>-73217.128284702398</v>
      </c>
      <c r="K595" t="s">
        <v>5156</v>
      </c>
    </row>
    <row r="596" spans="10:11" x14ac:dyDescent="0.35">
      <c r="J596">
        <v>-74235.104533956401</v>
      </c>
      <c r="K596" t="s">
        <v>5156</v>
      </c>
    </row>
    <row r="597" spans="10:11" x14ac:dyDescent="0.35">
      <c r="J597">
        <v>-75253.0807832094</v>
      </c>
      <c r="K597" t="s">
        <v>5156</v>
      </c>
    </row>
    <row r="598" spans="10:11" x14ac:dyDescent="0.35">
      <c r="J598">
        <v>-76271.057032463403</v>
      </c>
      <c r="K598" t="s">
        <v>5156</v>
      </c>
    </row>
    <row r="599" spans="10:11" x14ac:dyDescent="0.35">
      <c r="J599">
        <v>-77289.033281716402</v>
      </c>
      <c r="K599" t="s">
        <v>5156</v>
      </c>
    </row>
    <row r="600" spans="10:11" x14ac:dyDescent="0.35">
      <c r="J600">
        <v>-78307.009530970405</v>
      </c>
      <c r="K600" t="s">
        <v>5156</v>
      </c>
    </row>
    <row r="601" spans="10:11" x14ac:dyDescent="0.35">
      <c r="J601">
        <v>-79324.985780224306</v>
      </c>
      <c r="K601" t="s">
        <v>5156</v>
      </c>
    </row>
    <row r="602" spans="10:11" x14ac:dyDescent="0.35">
      <c r="J602">
        <v>-80342.962029477305</v>
      </c>
      <c r="K602" t="s">
        <v>5156</v>
      </c>
    </row>
    <row r="603" spans="10:11" x14ac:dyDescent="0.35">
      <c r="J603">
        <v>-81360.938278731395</v>
      </c>
      <c r="K603" t="s">
        <v>5156</v>
      </c>
    </row>
    <row r="604" spans="10:11" x14ac:dyDescent="0.35">
      <c r="J604">
        <v>-82378.914527984307</v>
      </c>
      <c r="K604" t="s">
        <v>5156</v>
      </c>
    </row>
    <row r="605" spans="10:11" x14ac:dyDescent="0.35">
      <c r="J605">
        <v>-83396.890777238397</v>
      </c>
      <c r="K605" t="s">
        <v>5156</v>
      </c>
    </row>
    <row r="606" spans="10:11" x14ac:dyDescent="0.35">
      <c r="J606">
        <v>-84414.867026491294</v>
      </c>
      <c r="K606" t="s">
        <v>5156</v>
      </c>
    </row>
    <row r="607" spans="10:11" x14ac:dyDescent="0.35">
      <c r="J607">
        <v>-85432.843275745399</v>
      </c>
      <c r="K607" t="s">
        <v>5156</v>
      </c>
    </row>
    <row r="608" spans="10:11" x14ac:dyDescent="0.35">
      <c r="J608">
        <v>-86450.819524999402</v>
      </c>
      <c r="K608" t="s">
        <v>5156</v>
      </c>
    </row>
    <row r="609" spans="10:11" x14ac:dyDescent="0.35">
      <c r="J609">
        <v>-87468.795774252401</v>
      </c>
      <c r="K609" t="s">
        <v>5156</v>
      </c>
    </row>
    <row r="610" spans="10:11" x14ac:dyDescent="0.35">
      <c r="J610">
        <v>-88486.772023506303</v>
      </c>
      <c r="K610" t="s">
        <v>5156</v>
      </c>
    </row>
    <row r="611" spans="10:11" x14ac:dyDescent="0.35">
      <c r="J611">
        <v>-89504.748272759403</v>
      </c>
      <c r="K611" t="s">
        <v>5156</v>
      </c>
    </row>
    <row r="612" spans="10:11" x14ac:dyDescent="0.35">
      <c r="J612">
        <v>-90522.724522013305</v>
      </c>
      <c r="K612" t="s">
        <v>5156</v>
      </c>
    </row>
    <row r="613" spans="10:11" x14ac:dyDescent="0.35">
      <c r="J613">
        <v>-91540.700771266405</v>
      </c>
      <c r="K613" t="s">
        <v>5156</v>
      </c>
    </row>
    <row r="614" spans="10:11" x14ac:dyDescent="0.35">
      <c r="J614">
        <v>-92558.677020520307</v>
      </c>
      <c r="K614" t="s">
        <v>5156</v>
      </c>
    </row>
    <row r="615" spans="10:11" x14ac:dyDescent="0.35">
      <c r="J615">
        <v>-93576.653269774397</v>
      </c>
      <c r="K615" t="s">
        <v>5156</v>
      </c>
    </row>
    <row r="616" spans="10:11" x14ac:dyDescent="0.35">
      <c r="J616">
        <v>-94594.629519027396</v>
      </c>
      <c r="K616" t="s">
        <v>5156</v>
      </c>
    </row>
    <row r="617" spans="10:11" x14ac:dyDescent="0.35">
      <c r="J617">
        <v>-95612.605768281399</v>
      </c>
      <c r="K617" t="s">
        <v>5156</v>
      </c>
    </row>
    <row r="618" spans="10:11" x14ac:dyDescent="0.35">
      <c r="J618">
        <v>-96630.582017534398</v>
      </c>
      <c r="K618" t="s">
        <v>5156</v>
      </c>
    </row>
    <row r="619" spans="10:11" x14ac:dyDescent="0.35">
      <c r="J619">
        <v>-97648.558266788401</v>
      </c>
      <c r="K619" t="s">
        <v>5156</v>
      </c>
    </row>
    <row r="620" spans="10:11" x14ac:dyDescent="0.35">
      <c r="J620">
        <v>-98666.5345160414</v>
      </c>
      <c r="K620" t="s">
        <v>5156</v>
      </c>
    </row>
    <row r="621" spans="10:11" x14ac:dyDescent="0.35">
      <c r="J621">
        <v>-99684.510765295403</v>
      </c>
      <c r="K621" t="s">
        <v>5156</v>
      </c>
    </row>
    <row r="622" spans="10:11" x14ac:dyDescent="0.35">
      <c r="J622">
        <v>-100702.487014549</v>
      </c>
      <c r="K622" t="s">
        <v>5156</v>
      </c>
    </row>
    <row r="623" spans="10:11" x14ac:dyDescent="0.35">
      <c r="J623">
        <v>-101720.463263802</v>
      </c>
      <c r="K623" t="s">
        <v>5156</v>
      </c>
    </row>
    <row r="624" spans="10:11" x14ac:dyDescent="0.35">
      <c r="J624">
        <v>-102738.439513056</v>
      </c>
      <c r="K624" t="s">
        <v>5156</v>
      </c>
    </row>
    <row r="625" spans="10:11" x14ac:dyDescent="0.35">
      <c r="J625">
        <v>-103756.415762309</v>
      </c>
      <c r="K625" t="s">
        <v>5156</v>
      </c>
    </row>
    <row r="626" spans="10:11" x14ac:dyDescent="0.35">
      <c r="J626">
        <v>-104774.392011563</v>
      </c>
      <c r="K626" t="s">
        <v>5156</v>
      </c>
    </row>
    <row r="627" spans="10:11" x14ac:dyDescent="0.35">
      <c r="J627">
        <v>-105792.368260816</v>
      </c>
      <c r="K627" t="s">
        <v>5156</v>
      </c>
    </row>
    <row r="628" spans="10:11" x14ac:dyDescent="0.35">
      <c r="J628">
        <v>-106810.34451007</v>
      </c>
      <c r="K628" t="s">
        <v>5156</v>
      </c>
    </row>
    <row r="629" spans="10:11" x14ac:dyDescent="0.35">
      <c r="J629">
        <v>-107828.32075932399</v>
      </c>
      <c r="K629" t="s">
        <v>5156</v>
      </c>
    </row>
    <row r="630" spans="10:11" x14ac:dyDescent="0.35">
      <c r="J630">
        <v>-108846.29700857701</v>
      </c>
      <c r="K630" t="s">
        <v>5156</v>
      </c>
    </row>
    <row r="631" spans="10:11" x14ac:dyDescent="0.35">
      <c r="J631">
        <v>-109864.273257831</v>
      </c>
      <c r="K631" t="s">
        <v>5156</v>
      </c>
    </row>
    <row r="632" spans="10:11" x14ac:dyDescent="0.35">
      <c r="J632">
        <v>-110882.24950708399</v>
      </c>
      <c r="K632" t="s">
        <v>5156</v>
      </c>
    </row>
    <row r="633" spans="10:11" x14ac:dyDescent="0.35">
      <c r="J633">
        <v>-111900.225756338</v>
      </c>
      <c r="K633" t="s">
        <v>5156</v>
      </c>
    </row>
    <row r="634" spans="10:11" x14ac:dyDescent="0.35">
      <c r="J634">
        <v>-112918.202005591</v>
      </c>
      <c r="K634" t="s">
        <v>5156</v>
      </c>
    </row>
    <row r="635" spans="10:11" x14ac:dyDescent="0.35">
      <c r="J635">
        <v>-113936.178254845</v>
      </c>
      <c r="K635" t="s">
        <v>5156</v>
      </c>
    </row>
    <row r="636" spans="10:11" x14ac:dyDescent="0.35">
      <c r="J636">
        <v>-114954.154504099</v>
      </c>
      <c r="K636" t="s">
        <v>5156</v>
      </c>
    </row>
    <row r="637" spans="10:11" x14ac:dyDescent="0.35">
      <c r="J637">
        <v>-115972.130753352</v>
      </c>
      <c r="K637" t="s">
        <v>5156</v>
      </c>
    </row>
    <row r="638" spans="10:11" x14ac:dyDescent="0.35">
      <c r="J638">
        <v>-116990.107002606</v>
      </c>
      <c r="K638" t="s">
        <v>5156</v>
      </c>
    </row>
    <row r="639" spans="10:11" x14ac:dyDescent="0.35">
      <c r="J639">
        <v>-118008.083251859</v>
      </c>
      <c r="K639" t="s">
        <v>5156</v>
      </c>
    </row>
    <row r="640" spans="10:11" x14ac:dyDescent="0.35">
      <c r="J640">
        <v>-119026.05950111301</v>
      </c>
      <c r="K640" t="s">
        <v>5156</v>
      </c>
    </row>
    <row r="641" spans="10:11" x14ac:dyDescent="0.35">
      <c r="J641">
        <v>-120044.03575036601</v>
      </c>
      <c r="K641" t="s">
        <v>5156</v>
      </c>
    </row>
    <row r="642" spans="10:11" x14ac:dyDescent="0.35">
      <c r="J642">
        <v>-121062.01199961999</v>
      </c>
      <c r="K642" t="s">
        <v>5156</v>
      </c>
    </row>
    <row r="643" spans="10:11" x14ac:dyDescent="0.35">
      <c r="J643">
        <v>-122079.988248874</v>
      </c>
      <c r="K643" t="s">
        <v>5156</v>
      </c>
    </row>
    <row r="644" spans="10:11" x14ac:dyDescent="0.35">
      <c r="J644">
        <v>-123097.964498127</v>
      </c>
      <c r="K644" t="s">
        <v>5156</v>
      </c>
    </row>
    <row r="645" spans="10:11" x14ac:dyDescent="0.35">
      <c r="J645">
        <v>-124115.940747381</v>
      </c>
      <c r="K645" t="s">
        <v>5156</v>
      </c>
    </row>
    <row r="646" spans="10:11" x14ac:dyDescent="0.35">
      <c r="J646">
        <v>-125133.916996634</v>
      </c>
      <c r="K646" t="s">
        <v>5156</v>
      </c>
    </row>
    <row r="647" spans="10:11" x14ac:dyDescent="0.35">
      <c r="J647">
        <v>-126151.893245888</v>
      </c>
      <c r="K647" t="s">
        <v>5156</v>
      </c>
    </row>
    <row r="648" spans="10:11" x14ac:dyDescent="0.35">
      <c r="J648">
        <v>-127169.869495142</v>
      </c>
      <c r="K648" t="s">
        <v>5156</v>
      </c>
    </row>
    <row r="649" spans="10:11" x14ac:dyDescent="0.35">
      <c r="J649">
        <v>-128187.845744395</v>
      </c>
      <c r="K649" t="s">
        <v>5156</v>
      </c>
    </row>
    <row r="650" spans="10:11" x14ac:dyDescent="0.35">
      <c r="J650">
        <v>-129205.82199364901</v>
      </c>
      <c r="K650" t="s">
        <v>5156</v>
      </c>
    </row>
    <row r="651" spans="10:11" x14ac:dyDescent="0.35">
      <c r="J651">
        <v>-130223.798242902</v>
      </c>
      <c r="K651" t="s">
        <v>5156</v>
      </c>
    </row>
    <row r="652" spans="10:11" x14ac:dyDescent="0.35">
      <c r="J652">
        <v>-131241.77449215599</v>
      </c>
      <c r="K652" t="s">
        <v>5156</v>
      </c>
    </row>
    <row r="653" spans="10:11" x14ac:dyDescent="0.35">
      <c r="J653">
        <v>-132259.75074140899</v>
      </c>
      <c r="K653" t="s">
        <v>5156</v>
      </c>
    </row>
    <row r="654" spans="10:11" x14ac:dyDescent="0.35">
      <c r="J654">
        <v>-133277.72699066301</v>
      </c>
      <c r="K654" t="s">
        <v>5156</v>
      </c>
    </row>
    <row r="655" spans="10:11" x14ac:dyDescent="0.35">
      <c r="J655">
        <v>-134295.703239917</v>
      </c>
      <c r="K655" t="s">
        <v>5156</v>
      </c>
    </row>
    <row r="656" spans="10:11" x14ac:dyDescent="0.35">
      <c r="J656">
        <v>-135313.67948917</v>
      </c>
      <c r="K656" t="s">
        <v>5156</v>
      </c>
    </row>
    <row r="657" spans="10:11" x14ac:dyDescent="0.35">
      <c r="J657">
        <v>-136331.65573842399</v>
      </c>
      <c r="K657" t="s">
        <v>5157</v>
      </c>
    </row>
    <row r="658" spans="10:11" x14ac:dyDescent="0.35">
      <c r="J658">
        <v>-137349.63198767701</v>
      </c>
      <c r="K658" t="s">
        <v>5157</v>
      </c>
    </row>
    <row r="659" spans="10:11" x14ac:dyDescent="0.35">
      <c r="J659">
        <v>-138367.608236931</v>
      </c>
      <c r="K659" t="s">
        <v>5157</v>
      </c>
    </row>
    <row r="660" spans="10:11" x14ac:dyDescent="0.35">
      <c r="J660">
        <v>-139385.584486184</v>
      </c>
      <c r="K660" t="s">
        <v>5157</v>
      </c>
    </row>
    <row r="661" spans="10:11" x14ac:dyDescent="0.35">
      <c r="J661">
        <v>-140403.56073543799</v>
      </c>
      <c r="K661" t="s">
        <v>5157</v>
      </c>
    </row>
    <row r="662" spans="10:11" x14ac:dyDescent="0.35">
      <c r="J662">
        <v>-141421.53698469099</v>
      </c>
      <c r="K662" t="s">
        <v>5157</v>
      </c>
    </row>
    <row r="663" spans="10:11" x14ac:dyDescent="0.35">
      <c r="J663">
        <v>-142439.51323394501</v>
      </c>
      <c r="K663" t="s">
        <v>5157</v>
      </c>
    </row>
    <row r="664" spans="10:11" x14ac:dyDescent="0.35">
      <c r="J664">
        <v>-143457.489483199</v>
      </c>
      <c r="K664" t="s">
        <v>5157</v>
      </c>
    </row>
    <row r="665" spans="10:11" x14ac:dyDescent="0.35">
      <c r="J665">
        <v>-144475.46573245199</v>
      </c>
      <c r="K665" t="s">
        <v>5157</v>
      </c>
    </row>
    <row r="666" spans="10:11" x14ac:dyDescent="0.35">
      <c r="J666">
        <v>-145493.44198170601</v>
      </c>
      <c r="K666" t="s">
        <v>5157</v>
      </c>
    </row>
    <row r="667" spans="10:11" x14ac:dyDescent="0.35">
      <c r="J667">
        <v>-146511.41823095901</v>
      </c>
      <c r="K667" t="s">
        <v>5157</v>
      </c>
    </row>
    <row r="668" spans="10:11" x14ac:dyDescent="0.35">
      <c r="J668">
        <v>-147529.394480213</v>
      </c>
      <c r="K668" t="s">
        <v>5157</v>
      </c>
    </row>
    <row r="669" spans="10:11" x14ac:dyDescent="0.35">
      <c r="J669">
        <v>-148547.37072946699</v>
      </c>
      <c r="K669" t="s">
        <v>5157</v>
      </c>
    </row>
    <row r="670" spans="10:11" x14ac:dyDescent="0.35">
      <c r="J670">
        <v>-149565.34697871999</v>
      </c>
      <c r="K670" t="s">
        <v>5157</v>
      </c>
    </row>
    <row r="671" spans="10:11" x14ac:dyDescent="0.35">
      <c r="J671">
        <v>-150583.323227974</v>
      </c>
      <c r="K671" t="s">
        <v>5157</v>
      </c>
    </row>
    <row r="672" spans="10:11" x14ac:dyDescent="0.35">
      <c r="J672">
        <v>-151601.299477227</v>
      </c>
      <c r="K672" t="s">
        <v>5157</v>
      </c>
    </row>
    <row r="673" spans="10:11" x14ac:dyDescent="0.35">
      <c r="J673">
        <v>-152619.27572648099</v>
      </c>
      <c r="K673" t="s">
        <v>5157</v>
      </c>
    </row>
    <row r="674" spans="10:11" x14ac:dyDescent="0.35">
      <c r="J674">
        <v>-153637.25197573399</v>
      </c>
      <c r="K674" t="s">
        <v>5157</v>
      </c>
    </row>
    <row r="675" spans="10:11" x14ac:dyDescent="0.35">
      <c r="J675">
        <v>-154655.22822498801</v>
      </c>
      <c r="K675" t="s">
        <v>5157</v>
      </c>
    </row>
    <row r="676" spans="10:11" x14ac:dyDescent="0.35">
      <c r="J676">
        <v>-155673.204474242</v>
      </c>
      <c r="K676" t="s">
        <v>5157</v>
      </c>
    </row>
    <row r="677" spans="10:11" x14ac:dyDescent="0.35">
      <c r="J677">
        <v>-156691.180723495</v>
      </c>
      <c r="K677" t="s">
        <v>5157</v>
      </c>
    </row>
    <row r="678" spans="10:11" x14ac:dyDescent="0.35">
      <c r="J678">
        <v>-157709.15697274901</v>
      </c>
      <c r="K678" t="s">
        <v>5157</v>
      </c>
    </row>
    <row r="679" spans="10:11" x14ac:dyDescent="0.35">
      <c r="J679">
        <v>-158727.13322200201</v>
      </c>
      <c r="K679" t="s">
        <v>5157</v>
      </c>
    </row>
    <row r="680" spans="10:11" x14ac:dyDescent="0.35">
      <c r="J680">
        <v>-159745.109471256</v>
      </c>
      <c r="K680" t="s">
        <v>5157</v>
      </c>
    </row>
    <row r="681" spans="10:11" x14ac:dyDescent="0.35">
      <c r="J681">
        <v>-160763.085720509</v>
      </c>
      <c r="K681" t="s">
        <v>5157</v>
      </c>
    </row>
    <row r="682" spans="10:11" x14ac:dyDescent="0.35">
      <c r="J682">
        <v>-161781.06196976299</v>
      </c>
      <c r="K682" t="s">
        <v>5157</v>
      </c>
    </row>
    <row r="683" spans="10:11" x14ac:dyDescent="0.35">
      <c r="J683">
        <v>-162799.03821901701</v>
      </c>
      <c r="K683" t="s">
        <v>5157</v>
      </c>
    </row>
    <row r="684" spans="10:11" x14ac:dyDescent="0.35">
      <c r="J684">
        <v>-163817.01446827</v>
      </c>
      <c r="K684" t="s">
        <v>5157</v>
      </c>
    </row>
    <row r="685" spans="10:11" x14ac:dyDescent="0.35">
      <c r="J685">
        <v>-164834.99071752399</v>
      </c>
      <c r="K685" t="s">
        <v>5157</v>
      </c>
    </row>
    <row r="686" spans="10:11" x14ac:dyDescent="0.35">
      <c r="J686">
        <v>-165852.96696677699</v>
      </c>
      <c r="K686" t="s">
        <v>5157</v>
      </c>
    </row>
    <row r="687" spans="10:11" x14ac:dyDescent="0.35">
      <c r="J687">
        <v>-166870.94321603101</v>
      </c>
      <c r="K687" t="s">
        <v>5157</v>
      </c>
    </row>
    <row r="688" spans="10:11" x14ac:dyDescent="0.35">
      <c r="J688">
        <v>-167888.91946528401</v>
      </c>
      <c r="K688" t="s">
        <v>5157</v>
      </c>
    </row>
    <row r="689" spans="10:11" x14ac:dyDescent="0.35">
      <c r="J689">
        <v>-168906.895714538</v>
      </c>
      <c r="K689" t="s">
        <v>5157</v>
      </c>
    </row>
    <row r="690" spans="10:11" x14ac:dyDescent="0.35">
      <c r="J690">
        <v>-169924.87196379199</v>
      </c>
      <c r="K690" t="s">
        <v>5157</v>
      </c>
    </row>
    <row r="691" spans="10:11" x14ac:dyDescent="0.35">
      <c r="J691">
        <v>-170942.84821304501</v>
      </c>
      <c r="K691" t="s">
        <v>5157</v>
      </c>
    </row>
    <row r="692" spans="10:11" x14ac:dyDescent="0.35">
      <c r="J692">
        <v>-171960.824462299</v>
      </c>
      <c r="K692" t="s">
        <v>5157</v>
      </c>
    </row>
    <row r="693" spans="10:11" x14ac:dyDescent="0.35">
      <c r="J693">
        <v>-172978.800711552</v>
      </c>
      <c r="K693" t="s">
        <v>5157</v>
      </c>
    </row>
    <row r="694" spans="10:11" x14ac:dyDescent="0.35">
      <c r="J694">
        <v>-173996.77696080599</v>
      </c>
      <c r="K694" t="s">
        <v>5157</v>
      </c>
    </row>
    <row r="695" spans="10:11" x14ac:dyDescent="0.35">
      <c r="J695">
        <v>-175014.75321005899</v>
      </c>
      <c r="K695" t="s">
        <v>5157</v>
      </c>
    </row>
    <row r="696" spans="10:11" x14ac:dyDescent="0.35">
      <c r="J696">
        <v>-176032.72945931301</v>
      </c>
      <c r="K696" t="s">
        <v>5157</v>
      </c>
    </row>
    <row r="697" spans="10:11" x14ac:dyDescent="0.35">
      <c r="J697">
        <v>-177050.70570856699</v>
      </c>
      <c r="K697" t="s">
        <v>5158</v>
      </c>
    </row>
    <row r="698" spans="10:11" x14ac:dyDescent="0.35">
      <c r="J698">
        <v>-178068.68195781999</v>
      </c>
      <c r="K698" t="s">
        <v>5158</v>
      </c>
    </row>
    <row r="699" spans="10:11" x14ac:dyDescent="0.35">
      <c r="J699">
        <v>-179086.65820707401</v>
      </c>
      <c r="K699" t="s">
        <v>5158</v>
      </c>
    </row>
    <row r="700" spans="10:11" x14ac:dyDescent="0.35">
      <c r="J700">
        <v>-180104.63445632701</v>
      </c>
      <c r="K700" t="s">
        <v>5158</v>
      </c>
    </row>
    <row r="701" spans="10:11" x14ac:dyDescent="0.35">
      <c r="J701">
        <v>-181122.610705581</v>
      </c>
      <c r="K701" t="s">
        <v>5158</v>
      </c>
    </row>
    <row r="702" spans="10:11" x14ac:dyDescent="0.35">
      <c r="J702">
        <v>-182140.586954834</v>
      </c>
      <c r="K702" t="s">
        <v>5158</v>
      </c>
    </row>
    <row r="703" spans="10:11" x14ac:dyDescent="0.35">
      <c r="J703">
        <v>-183158.56320408799</v>
      </c>
      <c r="K703" t="s">
        <v>5158</v>
      </c>
    </row>
    <row r="704" spans="10:11" x14ac:dyDescent="0.35">
      <c r="J704">
        <v>-184176.539453342</v>
      </c>
      <c r="K704" t="s">
        <v>5158</v>
      </c>
    </row>
    <row r="705" spans="10:11" x14ac:dyDescent="0.35">
      <c r="J705">
        <v>-185194.515702595</v>
      </c>
      <c r="K705" t="s">
        <v>5158</v>
      </c>
    </row>
    <row r="706" spans="10:11" x14ac:dyDescent="0.35">
      <c r="J706">
        <v>-186212.49195184899</v>
      </c>
      <c r="K706" t="s">
        <v>5158</v>
      </c>
    </row>
    <row r="707" spans="10:11" x14ac:dyDescent="0.35">
      <c r="J707">
        <v>-187230.46820110199</v>
      </c>
      <c r="K707" t="s">
        <v>5158</v>
      </c>
    </row>
    <row r="708" spans="10:11" x14ac:dyDescent="0.35">
      <c r="J708">
        <v>-188248.44445035601</v>
      </c>
      <c r="K708" t="s">
        <v>5158</v>
      </c>
    </row>
    <row r="709" spans="10:11" x14ac:dyDescent="0.35">
      <c r="J709">
        <v>-189266.42069961</v>
      </c>
      <c r="K709" t="s">
        <v>5158</v>
      </c>
    </row>
    <row r="710" spans="10:11" x14ac:dyDescent="0.35">
      <c r="J710">
        <v>-190284.396948863</v>
      </c>
      <c r="K710" t="s">
        <v>5158</v>
      </c>
    </row>
    <row r="711" spans="10:11" x14ac:dyDescent="0.35">
      <c r="J711">
        <v>-191302.37319811701</v>
      </c>
      <c r="K711" t="s">
        <v>5158</v>
      </c>
    </row>
    <row r="712" spans="10:11" x14ac:dyDescent="0.35">
      <c r="J712">
        <v>-192320.34944737001</v>
      </c>
      <c r="K712" t="s">
        <v>5158</v>
      </c>
    </row>
    <row r="713" spans="10:11" x14ac:dyDescent="0.35">
      <c r="J713">
        <v>-193338.325696624</v>
      </c>
      <c r="K713" t="s">
        <v>5158</v>
      </c>
    </row>
    <row r="714" spans="10:11" x14ac:dyDescent="0.35">
      <c r="J714">
        <v>-194356.301945877</v>
      </c>
      <c r="K714" t="s">
        <v>5158</v>
      </c>
    </row>
    <row r="715" spans="10:11" x14ac:dyDescent="0.35">
      <c r="J715">
        <v>-195374.27819513099</v>
      </c>
      <c r="K715" t="s">
        <v>5158</v>
      </c>
    </row>
    <row r="716" spans="10:11" x14ac:dyDescent="0.35">
      <c r="J716">
        <v>-196392.25444438399</v>
      </c>
      <c r="K716" t="s">
        <v>5158</v>
      </c>
    </row>
    <row r="717" spans="10:11" x14ac:dyDescent="0.35">
      <c r="J717">
        <v>-197410.230693638</v>
      </c>
      <c r="K717" t="s">
        <v>5158</v>
      </c>
    </row>
    <row r="718" spans="10:11" x14ac:dyDescent="0.35">
      <c r="J718">
        <v>-198428.20694289199</v>
      </c>
      <c r="K718" t="s">
        <v>5158</v>
      </c>
    </row>
    <row r="719" spans="10:11" x14ac:dyDescent="0.35">
      <c r="J719">
        <v>-199446.18319214499</v>
      </c>
      <c r="K719" t="s">
        <v>5158</v>
      </c>
    </row>
    <row r="720" spans="10:11" x14ac:dyDescent="0.35">
      <c r="J720">
        <v>-200464.15944139901</v>
      </c>
      <c r="K720" t="s">
        <v>5158</v>
      </c>
    </row>
    <row r="721" spans="10:11" x14ac:dyDescent="0.35">
      <c r="J721">
        <v>-201482.13569065201</v>
      </c>
      <c r="K721" t="s">
        <v>5158</v>
      </c>
    </row>
    <row r="722" spans="10:11" x14ac:dyDescent="0.35">
      <c r="J722">
        <v>-202500.111939906</v>
      </c>
      <c r="K722" t="s">
        <v>5158</v>
      </c>
    </row>
    <row r="723" spans="10:11" x14ac:dyDescent="0.35">
      <c r="J723">
        <v>-203518.088189159</v>
      </c>
      <c r="K723" t="s">
        <v>5158</v>
      </c>
    </row>
    <row r="724" spans="10:11" x14ac:dyDescent="0.35">
      <c r="J724">
        <v>-204536.06443841301</v>
      </c>
      <c r="K724" t="s">
        <v>5158</v>
      </c>
    </row>
    <row r="725" spans="10:11" x14ac:dyDescent="0.35">
      <c r="J725">
        <v>-205554.040687667</v>
      </c>
      <c r="K725" t="s">
        <v>5158</v>
      </c>
    </row>
    <row r="726" spans="10:11" x14ac:dyDescent="0.35">
      <c r="J726">
        <v>-206572.01693692</v>
      </c>
      <c r="K726" t="s">
        <v>5158</v>
      </c>
    </row>
    <row r="727" spans="10:11" x14ac:dyDescent="0.35">
      <c r="J727">
        <v>-207589.99318617399</v>
      </c>
      <c r="K727" t="s">
        <v>5158</v>
      </c>
    </row>
    <row r="728" spans="10:11" x14ac:dyDescent="0.35">
      <c r="J728">
        <v>-208607.96943542699</v>
      </c>
      <c r="K728" t="s">
        <v>5158</v>
      </c>
    </row>
    <row r="729" spans="10:11" x14ac:dyDescent="0.35">
      <c r="J729">
        <v>-209625.94568468101</v>
      </c>
      <c r="K729" t="s">
        <v>5158</v>
      </c>
    </row>
    <row r="730" spans="10:11" x14ac:dyDescent="0.35">
      <c r="J730">
        <v>-210643.92193393499</v>
      </c>
      <c r="K730" t="s">
        <v>5158</v>
      </c>
    </row>
    <row r="731" spans="10:11" x14ac:dyDescent="0.35">
      <c r="J731">
        <v>-211661.89818318799</v>
      </c>
      <c r="K731" t="s">
        <v>5158</v>
      </c>
    </row>
    <row r="732" spans="10:11" x14ac:dyDescent="0.35">
      <c r="J732">
        <v>-212679.87443244201</v>
      </c>
      <c r="K732" t="s">
        <v>5158</v>
      </c>
    </row>
    <row r="733" spans="10:11" x14ac:dyDescent="0.35">
      <c r="J733">
        <v>-213697.85068169501</v>
      </c>
      <c r="K733" t="s">
        <v>5158</v>
      </c>
    </row>
    <row r="734" spans="10:11" x14ac:dyDescent="0.35">
      <c r="J734">
        <v>-214715.826930949</v>
      </c>
      <c r="K734" t="s">
        <v>5158</v>
      </c>
    </row>
    <row r="735" spans="10:11" x14ac:dyDescent="0.35">
      <c r="J735">
        <v>-215733.803180202</v>
      </c>
      <c r="K735" t="s">
        <v>5158</v>
      </c>
    </row>
    <row r="736" spans="10:11" x14ac:dyDescent="0.35">
      <c r="J736">
        <v>-216751.77942945599</v>
      </c>
      <c r="K736" t="s">
        <v>5158</v>
      </c>
    </row>
    <row r="737" spans="10:11" x14ac:dyDescent="0.35">
      <c r="J737">
        <v>-217769.75567871</v>
      </c>
      <c r="K737" t="s">
        <v>5158</v>
      </c>
    </row>
    <row r="738" spans="10:11" x14ac:dyDescent="0.35">
      <c r="J738">
        <v>-218787.731927963</v>
      </c>
      <c r="K738" t="s">
        <v>5158</v>
      </c>
    </row>
    <row r="739" spans="10:11" x14ac:dyDescent="0.35">
      <c r="J739">
        <v>-219805.70817721699</v>
      </c>
      <c r="K739" t="s">
        <v>5158</v>
      </c>
    </row>
    <row r="740" spans="10:11" x14ac:dyDescent="0.35">
      <c r="J740">
        <v>-220823.68442646999</v>
      </c>
      <c r="K740" t="s">
        <v>5158</v>
      </c>
    </row>
    <row r="741" spans="10:11" x14ac:dyDescent="0.35">
      <c r="J741">
        <v>-221841.66067572401</v>
      </c>
      <c r="K741" t="s">
        <v>5158</v>
      </c>
    </row>
    <row r="742" spans="10:11" x14ac:dyDescent="0.35">
      <c r="J742">
        <v>-222859.63692497701</v>
      </c>
      <c r="K742" t="s">
        <v>5158</v>
      </c>
    </row>
    <row r="743" spans="10:11" x14ac:dyDescent="0.35">
      <c r="J743">
        <v>-223877.613174231</v>
      </c>
      <c r="K743" t="s">
        <v>5158</v>
      </c>
    </row>
    <row r="744" spans="10:11" x14ac:dyDescent="0.35">
      <c r="J744">
        <v>-224895.58942348501</v>
      </c>
      <c r="K744" t="s">
        <v>5158</v>
      </c>
    </row>
    <row r="745" spans="10:11" x14ac:dyDescent="0.35">
      <c r="J745">
        <v>-225913.56567273801</v>
      </c>
      <c r="K745" t="s">
        <v>5158</v>
      </c>
    </row>
    <row r="746" spans="10:11" x14ac:dyDescent="0.35">
      <c r="J746">
        <v>-226931.541921992</v>
      </c>
      <c r="K746" t="s">
        <v>5158</v>
      </c>
    </row>
    <row r="747" spans="10:11" x14ac:dyDescent="0.35">
      <c r="J747">
        <v>-227949.518171245</v>
      </c>
      <c r="K747" t="s">
        <v>5158</v>
      </c>
    </row>
    <row r="748" spans="10:11" x14ac:dyDescent="0.35">
      <c r="J748">
        <v>-228967.49442049899</v>
      </c>
      <c r="K748" t="s">
        <v>5158</v>
      </c>
    </row>
    <row r="749" spans="10:11" x14ac:dyDescent="0.35">
      <c r="J749">
        <v>-229985.47066975199</v>
      </c>
      <c r="K749" t="s">
        <v>5158</v>
      </c>
    </row>
    <row r="750" spans="10:11" x14ac:dyDescent="0.35">
      <c r="J750">
        <v>-231003.446919006</v>
      </c>
      <c r="K750" t="s">
        <v>5158</v>
      </c>
    </row>
    <row r="751" spans="10:11" x14ac:dyDescent="0.35">
      <c r="J751">
        <v>-232021.42316825999</v>
      </c>
      <c r="K751" t="s">
        <v>5158</v>
      </c>
    </row>
    <row r="752" spans="10:11" x14ac:dyDescent="0.35">
      <c r="J752">
        <v>-233039.39941751299</v>
      </c>
      <c r="K752" t="s">
        <v>5158</v>
      </c>
    </row>
    <row r="753" spans="10:11" x14ac:dyDescent="0.35">
      <c r="J753">
        <v>-234057.37566676701</v>
      </c>
      <c r="K753" t="s">
        <v>5158</v>
      </c>
    </row>
    <row r="754" spans="10:11" x14ac:dyDescent="0.35">
      <c r="J754">
        <v>-235075.35191602001</v>
      </c>
      <c r="K754" t="s">
        <v>5158</v>
      </c>
    </row>
    <row r="755" spans="10:11" x14ac:dyDescent="0.35">
      <c r="J755">
        <v>-236093.328165274</v>
      </c>
      <c r="K755" t="s">
        <v>5158</v>
      </c>
    </row>
    <row r="756" spans="10:11" x14ac:dyDescent="0.35">
      <c r="J756">
        <v>-237111.304414527</v>
      </c>
      <c r="K756" t="s">
        <v>5158</v>
      </c>
    </row>
    <row r="757" spans="10:11" x14ac:dyDescent="0.35">
      <c r="J757">
        <v>-238129.28066378101</v>
      </c>
      <c r="K757" t="s">
        <v>5158</v>
      </c>
    </row>
    <row r="758" spans="10:11" x14ac:dyDescent="0.35">
      <c r="J758">
        <v>-239147.256913035</v>
      </c>
      <c r="K758" t="s">
        <v>5158</v>
      </c>
    </row>
    <row r="759" spans="10:11" x14ac:dyDescent="0.35">
      <c r="J759">
        <v>-240165.233162288</v>
      </c>
      <c r="K759" t="s">
        <v>5158</v>
      </c>
    </row>
    <row r="760" spans="10:11" x14ac:dyDescent="0.35">
      <c r="J760">
        <v>-241183.20941154199</v>
      </c>
      <c r="K760" t="s">
        <v>5158</v>
      </c>
    </row>
    <row r="761" spans="10:11" x14ac:dyDescent="0.35">
      <c r="J761">
        <v>-242201.18566079499</v>
      </c>
      <c r="K761" t="s">
        <v>5158</v>
      </c>
    </row>
    <row r="762" spans="10:11" x14ac:dyDescent="0.35">
      <c r="J762">
        <v>-243219.16191004901</v>
      </c>
      <c r="K762" t="s">
        <v>5158</v>
      </c>
    </row>
    <row r="763" spans="10:11" x14ac:dyDescent="0.35">
      <c r="J763">
        <v>-244237.13815930299</v>
      </c>
      <c r="K763" t="s">
        <v>5158</v>
      </c>
    </row>
    <row r="764" spans="10:11" x14ac:dyDescent="0.35">
      <c r="J764">
        <v>-245255.11440855599</v>
      </c>
      <c r="K764" t="s">
        <v>5158</v>
      </c>
    </row>
    <row r="765" spans="10:11" x14ac:dyDescent="0.35">
      <c r="J765">
        <v>-246273.09065781001</v>
      </c>
      <c r="K765" t="s">
        <v>5158</v>
      </c>
    </row>
    <row r="766" spans="10:11" x14ac:dyDescent="0.35">
      <c r="J766">
        <v>-247291.06690706301</v>
      </c>
      <c r="K766" t="s">
        <v>5158</v>
      </c>
    </row>
    <row r="767" spans="10:11" x14ac:dyDescent="0.35">
      <c r="J767">
        <v>-248309.043156317</v>
      </c>
      <c r="K767" t="s">
        <v>5158</v>
      </c>
    </row>
    <row r="768" spans="10:11" x14ac:dyDescent="0.35">
      <c r="J768">
        <v>-249327.01940557</v>
      </c>
      <c r="K768" t="s">
        <v>5158</v>
      </c>
    </row>
    <row r="769" spans="10:11" x14ac:dyDescent="0.35">
      <c r="J769">
        <v>-250344.99565482399</v>
      </c>
      <c r="K769" t="s">
        <v>5158</v>
      </c>
    </row>
    <row r="770" spans="10:11" x14ac:dyDescent="0.35">
      <c r="J770">
        <v>-251362.97190407701</v>
      </c>
      <c r="K770" t="s">
        <v>5158</v>
      </c>
    </row>
    <row r="771" spans="10:11" x14ac:dyDescent="0.35">
      <c r="J771">
        <v>-252380.948153331</v>
      </c>
      <c r="K771" t="s">
        <v>5158</v>
      </c>
    </row>
    <row r="772" spans="10:11" x14ac:dyDescent="0.35">
      <c r="J772">
        <v>-253398.92440258499</v>
      </c>
      <c r="K772" t="s">
        <v>5158</v>
      </c>
    </row>
    <row r="773" spans="10:11" x14ac:dyDescent="0.35">
      <c r="J773">
        <v>-254416.90065183799</v>
      </c>
      <c r="K773" t="s">
        <v>5158</v>
      </c>
    </row>
    <row r="774" spans="10:11" x14ac:dyDescent="0.35">
      <c r="J774">
        <v>-255434.87690109201</v>
      </c>
      <c r="K774" t="s">
        <v>5158</v>
      </c>
    </row>
    <row r="775" spans="10:11" x14ac:dyDescent="0.35">
      <c r="J775">
        <v>-256452.85315034501</v>
      </c>
      <c r="K775" t="s">
        <v>5158</v>
      </c>
    </row>
    <row r="776" spans="10:11" x14ac:dyDescent="0.35">
      <c r="J776">
        <v>-257470.829399599</v>
      </c>
      <c r="K776" t="s">
        <v>5158</v>
      </c>
    </row>
    <row r="777" spans="10:11" x14ac:dyDescent="0.35">
      <c r="J777">
        <v>-258488.80564885199</v>
      </c>
      <c r="K777" t="s">
        <v>5156</v>
      </c>
    </row>
    <row r="778" spans="10:11" x14ac:dyDescent="0.35">
      <c r="J778">
        <v>-259506.78189810601</v>
      </c>
      <c r="K778" t="s">
        <v>5156</v>
      </c>
    </row>
    <row r="779" spans="10:11" x14ac:dyDescent="0.35">
      <c r="J779">
        <v>-260524.75814736</v>
      </c>
      <c r="K779" t="s">
        <v>5156</v>
      </c>
    </row>
    <row r="780" spans="10:11" x14ac:dyDescent="0.35">
      <c r="J780">
        <v>-261542.734396613</v>
      </c>
      <c r="K780" t="s">
        <v>5156</v>
      </c>
    </row>
    <row r="781" spans="10:11" x14ac:dyDescent="0.35">
      <c r="J781">
        <v>-262560.71064586699</v>
      </c>
      <c r="K781" t="s">
        <v>5156</v>
      </c>
    </row>
    <row r="782" spans="10:11" x14ac:dyDescent="0.35">
      <c r="J782">
        <v>-263578.68689512002</v>
      </c>
      <c r="K782" t="s">
        <v>5156</v>
      </c>
    </row>
    <row r="783" spans="10:11" x14ac:dyDescent="0.35">
      <c r="J783">
        <v>-264596.66314437398</v>
      </c>
      <c r="K783" t="s">
        <v>5156</v>
      </c>
    </row>
    <row r="784" spans="10:11" x14ac:dyDescent="0.35">
      <c r="J784">
        <v>-265614.639393627</v>
      </c>
      <c r="K784" t="s">
        <v>5156</v>
      </c>
    </row>
    <row r="785" spans="10:11" x14ac:dyDescent="0.35">
      <c r="J785">
        <v>-266632.61564288102</v>
      </c>
      <c r="K785" t="s">
        <v>5156</v>
      </c>
    </row>
    <row r="786" spans="10:11" x14ac:dyDescent="0.35">
      <c r="J786">
        <v>-267650.59189213498</v>
      </c>
      <c r="K786" t="s">
        <v>5156</v>
      </c>
    </row>
    <row r="787" spans="10:11" x14ac:dyDescent="0.35">
      <c r="J787">
        <v>-268668.56814138801</v>
      </c>
      <c r="K787" t="s">
        <v>5156</v>
      </c>
    </row>
    <row r="788" spans="10:11" x14ac:dyDescent="0.35">
      <c r="J788">
        <v>-269686.54439064203</v>
      </c>
      <c r="K788" t="s">
        <v>5156</v>
      </c>
    </row>
    <row r="789" spans="10:11" x14ac:dyDescent="0.35">
      <c r="J789">
        <v>-270704.520639895</v>
      </c>
      <c r="K789" t="s">
        <v>5156</v>
      </c>
    </row>
    <row r="790" spans="10:11" x14ac:dyDescent="0.35">
      <c r="J790">
        <v>-271722.49688914901</v>
      </c>
      <c r="K790" t="s">
        <v>5156</v>
      </c>
    </row>
    <row r="791" spans="10:11" x14ac:dyDescent="0.35">
      <c r="J791">
        <v>-272740.47313840297</v>
      </c>
      <c r="K791" t="s">
        <v>5156</v>
      </c>
    </row>
    <row r="792" spans="10:11" x14ac:dyDescent="0.35">
      <c r="J792">
        <v>-273758.449387656</v>
      </c>
      <c r="K792" t="s">
        <v>5156</v>
      </c>
    </row>
    <row r="793" spans="10:11" x14ac:dyDescent="0.35">
      <c r="J793">
        <v>-274776.42563691002</v>
      </c>
      <c r="K793" t="s">
        <v>5156</v>
      </c>
    </row>
    <row r="794" spans="10:11" x14ac:dyDescent="0.35">
      <c r="J794">
        <v>-275794.40188616299</v>
      </c>
      <c r="K794" t="s">
        <v>5156</v>
      </c>
    </row>
    <row r="795" spans="10:11" x14ac:dyDescent="0.35">
      <c r="J795">
        <v>-276812.37813541701</v>
      </c>
      <c r="K795" t="s">
        <v>5156</v>
      </c>
    </row>
    <row r="796" spans="10:11" x14ac:dyDescent="0.35">
      <c r="J796">
        <v>-277830.35438466998</v>
      </c>
      <c r="K796" t="s">
        <v>5156</v>
      </c>
    </row>
    <row r="797" spans="10:11" x14ac:dyDescent="0.35">
      <c r="J797">
        <v>-278848.33063392399</v>
      </c>
      <c r="K797" t="s">
        <v>5156</v>
      </c>
    </row>
    <row r="798" spans="10:11" x14ac:dyDescent="0.35">
      <c r="J798">
        <v>-279866.30688317801</v>
      </c>
      <c r="K798" t="s">
        <v>5156</v>
      </c>
    </row>
    <row r="799" spans="10:11" x14ac:dyDescent="0.35">
      <c r="J799">
        <v>-280884.28313243098</v>
      </c>
      <c r="K799" t="s">
        <v>5156</v>
      </c>
    </row>
    <row r="800" spans="10:11" x14ac:dyDescent="0.35">
      <c r="J800">
        <v>-281902.259381685</v>
      </c>
      <c r="K800" t="s">
        <v>5156</v>
      </c>
    </row>
    <row r="801" spans="10:11" x14ac:dyDescent="0.35">
      <c r="J801">
        <v>-282920.23563093803</v>
      </c>
      <c r="K801" t="s">
        <v>5156</v>
      </c>
    </row>
    <row r="802" spans="10:11" x14ac:dyDescent="0.35">
      <c r="J802">
        <v>-283938.21188019199</v>
      </c>
      <c r="K802" t="s">
        <v>5156</v>
      </c>
    </row>
    <row r="803" spans="10:11" x14ac:dyDescent="0.35">
      <c r="J803">
        <v>-284956.18812944501</v>
      </c>
      <c r="K803" t="s">
        <v>5156</v>
      </c>
    </row>
    <row r="804" spans="10:11" x14ac:dyDescent="0.35">
      <c r="J804">
        <v>-285974.16437869897</v>
      </c>
      <c r="K804" t="s">
        <v>5156</v>
      </c>
    </row>
    <row r="805" spans="10:11" x14ac:dyDescent="0.35">
      <c r="J805">
        <v>-286992.140627952</v>
      </c>
      <c r="K805" t="s">
        <v>5156</v>
      </c>
    </row>
    <row r="806" spans="10:11" x14ac:dyDescent="0.35">
      <c r="J806">
        <v>-288010.11687720602</v>
      </c>
      <c r="K806" t="s">
        <v>5156</v>
      </c>
    </row>
    <row r="807" spans="10:11" x14ac:dyDescent="0.35">
      <c r="J807">
        <v>-289028.09312645998</v>
      </c>
      <c r="K807" t="s">
        <v>5156</v>
      </c>
    </row>
    <row r="808" spans="10:11" x14ac:dyDescent="0.35">
      <c r="J808">
        <v>-290046.06937571301</v>
      </c>
      <c r="K808" t="s">
        <v>5156</v>
      </c>
    </row>
    <row r="809" spans="10:11" x14ac:dyDescent="0.35">
      <c r="J809">
        <v>-291064.04562496702</v>
      </c>
      <c r="K809" t="s">
        <v>5156</v>
      </c>
    </row>
    <row r="810" spans="10:11" x14ac:dyDescent="0.35">
      <c r="J810">
        <v>-292082.02187421999</v>
      </c>
      <c r="K810" t="s">
        <v>5156</v>
      </c>
    </row>
    <row r="811" spans="10:11" x14ac:dyDescent="0.35">
      <c r="J811">
        <v>-293099.99812347401</v>
      </c>
      <c r="K811" t="s">
        <v>5156</v>
      </c>
    </row>
    <row r="812" spans="10:11" x14ac:dyDescent="0.35">
      <c r="J812">
        <v>-294117.97437272797</v>
      </c>
      <c r="K812" t="s">
        <v>5156</v>
      </c>
    </row>
    <row r="813" spans="10:11" x14ac:dyDescent="0.35">
      <c r="J813">
        <v>-295135.950621981</v>
      </c>
      <c r="K813" t="s">
        <v>5156</v>
      </c>
    </row>
    <row r="814" spans="10:11" x14ac:dyDescent="0.35">
      <c r="J814">
        <v>-296153.92687123502</v>
      </c>
      <c r="K814" t="s">
        <v>5156</v>
      </c>
    </row>
    <row r="815" spans="10:11" x14ac:dyDescent="0.35">
      <c r="J815">
        <v>-297171.90312048799</v>
      </c>
      <c r="K815" t="s">
        <v>5156</v>
      </c>
    </row>
    <row r="816" spans="10:11" x14ac:dyDescent="0.35">
      <c r="J816">
        <v>-298189.879369742</v>
      </c>
      <c r="K816" t="s">
        <v>5156</v>
      </c>
    </row>
    <row r="817" spans="10:11" x14ac:dyDescent="0.35">
      <c r="J817">
        <v>-299207.85561899497</v>
      </c>
      <c r="K817" t="s">
        <v>5156</v>
      </c>
    </row>
    <row r="818" spans="10:11" x14ac:dyDescent="0.35">
      <c r="J818">
        <v>-300225.83186824899</v>
      </c>
      <c r="K818" t="s">
        <v>5156</v>
      </c>
    </row>
    <row r="819" spans="10:11" x14ac:dyDescent="0.35">
      <c r="J819">
        <v>-301243.80811750301</v>
      </c>
      <c r="K819" t="s">
        <v>5156</v>
      </c>
    </row>
    <row r="820" spans="10:11" x14ac:dyDescent="0.35">
      <c r="J820">
        <v>-302261.78436675598</v>
      </c>
      <c r="K820" t="s">
        <v>5156</v>
      </c>
    </row>
    <row r="821" spans="10:11" x14ac:dyDescent="0.35">
      <c r="J821">
        <v>-303279.76061601</v>
      </c>
      <c r="K821" t="s">
        <v>5156</v>
      </c>
    </row>
    <row r="822" spans="10:11" x14ac:dyDescent="0.35">
      <c r="J822">
        <v>-304297.73686526302</v>
      </c>
      <c r="K822" t="s">
        <v>5156</v>
      </c>
    </row>
    <row r="823" spans="10:11" x14ac:dyDescent="0.35">
      <c r="J823">
        <v>-305315.71311451698</v>
      </c>
      <c r="K823" t="s">
        <v>5156</v>
      </c>
    </row>
    <row r="824" spans="10:11" x14ac:dyDescent="0.35">
      <c r="J824">
        <v>-306333.689363771</v>
      </c>
      <c r="K824" t="s">
        <v>5156</v>
      </c>
    </row>
    <row r="825" spans="10:11" x14ac:dyDescent="0.35">
      <c r="J825">
        <v>-307351.66561302397</v>
      </c>
      <c r="K825" t="s">
        <v>5156</v>
      </c>
    </row>
    <row r="826" spans="10:11" x14ac:dyDescent="0.35">
      <c r="J826">
        <v>-308369.64186227799</v>
      </c>
      <c r="K826" t="s">
        <v>5156</v>
      </c>
    </row>
    <row r="827" spans="10:11" x14ac:dyDescent="0.35">
      <c r="J827">
        <v>-309387.61811153102</v>
      </c>
      <c r="K827" t="s">
        <v>5156</v>
      </c>
    </row>
    <row r="828" spans="10:11" x14ac:dyDescent="0.35">
      <c r="J828">
        <v>-310405.59436078498</v>
      </c>
      <c r="K828" t="s">
        <v>5156</v>
      </c>
    </row>
    <row r="829" spans="10:11" x14ac:dyDescent="0.35">
      <c r="J829">
        <v>-311423.570610038</v>
      </c>
      <c r="K829" t="s">
        <v>5156</v>
      </c>
    </row>
    <row r="830" spans="10:11" x14ac:dyDescent="0.35">
      <c r="J830">
        <v>-312441.54685929202</v>
      </c>
      <c r="K830" t="s">
        <v>5156</v>
      </c>
    </row>
    <row r="831" spans="10:11" x14ac:dyDescent="0.35">
      <c r="J831">
        <v>-313459.52310854499</v>
      </c>
      <c r="K831" t="s">
        <v>5156</v>
      </c>
    </row>
    <row r="832" spans="10:11" x14ac:dyDescent="0.35">
      <c r="J832">
        <v>-314477.49935779901</v>
      </c>
      <c r="K832" t="s">
        <v>5156</v>
      </c>
    </row>
    <row r="833" spans="10:11" x14ac:dyDescent="0.35">
      <c r="J833">
        <v>-315495.47560705303</v>
      </c>
      <c r="K833" t="s">
        <v>5156</v>
      </c>
    </row>
    <row r="834" spans="10:11" x14ac:dyDescent="0.35">
      <c r="J834">
        <v>-316513.451856306</v>
      </c>
      <c r="K834" t="s">
        <v>5156</v>
      </c>
    </row>
    <row r="835" spans="10:11" x14ac:dyDescent="0.35">
      <c r="J835">
        <v>-317531.42810556001</v>
      </c>
      <c r="K835" t="s">
        <v>5156</v>
      </c>
    </row>
    <row r="836" spans="10:11" x14ac:dyDescent="0.35">
      <c r="J836">
        <v>-318549.40435481298</v>
      </c>
      <c r="K836" t="s">
        <v>5156</v>
      </c>
    </row>
    <row r="837" spans="10:11" x14ac:dyDescent="0.35">
      <c r="J837">
        <v>-319567.380604067</v>
      </c>
      <c r="K837" t="s">
        <v>5156</v>
      </c>
    </row>
    <row r="838" spans="10:11" x14ac:dyDescent="0.35">
      <c r="J838">
        <v>-320585.35685331997</v>
      </c>
      <c r="K838" t="s">
        <v>5156</v>
      </c>
    </row>
    <row r="839" spans="10:11" x14ac:dyDescent="0.35">
      <c r="J839">
        <v>-321603.33310257399</v>
      </c>
      <c r="K839" t="s">
        <v>5156</v>
      </c>
    </row>
    <row r="840" spans="10:11" x14ac:dyDescent="0.35">
      <c r="J840">
        <v>-322621.30935182801</v>
      </c>
      <c r="K840" t="s">
        <v>5156</v>
      </c>
    </row>
    <row r="841" spans="10:11" x14ac:dyDescent="0.35">
      <c r="J841">
        <v>-323639.28560108098</v>
      </c>
      <c r="K841" t="s">
        <v>5156</v>
      </c>
    </row>
    <row r="842" spans="10:11" x14ac:dyDescent="0.35">
      <c r="J842">
        <v>-324657.26185033499</v>
      </c>
      <c r="K842" t="s">
        <v>5156</v>
      </c>
    </row>
    <row r="843" spans="10:11" x14ac:dyDescent="0.35">
      <c r="J843">
        <v>-325675.23809958802</v>
      </c>
      <c r="K843" t="s">
        <v>5156</v>
      </c>
    </row>
    <row r="844" spans="10:11" x14ac:dyDescent="0.35">
      <c r="J844">
        <v>-326693.21434884198</v>
      </c>
      <c r="K844" t="s">
        <v>5156</v>
      </c>
    </row>
    <row r="845" spans="10:11" x14ac:dyDescent="0.35">
      <c r="J845">
        <v>-327711.190598096</v>
      </c>
      <c r="K845" t="s">
        <v>5156</v>
      </c>
    </row>
    <row r="846" spans="10:11" x14ac:dyDescent="0.35">
      <c r="J846">
        <v>-328729.16684734903</v>
      </c>
      <c r="K846" t="s">
        <v>5156</v>
      </c>
    </row>
    <row r="847" spans="10:11" x14ac:dyDescent="0.35">
      <c r="J847">
        <v>-329747.14309660299</v>
      </c>
      <c r="K847" t="s">
        <v>5156</v>
      </c>
    </row>
    <row r="848" spans="10:11" x14ac:dyDescent="0.35">
      <c r="J848">
        <v>-330765.11934585602</v>
      </c>
      <c r="K848" t="s">
        <v>5156</v>
      </c>
    </row>
    <row r="849" spans="10:11" x14ac:dyDescent="0.35">
      <c r="J849">
        <v>-331783.09559510997</v>
      </c>
      <c r="K849" t="s">
        <v>5156</v>
      </c>
    </row>
    <row r="850" spans="10:11" x14ac:dyDescent="0.35">
      <c r="J850">
        <v>-332801.071844363</v>
      </c>
      <c r="K850" t="s">
        <v>5156</v>
      </c>
    </row>
    <row r="851" spans="10:11" x14ac:dyDescent="0.35">
      <c r="J851">
        <v>-333819.04809361702</v>
      </c>
      <c r="K851" t="s">
        <v>5156</v>
      </c>
    </row>
    <row r="852" spans="10:11" x14ac:dyDescent="0.35">
      <c r="J852">
        <v>-334837.02434287098</v>
      </c>
      <c r="K852" t="s">
        <v>5156</v>
      </c>
    </row>
    <row r="853" spans="10:11" x14ac:dyDescent="0.35">
      <c r="J853">
        <v>-335855.00059212401</v>
      </c>
      <c r="K853" t="s">
        <v>5156</v>
      </c>
    </row>
    <row r="854" spans="10:11" x14ac:dyDescent="0.35">
      <c r="J854">
        <v>-336872.97684137803</v>
      </c>
      <c r="K854" t="s">
        <v>5156</v>
      </c>
    </row>
    <row r="855" spans="10:11" x14ac:dyDescent="0.35">
      <c r="J855">
        <v>-337890.953090631</v>
      </c>
      <c r="K855" t="s">
        <v>5156</v>
      </c>
    </row>
    <row r="856" spans="10:11" x14ac:dyDescent="0.35">
      <c r="J856">
        <v>-338908.92933988501</v>
      </c>
      <c r="K856" t="s">
        <v>5156</v>
      </c>
    </row>
    <row r="857" spans="10:11" x14ac:dyDescent="0.35">
      <c r="J857">
        <v>-339926.90558913798</v>
      </c>
      <c r="K857" t="s">
        <v>5156</v>
      </c>
    </row>
    <row r="858" spans="10:11" x14ac:dyDescent="0.35">
      <c r="J858">
        <v>-340944.881838392</v>
      </c>
      <c r="K858" t="s">
        <v>5156</v>
      </c>
    </row>
    <row r="859" spans="10:11" x14ac:dyDescent="0.35">
      <c r="J859">
        <v>-341962.85808764602</v>
      </c>
      <c r="K859" t="s">
        <v>5156</v>
      </c>
    </row>
    <row r="860" spans="10:11" x14ac:dyDescent="0.35">
      <c r="J860">
        <v>-342980.83433689899</v>
      </c>
      <c r="K860" t="s">
        <v>5156</v>
      </c>
    </row>
    <row r="861" spans="10:11" x14ac:dyDescent="0.35">
      <c r="J861">
        <v>-343998.81058615301</v>
      </c>
      <c r="K861" t="s">
        <v>5156</v>
      </c>
    </row>
    <row r="862" spans="10:11" x14ac:dyDescent="0.35">
      <c r="J862">
        <v>-345016.78683540598</v>
      </c>
      <c r="K862" t="s">
        <v>5156</v>
      </c>
    </row>
    <row r="863" spans="10:11" x14ac:dyDescent="0.35">
      <c r="J863">
        <v>-346034.76308465999</v>
      </c>
      <c r="K863" t="s">
        <v>5156</v>
      </c>
    </row>
    <row r="864" spans="10:11" x14ac:dyDescent="0.35">
      <c r="J864">
        <v>-347052.73933391302</v>
      </c>
      <c r="K864" t="s">
        <v>5156</v>
      </c>
    </row>
    <row r="865" spans="10:11" x14ac:dyDescent="0.35">
      <c r="J865">
        <v>-348070.71558316698</v>
      </c>
      <c r="K865" t="s">
        <v>5156</v>
      </c>
    </row>
    <row r="866" spans="10:11" x14ac:dyDescent="0.35">
      <c r="J866">
        <v>-349088.691832421</v>
      </c>
      <c r="K866" t="s">
        <v>5156</v>
      </c>
    </row>
    <row r="867" spans="10:11" x14ac:dyDescent="0.35">
      <c r="J867">
        <v>-350106.66808167403</v>
      </c>
      <c r="K867" t="s">
        <v>5156</v>
      </c>
    </row>
    <row r="868" spans="10:11" x14ac:dyDescent="0.35">
      <c r="J868">
        <v>-351124.64433092799</v>
      </c>
      <c r="K868" t="s">
        <v>5156</v>
      </c>
    </row>
    <row r="869" spans="10:11" x14ac:dyDescent="0.35">
      <c r="J869">
        <v>-352142.62058018101</v>
      </c>
      <c r="K869" t="s">
        <v>5156</v>
      </c>
    </row>
    <row r="870" spans="10:11" x14ac:dyDescent="0.35">
      <c r="J870">
        <v>-353160.59682943497</v>
      </c>
      <c r="K870" t="s">
        <v>5156</v>
      </c>
    </row>
    <row r="871" spans="10:11" x14ac:dyDescent="0.35">
      <c r="J871">
        <v>-354178.573078688</v>
      </c>
      <c r="K871" t="s">
        <v>5156</v>
      </c>
    </row>
    <row r="872" spans="10:11" x14ac:dyDescent="0.35">
      <c r="J872">
        <v>-355196.54932794202</v>
      </c>
      <c r="K872" t="s">
        <v>5156</v>
      </c>
    </row>
    <row r="873" spans="10:11" x14ac:dyDescent="0.35">
      <c r="J873">
        <v>-356214.52557719598</v>
      </c>
      <c r="K873" t="s">
        <v>5156</v>
      </c>
    </row>
    <row r="874" spans="10:11" x14ac:dyDescent="0.35">
      <c r="J874">
        <v>-357232.50182644901</v>
      </c>
      <c r="K874" t="s">
        <v>5156</v>
      </c>
    </row>
    <row r="875" spans="10:11" x14ac:dyDescent="0.35">
      <c r="J875">
        <v>-358250.47807570302</v>
      </c>
      <c r="K875" t="s">
        <v>5156</v>
      </c>
    </row>
    <row r="876" spans="10:11" x14ac:dyDescent="0.35">
      <c r="J876">
        <v>-359268.45432495599</v>
      </c>
      <c r="K876" t="s">
        <v>5156</v>
      </c>
    </row>
    <row r="877" spans="10:11" x14ac:dyDescent="0.35">
      <c r="J877">
        <v>-360286.43057421001</v>
      </c>
      <c r="K877" t="s">
        <v>5156</v>
      </c>
    </row>
    <row r="878" spans="10:11" x14ac:dyDescent="0.35">
      <c r="J878">
        <v>-361304.40682346298</v>
      </c>
      <c r="K878" t="s">
        <v>5156</v>
      </c>
    </row>
    <row r="879" spans="10:11" x14ac:dyDescent="0.35">
      <c r="J879">
        <v>-362322.383072717</v>
      </c>
      <c r="K879" t="s">
        <v>5156</v>
      </c>
    </row>
    <row r="880" spans="10:11" x14ac:dyDescent="0.35">
      <c r="J880">
        <v>-363340.35932197102</v>
      </c>
      <c r="K880" t="s">
        <v>5156</v>
      </c>
    </row>
    <row r="881" spans="10:11" x14ac:dyDescent="0.35">
      <c r="J881">
        <v>-364358.33557122399</v>
      </c>
      <c r="K881" t="s">
        <v>5156</v>
      </c>
    </row>
    <row r="882" spans="10:11" x14ac:dyDescent="0.35">
      <c r="J882">
        <v>-365376.311820478</v>
      </c>
      <c r="K882" t="s">
        <v>5156</v>
      </c>
    </row>
    <row r="883" spans="10:11" x14ac:dyDescent="0.35">
      <c r="J883">
        <v>-366394.28806973097</v>
      </c>
      <c r="K883" t="s">
        <v>5156</v>
      </c>
    </row>
    <row r="884" spans="10:11" x14ac:dyDescent="0.35">
      <c r="J884">
        <v>-367412.26431898499</v>
      </c>
      <c r="K884" t="s">
        <v>5156</v>
      </c>
    </row>
    <row r="885" spans="10:11" x14ac:dyDescent="0.35">
      <c r="J885">
        <v>-368430.24056823802</v>
      </c>
      <c r="K885" t="s">
        <v>5156</v>
      </c>
    </row>
    <row r="886" spans="10:11" x14ac:dyDescent="0.35">
      <c r="J886">
        <v>-369448.21681749198</v>
      </c>
      <c r="K886" t="s">
        <v>5156</v>
      </c>
    </row>
    <row r="887" spans="10:11" x14ac:dyDescent="0.35">
      <c r="J887">
        <v>-370466.193066746</v>
      </c>
      <c r="K887" t="s">
        <v>5156</v>
      </c>
    </row>
    <row r="888" spans="10:11" x14ac:dyDescent="0.35">
      <c r="J888">
        <v>-371484.16931599902</v>
      </c>
      <c r="K888" t="s">
        <v>5156</v>
      </c>
    </row>
    <row r="889" spans="10:11" x14ac:dyDescent="0.35">
      <c r="J889">
        <v>-372502.14556525298</v>
      </c>
      <c r="K889" t="s">
        <v>5156</v>
      </c>
    </row>
    <row r="890" spans="10:11" x14ac:dyDescent="0.35">
      <c r="J890">
        <v>-373520.12181450601</v>
      </c>
      <c r="K890" t="s">
        <v>5156</v>
      </c>
    </row>
    <row r="891" spans="10:11" x14ac:dyDescent="0.35">
      <c r="J891">
        <v>-374538.09806375997</v>
      </c>
      <c r="K891" t="s">
        <v>5156</v>
      </c>
    </row>
    <row r="892" spans="10:11" x14ac:dyDescent="0.35">
      <c r="J892">
        <v>-375556.074313013</v>
      </c>
      <c r="K892" t="s">
        <v>5156</v>
      </c>
    </row>
    <row r="893" spans="10:11" x14ac:dyDescent="0.35">
      <c r="J893">
        <v>-376574.05056226702</v>
      </c>
      <c r="K893" t="s">
        <v>5156</v>
      </c>
    </row>
    <row r="894" spans="10:11" x14ac:dyDescent="0.35">
      <c r="J894">
        <v>-377592.02681152098</v>
      </c>
      <c r="K894" t="s">
        <v>5156</v>
      </c>
    </row>
    <row r="895" spans="10:11" x14ac:dyDescent="0.35">
      <c r="J895">
        <v>-378610.003060774</v>
      </c>
      <c r="K895" t="s">
        <v>5156</v>
      </c>
    </row>
    <row r="896" spans="10:11" x14ac:dyDescent="0.35">
      <c r="J896">
        <v>-379627.97931002802</v>
      </c>
      <c r="K896" t="s">
        <v>5156</v>
      </c>
    </row>
    <row r="897" spans="10:11" x14ac:dyDescent="0.35">
      <c r="J897">
        <v>-380645.95555928099</v>
      </c>
      <c r="K897" t="s">
        <v>5156</v>
      </c>
    </row>
    <row r="898" spans="10:11" x14ac:dyDescent="0.35">
      <c r="J898">
        <v>-381663.93180853501</v>
      </c>
      <c r="K898" t="s">
        <v>5156</v>
      </c>
    </row>
    <row r="899" spans="10:11" x14ac:dyDescent="0.35">
      <c r="J899">
        <v>-382681.90805778798</v>
      </c>
      <c r="K899" t="s">
        <v>5156</v>
      </c>
    </row>
    <row r="900" spans="10:11" x14ac:dyDescent="0.35">
      <c r="J900">
        <v>-383699.884307042</v>
      </c>
      <c r="K900" t="s">
        <v>5156</v>
      </c>
    </row>
    <row r="901" spans="10:11" x14ac:dyDescent="0.35">
      <c r="J901">
        <v>-384717.86055629601</v>
      </c>
      <c r="K901" t="s">
        <v>5156</v>
      </c>
    </row>
    <row r="902" spans="10:11" x14ac:dyDescent="0.35">
      <c r="J902">
        <v>-385735.83680554898</v>
      </c>
      <c r="K902" t="s">
        <v>5156</v>
      </c>
    </row>
    <row r="903" spans="10:11" x14ac:dyDescent="0.35">
      <c r="J903">
        <v>-386753.813054803</v>
      </c>
      <c r="K903" t="s">
        <v>5156</v>
      </c>
    </row>
    <row r="904" spans="10:11" x14ac:dyDescent="0.35">
      <c r="J904">
        <v>-387771.78930405597</v>
      </c>
      <c r="K904" t="s">
        <v>5156</v>
      </c>
    </row>
    <row r="905" spans="10:11" x14ac:dyDescent="0.35">
      <c r="J905">
        <v>-388789.76555330999</v>
      </c>
      <c r="K905" t="s">
        <v>5156</v>
      </c>
    </row>
    <row r="906" spans="10:11" x14ac:dyDescent="0.35">
      <c r="J906">
        <v>-389807.74180256401</v>
      </c>
      <c r="K906" t="s">
        <v>5156</v>
      </c>
    </row>
    <row r="907" spans="10:11" x14ac:dyDescent="0.35">
      <c r="J907">
        <v>-390825.71805181698</v>
      </c>
      <c r="K907" t="s">
        <v>5156</v>
      </c>
    </row>
    <row r="908" spans="10:11" x14ac:dyDescent="0.35">
      <c r="J908">
        <v>-391843.69430107099</v>
      </c>
      <c r="K908" t="s">
        <v>5156</v>
      </c>
    </row>
    <row r="909" spans="10:11" x14ac:dyDescent="0.35">
      <c r="J909">
        <v>-392861.67055032402</v>
      </c>
      <c r="K909" t="s">
        <v>5156</v>
      </c>
    </row>
    <row r="910" spans="10:11" x14ac:dyDescent="0.35">
      <c r="J910">
        <v>-393879.64679957798</v>
      </c>
      <c r="K910" t="s">
        <v>5156</v>
      </c>
    </row>
    <row r="911" spans="10:11" x14ac:dyDescent="0.35">
      <c r="J911">
        <v>-394897.62304883101</v>
      </c>
      <c r="K911" t="s">
        <v>5156</v>
      </c>
    </row>
    <row r="912" spans="10:11" x14ac:dyDescent="0.35">
      <c r="J912">
        <v>-395915.59929808503</v>
      </c>
      <c r="K912" t="s">
        <v>5156</v>
      </c>
    </row>
    <row r="913" spans="10:11" x14ac:dyDescent="0.35">
      <c r="J913">
        <v>-396933.57554733899</v>
      </c>
      <c r="K913" t="s">
        <v>5156</v>
      </c>
    </row>
    <row r="914" spans="10:11" x14ac:dyDescent="0.35">
      <c r="J914">
        <v>-397951.55179659202</v>
      </c>
      <c r="K914" t="s">
        <v>5156</v>
      </c>
    </row>
    <row r="915" spans="10:11" x14ac:dyDescent="0.35">
      <c r="J915">
        <v>-398969.52804584597</v>
      </c>
      <c r="K915" t="s">
        <v>5156</v>
      </c>
    </row>
    <row r="916" spans="10:11" x14ac:dyDescent="0.35">
      <c r="J916">
        <v>-399987.504295099</v>
      </c>
      <c r="K916" t="s">
        <v>5156</v>
      </c>
    </row>
    <row r="917" spans="10:11" x14ac:dyDescent="0.35">
      <c r="J917">
        <v>-401005.48054435302</v>
      </c>
      <c r="K917" t="s">
        <v>5156</v>
      </c>
    </row>
    <row r="918" spans="10:11" x14ac:dyDescent="0.35">
      <c r="J918">
        <v>-402023.45679360599</v>
      </c>
      <c r="K918" t="s">
        <v>5156</v>
      </c>
    </row>
    <row r="919" spans="10:11" x14ac:dyDescent="0.35">
      <c r="J919">
        <v>-403041.43304286001</v>
      </c>
      <c r="K919" t="s">
        <v>5156</v>
      </c>
    </row>
    <row r="920" spans="10:11" x14ac:dyDescent="0.35">
      <c r="J920">
        <v>-404059.40929211298</v>
      </c>
      <c r="K920" t="s">
        <v>5156</v>
      </c>
    </row>
    <row r="921" spans="10:11" x14ac:dyDescent="0.35">
      <c r="J921">
        <v>-405077.385541367</v>
      </c>
      <c r="K921" t="s">
        <v>5156</v>
      </c>
    </row>
    <row r="922" spans="10:11" x14ac:dyDescent="0.35">
      <c r="J922">
        <v>-406095.36179062101</v>
      </c>
      <c r="K922" t="s">
        <v>5156</v>
      </c>
    </row>
    <row r="923" spans="10:11" x14ac:dyDescent="0.35">
      <c r="J923">
        <v>-407113.33803987398</v>
      </c>
      <c r="K923" t="s">
        <v>5156</v>
      </c>
    </row>
    <row r="924" spans="10:11" x14ac:dyDescent="0.35">
      <c r="J924">
        <v>-408131.314289128</v>
      </c>
      <c r="K924" t="s">
        <v>5156</v>
      </c>
    </row>
    <row r="925" spans="10:11" x14ac:dyDescent="0.35">
      <c r="J925">
        <v>-409149.29053838103</v>
      </c>
      <c r="K925" t="s">
        <v>5156</v>
      </c>
    </row>
    <row r="926" spans="10:11" x14ac:dyDescent="0.35">
      <c r="J926">
        <v>-410167.26678763499</v>
      </c>
      <c r="K926" t="s">
        <v>5156</v>
      </c>
    </row>
    <row r="927" spans="10:11" x14ac:dyDescent="0.35">
      <c r="J927">
        <v>-411185.24303688901</v>
      </c>
      <c r="K927" t="s">
        <v>5156</v>
      </c>
    </row>
    <row r="928" spans="10:11" x14ac:dyDescent="0.35">
      <c r="J928">
        <v>-412203.21928614198</v>
      </c>
      <c r="K928" t="s">
        <v>5156</v>
      </c>
    </row>
    <row r="929" spans="10:11" x14ac:dyDescent="0.35">
      <c r="J929">
        <v>-413221.19553539599</v>
      </c>
      <c r="K929" t="s">
        <v>5156</v>
      </c>
    </row>
    <row r="930" spans="10:11" x14ac:dyDescent="0.35">
      <c r="J930">
        <v>-414239.17178464902</v>
      </c>
      <c r="K930" t="s">
        <v>5156</v>
      </c>
    </row>
    <row r="931" spans="10:11" x14ac:dyDescent="0.35">
      <c r="J931">
        <v>-415257.14803390298</v>
      </c>
      <c r="K931" t="s">
        <v>5156</v>
      </c>
    </row>
    <row r="932" spans="10:11" x14ac:dyDescent="0.35">
      <c r="J932">
        <v>-416275.12428315601</v>
      </c>
      <c r="K932" t="s">
        <v>5156</v>
      </c>
    </row>
    <row r="933" spans="10:11" x14ac:dyDescent="0.35">
      <c r="J933">
        <v>-417293.10053241003</v>
      </c>
      <c r="K933" t="s">
        <v>5156</v>
      </c>
    </row>
    <row r="934" spans="10:11" x14ac:dyDescent="0.35">
      <c r="J934">
        <v>-418311.07678166399</v>
      </c>
      <c r="K934" t="s">
        <v>5156</v>
      </c>
    </row>
    <row r="935" spans="10:11" x14ac:dyDescent="0.35">
      <c r="J935">
        <v>-419329.05303091701</v>
      </c>
      <c r="K935" t="s">
        <v>5156</v>
      </c>
    </row>
    <row r="936" spans="10:11" x14ac:dyDescent="0.35">
      <c r="J936">
        <v>-420347.02928017097</v>
      </c>
      <c r="K936" t="s">
        <v>5156</v>
      </c>
    </row>
    <row r="937" spans="10:11" x14ac:dyDescent="0.35">
      <c r="J937">
        <v>-421365.005529424</v>
      </c>
      <c r="K937" t="s">
        <v>5156</v>
      </c>
    </row>
    <row r="938" spans="10:11" x14ac:dyDescent="0.35">
      <c r="J938">
        <v>-422382.98177867802</v>
      </c>
      <c r="K938" t="s">
        <v>5156</v>
      </c>
    </row>
    <row r="939" spans="10:11" x14ac:dyDescent="0.35">
      <c r="J939">
        <v>-423400.95802793099</v>
      </c>
      <c r="K939" t="s">
        <v>5156</v>
      </c>
    </row>
    <row r="940" spans="10:11" x14ac:dyDescent="0.35">
      <c r="J940">
        <v>-424418.93427718501</v>
      </c>
      <c r="K940" t="s">
        <v>5156</v>
      </c>
    </row>
    <row r="941" spans="10:11" x14ac:dyDescent="0.35">
      <c r="J941">
        <v>-425436.91052643902</v>
      </c>
      <c r="K941" t="s">
        <v>5156</v>
      </c>
    </row>
    <row r="942" spans="10:11" x14ac:dyDescent="0.35">
      <c r="J942">
        <v>-426454.88677569199</v>
      </c>
      <c r="K942" t="s">
        <v>5156</v>
      </c>
    </row>
    <row r="943" spans="10:11" x14ac:dyDescent="0.35">
      <c r="J943">
        <v>-427472.86302494601</v>
      </c>
      <c r="K943" t="s">
        <v>5156</v>
      </c>
    </row>
    <row r="944" spans="10:11" x14ac:dyDescent="0.35">
      <c r="J944">
        <v>-428490.83927419898</v>
      </c>
      <c r="K944" t="s">
        <v>5156</v>
      </c>
    </row>
    <row r="945" spans="10:11" x14ac:dyDescent="0.35">
      <c r="J945">
        <v>-429508.815523453</v>
      </c>
      <c r="K945" t="s">
        <v>5156</v>
      </c>
    </row>
    <row r="946" spans="10:11" x14ac:dyDescent="0.35">
      <c r="J946">
        <v>-430526.79177270603</v>
      </c>
      <c r="K946" t="s">
        <v>5156</v>
      </c>
    </row>
    <row r="947" spans="10:11" x14ac:dyDescent="0.35">
      <c r="J947">
        <v>-431544.76802195999</v>
      </c>
      <c r="K947" t="s">
        <v>5156</v>
      </c>
    </row>
    <row r="948" spans="10:11" x14ac:dyDescent="0.35">
      <c r="J948">
        <v>-432562.744271214</v>
      </c>
      <c r="K948" t="s">
        <v>5156</v>
      </c>
    </row>
    <row r="949" spans="10:11" x14ac:dyDescent="0.35">
      <c r="J949">
        <v>-433580.72052046697</v>
      </c>
      <c r="K949" t="s">
        <v>5156</v>
      </c>
    </row>
    <row r="950" spans="10:11" x14ac:dyDescent="0.35">
      <c r="J950">
        <v>-434598.69676972099</v>
      </c>
      <c r="K950" t="s">
        <v>5156</v>
      </c>
    </row>
    <row r="951" spans="10:11" x14ac:dyDescent="0.35">
      <c r="J951">
        <v>-435616.67301897402</v>
      </c>
      <c r="K951" t="s">
        <v>5156</v>
      </c>
    </row>
    <row r="952" spans="10:11" x14ac:dyDescent="0.35">
      <c r="J952">
        <v>-436634.64926822798</v>
      </c>
      <c r="K952" t="s">
        <v>5156</v>
      </c>
    </row>
    <row r="953" spans="10:11" x14ac:dyDescent="0.35">
      <c r="J953">
        <v>-437652.62551748101</v>
      </c>
      <c r="K953" t="s">
        <v>5156</v>
      </c>
    </row>
    <row r="954" spans="10:11" x14ac:dyDescent="0.35">
      <c r="J954">
        <v>-438670.60176673502</v>
      </c>
      <c r="K954" t="s">
        <v>5156</v>
      </c>
    </row>
    <row r="955" spans="10:11" x14ac:dyDescent="0.35">
      <c r="J955">
        <v>-439688.57801598898</v>
      </c>
      <c r="K955" t="s">
        <v>5156</v>
      </c>
    </row>
    <row r="956" spans="10:11" x14ac:dyDescent="0.35">
      <c r="J956">
        <v>-440706.55426524201</v>
      </c>
      <c r="K956" t="s">
        <v>5156</v>
      </c>
    </row>
    <row r="957" spans="10:11" x14ac:dyDescent="0.35">
      <c r="J957">
        <v>-441724.53051449597</v>
      </c>
      <c r="K957" t="s">
        <v>5158</v>
      </c>
    </row>
    <row r="958" spans="10:11" x14ac:dyDescent="0.35">
      <c r="J958">
        <v>-442742.506763749</v>
      </c>
      <c r="K958" t="s">
        <v>5158</v>
      </c>
    </row>
    <row r="959" spans="10:11" x14ac:dyDescent="0.35">
      <c r="J959">
        <v>-443760.48301300302</v>
      </c>
      <c r="K959" t="s">
        <v>5158</v>
      </c>
    </row>
    <row r="960" spans="10:11" x14ac:dyDescent="0.35">
      <c r="J960">
        <v>-444778.45926225599</v>
      </c>
      <c r="K960" t="s">
        <v>5158</v>
      </c>
    </row>
    <row r="961" spans="10:11" x14ac:dyDescent="0.35">
      <c r="J961">
        <v>-445796.43551151</v>
      </c>
      <c r="K961" t="s">
        <v>5158</v>
      </c>
    </row>
    <row r="962" spans="10:11" x14ac:dyDescent="0.35">
      <c r="J962">
        <v>-446814.41176076402</v>
      </c>
      <c r="K962" t="s">
        <v>5158</v>
      </c>
    </row>
    <row r="963" spans="10:11" x14ac:dyDescent="0.35">
      <c r="J963">
        <v>-447832.38801001699</v>
      </c>
      <c r="K963" t="s">
        <v>5158</v>
      </c>
    </row>
    <row r="964" spans="10:11" x14ac:dyDescent="0.35">
      <c r="J964">
        <v>-448850.36425927101</v>
      </c>
      <c r="K964" t="s">
        <v>5158</v>
      </c>
    </row>
    <row r="965" spans="10:11" x14ac:dyDescent="0.35">
      <c r="J965">
        <v>-449868.34050852398</v>
      </c>
      <c r="K965" t="s">
        <v>5158</v>
      </c>
    </row>
    <row r="966" spans="10:11" x14ac:dyDescent="0.35">
      <c r="J966">
        <v>-450886.316757778</v>
      </c>
      <c r="K966" t="s">
        <v>5158</v>
      </c>
    </row>
    <row r="967" spans="10:11" x14ac:dyDescent="0.35">
      <c r="J967">
        <v>-451904.29300703201</v>
      </c>
      <c r="K967" t="s">
        <v>5158</v>
      </c>
    </row>
    <row r="968" spans="10:11" x14ac:dyDescent="0.35">
      <c r="J968">
        <v>-452922.26925628498</v>
      </c>
      <c r="K968" t="s">
        <v>5158</v>
      </c>
    </row>
    <row r="969" spans="10:11" x14ac:dyDescent="0.35">
      <c r="J969">
        <v>-453940.245505539</v>
      </c>
      <c r="K969" t="s">
        <v>5158</v>
      </c>
    </row>
    <row r="970" spans="10:11" x14ac:dyDescent="0.35">
      <c r="J970">
        <v>-454958.22175479197</v>
      </c>
      <c r="K970" t="s">
        <v>5158</v>
      </c>
    </row>
    <row r="971" spans="10:11" x14ac:dyDescent="0.35">
      <c r="J971">
        <v>-455976.19800404599</v>
      </c>
      <c r="K971" t="s">
        <v>5158</v>
      </c>
    </row>
    <row r="972" spans="10:11" x14ac:dyDescent="0.35">
      <c r="J972">
        <v>-456994.17425329902</v>
      </c>
      <c r="K972" t="s">
        <v>5158</v>
      </c>
    </row>
    <row r="973" spans="10:11" x14ac:dyDescent="0.35">
      <c r="J973">
        <v>-458012.15050255298</v>
      </c>
      <c r="K973" t="s">
        <v>5158</v>
      </c>
    </row>
    <row r="974" spans="10:11" x14ac:dyDescent="0.35">
      <c r="J974">
        <v>-459030.126751806</v>
      </c>
      <c r="K974" t="s">
        <v>5158</v>
      </c>
    </row>
    <row r="975" spans="10:11" x14ac:dyDescent="0.35">
      <c r="J975">
        <v>-460048.10300106002</v>
      </c>
      <c r="K975" t="s">
        <v>5158</v>
      </c>
    </row>
    <row r="976" spans="10:11" x14ac:dyDescent="0.35">
      <c r="J976">
        <v>-461066.07925031398</v>
      </c>
      <c r="K976" t="s">
        <v>5158</v>
      </c>
    </row>
    <row r="977" spans="10:11" x14ac:dyDescent="0.35">
      <c r="J977">
        <v>-462084.05549956701</v>
      </c>
      <c r="K977" t="s">
        <v>5158</v>
      </c>
    </row>
    <row r="978" spans="10:11" x14ac:dyDescent="0.35">
      <c r="J978">
        <v>-463102.03174882103</v>
      </c>
      <c r="K978" t="s">
        <v>5158</v>
      </c>
    </row>
    <row r="979" spans="10:11" x14ac:dyDescent="0.35">
      <c r="J979">
        <v>-464120.007998074</v>
      </c>
      <c r="K979" t="s">
        <v>5158</v>
      </c>
    </row>
    <row r="980" spans="10:11" x14ac:dyDescent="0.35">
      <c r="J980">
        <v>-465137.98424732802</v>
      </c>
      <c r="K980" t="s">
        <v>5158</v>
      </c>
    </row>
    <row r="981" spans="10:11" x14ac:dyDescent="0.35">
      <c r="J981">
        <v>-466155.96049658098</v>
      </c>
      <c r="K981" t="s">
        <v>5158</v>
      </c>
    </row>
    <row r="982" spans="10:11" x14ac:dyDescent="0.35">
      <c r="J982">
        <v>-467173.936745835</v>
      </c>
      <c r="K982" t="s">
        <v>5158</v>
      </c>
    </row>
    <row r="983" spans="10:11" x14ac:dyDescent="0.35">
      <c r="J983">
        <v>-468191.91299508902</v>
      </c>
      <c r="K983" t="s">
        <v>5158</v>
      </c>
    </row>
    <row r="984" spans="10:11" x14ac:dyDescent="0.35">
      <c r="J984">
        <v>-469209.88924434199</v>
      </c>
      <c r="K984" t="s">
        <v>5158</v>
      </c>
    </row>
    <row r="985" spans="10:11" x14ac:dyDescent="0.35">
      <c r="J985">
        <v>-470227.86549359298</v>
      </c>
      <c r="K985" t="s">
        <v>5158</v>
      </c>
    </row>
    <row r="986" spans="10:11" x14ac:dyDescent="0.35">
      <c r="J986">
        <v>-471245.84174285299</v>
      </c>
      <c r="K986" t="s">
        <v>5158</v>
      </c>
    </row>
    <row r="987" spans="10:11" x14ac:dyDescent="0.35">
      <c r="J987">
        <v>-472263.817992103</v>
      </c>
      <c r="K987" t="s">
        <v>5158</v>
      </c>
    </row>
    <row r="988" spans="10:11" x14ac:dyDescent="0.35">
      <c r="J988">
        <v>-473281.794241353</v>
      </c>
      <c r="K988" t="s">
        <v>5158</v>
      </c>
    </row>
    <row r="989" spans="10:11" x14ac:dyDescent="0.35">
      <c r="J989">
        <v>-474299.77049061301</v>
      </c>
      <c r="K989" t="s">
        <v>5158</v>
      </c>
    </row>
    <row r="990" spans="10:11" x14ac:dyDescent="0.35">
      <c r="J990">
        <v>-475317.74673986301</v>
      </c>
      <c r="K990" t="s">
        <v>5158</v>
      </c>
    </row>
    <row r="991" spans="10:11" x14ac:dyDescent="0.35">
      <c r="J991">
        <v>-476335.72298911301</v>
      </c>
      <c r="K991" t="s">
        <v>5158</v>
      </c>
    </row>
    <row r="992" spans="10:11" x14ac:dyDescent="0.35">
      <c r="J992">
        <v>-477353.69923837302</v>
      </c>
      <c r="K992" t="s">
        <v>5158</v>
      </c>
    </row>
    <row r="993" spans="10:11" x14ac:dyDescent="0.35">
      <c r="J993">
        <v>-478371.67548762303</v>
      </c>
      <c r="K993" t="s">
        <v>5158</v>
      </c>
    </row>
    <row r="994" spans="10:11" x14ac:dyDescent="0.35">
      <c r="J994">
        <v>-479389.65173687303</v>
      </c>
      <c r="K994" t="s">
        <v>5158</v>
      </c>
    </row>
    <row r="995" spans="10:11" x14ac:dyDescent="0.35">
      <c r="J995">
        <v>-480407.62798613298</v>
      </c>
      <c r="K995" t="s">
        <v>5158</v>
      </c>
    </row>
    <row r="996" spans="10:11" x14ac:dyDescent="0.35">
      <c r="J996">
        <v>-481425.60423538298</v>
      </c>
      <c r="K996" t="s">
        <v>5158</v>
      </c>
    </row>
    <row r="997" spans="10:11" x14ac:dyDescent="0.35">
      <c r="J997">
        <v>-482443.580484643</v>
      </c>
      <c r="K997" t="s">
        <v>5158</v>
      </c>
    </row>
    <row r="998" spans="10:11" x14ac:dyDescent="0.35">
      <c r="J998">
        <v>-483461.556733893</v>
      </c>
      <c r="K998" t="s">
        <v>5158</v>
      </c>
    </row>
    <row r="999" spans="10:11" x14ac:dyDescent="0.35">
      <c r="J999">
        <v>-484479.532983143</v>
      </c>
      <c r="K999" t="s">
        <v>5158</v>
      </c>
    </row>
    <row r="1000" spans="10:11" x14ac:dyDescent="0.35">
      <c r="J1000">
        <v>-485497.50923240301</v>
      </c>
      <c r="K1000" t="s">
        <v>5158</v>
      </c>
    </row>
    <row r="1001" spans="10:11" x14ac:dyDescent="0.35">
      <c r="J1001">
        <v>-486515.48548165301</v>
      </c>
      <c r="K1001" t="s">
        <v>5158</v>
      </c>
    </row>
    <row r="1002" spans="10:11" x14ac:dyDescent="0.35">
      <c r="J1002">
        <v>-487533.46173090301</v>
      </c>
      <c r="K1002" t="s">
        <v>5158</v>
      </c>
    </row>
    <row r="1003" spans="10:11" x14ac:dyDescent="0.35">
      <c r="J1003">
        <v>-488551.43798016303</v>
      </c>
      <c r="K1003" t="s">
        <v>5158</v>
      </c>
    </row>
    <row r="1004" spans="10:11" x14ac:dyDescent="0.35">
      <c r="J1004">
        <v>-489569.41422941303</v>
      </c>
      <c r="K1004" t="s">
        <v>5158</v>
      </c>
    </row>
    <row r="1005" spans="10:11" x14ac:dyDescent="0.35">
      <c r="J1005">
        <v>-490587.39047866297</v>
      </c>
      <c r="K1005" t="s">
        <v>5158</v>
      </c>
    </row>
    <row r="1006" spans="10:11" x14ac:dyDescent="0.35">
      <c r="J1006">
        <v>-491605.36672792298</v>
      </c>
      <c r="K1006" t="s">
        <v>5158</v>
      </c>
    </row>
    <row r="1007" spans="10:11" x14ac:dyDescent="0.35">
      <c r="J1007">
        <v>-492623.34297717299</v>
      </c>
      <c r="K1007" t="s">
        <v>5158</v>
      </c>
    </row>
    <row r="1008" spans="10:11" x14ac:dyDescent="0.35">
      <c r="J1008">
        <v>-493641.319226433</v>
      </c>
      <c r="K1008" t="s">
        <v>5158</v>
      </c>
    </row>
    <row r="1009" spans="10:11" x14ac:dyDescent="0.35">
      <c r="J1009">
        <v>-494659.295475683</v>
      </c>
      <c r="K1009" t="s">
        <v>5158</v>
      </c>
    </row>
    <row r="1010" spans="10:11" x14ac:dyDescent="0.35">
      <c r="J1010">
        <v>-495677.271724933</v>
      </c>
      <c r="K1010" t="s">
        <v>5158</v>
      </c>
    </row>
    <row r="1011" spans="10:11" x14ac:dyDescent="0.35">
      <c r="J1011">
        <v>-496695.24797419301</v>
      </c>
      <c r="K1011" t="s">
        <v>5158</v>
      </c>
    </row>
    <row r="1012" spans="10:11" x14ac:dyDescent="0.35">
      <c r="J1012">
        <v>-497713.22422344302</v>
      </c>
      <c r="K1012" t="s">
        <v>5158</v>
      </c>
    </row>
    <row r="1013" spans="10:11" x14ac:dyDescent="0.35">
      <c r="J1013">
        <v>-498731.20047269302</v>
      </c>
      <c r="K1013" t="s">
        <v>5158</v>
      </c>
    </row>
    <row r="1014" spans="10:11" x14ac:dyDescent="0.35">
      <c r="J1014">
        <v>-499749.17672195297</v>
      </c>
      <c r="K1014" t="s">
        <v>5158</v>
      </c>
    </row>
    <row r="1015" spans="10:11" x14ac:dyDescent="0.35">
      <c r="J1015">
        <v>-500767.15297120297</v>
      </c>
      <c r="K1015" t="s">
        <v>5158</v>
      </c>
    </row>
    <row r="1016" spans="10:11" x14ac:dyDescent="0.35">
      <c r="J1016">
        <v>-501785.12922045297</v>
      </c>
      <c r="K1016" t="s">
        <v>5158</v>
      </c>
    </row>
    <row r="1017" spans="10:11" x14ac:dyDescent="0.35">
      <c r="J1017">
        <v>-502803.10546971299</v>
      </c>
      <c r="K1017" t="s">
        <v>5158</v>
      </c>
    </row>
    <row r="1018" spans="10:11" x14ac:dyDescent="0.35">
      <c r="J1018">
        <v>-503821.08171896299</v>
      </c>
      <c r="K1018" t="s">
        <v>5158</v>
      </c>
    </row>
    <row r="1019" spans="10:11" x14ac:dyDescent="0.35">
      <c r="J1019">
        <v>-504839.05796821299</v>
      </c>
      <c r="K1019" t="s">
        <v>5158</v>
      </c>
    </row>
    <row r="1020" spans="10:11" x14ac:dyDescent="0.35">
      <c r="J1020">
        <v>-505857.034217473</v>
      </c>
      <c r="K1020" t="s">
        <v>5158</v>
      </c>
    </row>
    <row r="1021" spans="10:11" x14ac:dyDescent="0.35">
      <c r="J1021">
        <v>-506875.010466723</v>
      </c>
      <c r="K1021" t="s">
        <v>5158</v>
      </c>
    </row>
    <row r="1022" spans="10:11" x14ac:dyDescent="0.35">
      <c r="J1022">
        <v>-507892.98671597301</v>
      </c>
      <c r="K1022" t="s">
        <v>5158</v>
      </c>
    </row>
    <row r="1023" spans="10:11" x14ac:dyDescent="0.35">
      <c r="J1023">
        <v>-508910.96296523302</v>
      </c>
      <c r="K1023" t="s">
        <v>5158</v>
      </c>
    </row>
    <row r="1024" spans="10:11" x14ac:dyDescent="0.35">
      <c r="J1024">
        <v>-509928.93921448302</v>
      </c>
      <c r="K1024" t="s">
        <v>5158</v>
      </c>
    </row>
    <row r="1025" spans="10:11" x14ac:dyDescent="0.35">
      <c r="J1025">
        <v>-510946.91546374297</v>
      </c>
      <c r="K1025" t="s">
        <v>5158</v>
      </c>
    </row>
    <row r="1026" spans="10:11" x14ac:dyDescent="0.35">
      <c r="J1026">
        <v>-511964.89171299298</v>
      </c>
      <c r="K1026" t="s">
        <v>5158</v>
      </c>
    </row>
    <row r="1027" spans="10:11" x14ac:dyDescent="0.35">
      <c r="J1027">
        <v>-512982.86796224298</v>
      </c>
      <c r="K1027" t="s">
        <v>5158</v>
      </c>
    </row>
    <row r="1028" spans="10:11" x14ac:dyDescent="0.35">
      <c r="J1028">
        <v>-514000.84421150299</v>
      </c>
      <c r="K1028" t="s">
        <v>5158</v>
      </c>
    </row>
    <row r="1029" spans="10:11" x14ac:dyDescent="0.35">
      <c r="J1029">
        <v>-515018.82046075299</v>
      </c>
      <c r="K1029" t="s">
        <v>5158</v>
      </c>
    </row>
    <row r="1030" spans="10:11" x14ac:dyDescent="0.35">
      <c r="J1030">
        <v>-516036.79671000299</v>
      </c>
      <c r="K1030" t="s">
        <v>5158</v>
      </c>
    </row>
    <row r="1031" spans="10:11" x14ac:dyDescent="0.35">
      <c r="J1031">
        <v>-517054.77295926301</v>
      </c>
      <c r="K1031" t="s">
        <v>5158</v>
      </c>
    </row>
    <row r="1032" spans="10:11" x14ac:dyDescent="0.35">
      <c r="J1032">
        <v>-518072.74920851301</v>
      </c>
      <c r="K1032" t="s">
        <v>5158</v>
      </c>
    </row>
    <row r="1033" spans="10:11" x14ac:dyDescent="0.35">
      <c r="J1033">
        <v>-519090.72545776301</v>
      </c>
      <c r="K1033" t="s">
        <v>5158</v>
      </c>
    </row>
    <row r="1034" spans="10:11" x14ac:dyDescent="0.35">
      <c r="J1034">
        <v>-520108.70170702302</v>
      </c>
      <c r="K1034" t="s">
        <v>5158</v>
      </c>
    </row>
    <row r="1035" spans="10:11" x14ac:dyDescent="0.35">
      <c r="J1035">
        <v>-521126.67795627302</v>
      </c>
      <c r="K1035" t="s">
        <v>5158</v>
      </c>
    </row>
    <row r="1036" spans="10:11" x14ac:dyDescent="0.35">
      <c r="J1036">
        <v>-522144.65420552302</v>
      </c>
      <c r="K1036" t="s">
        <v>5158</v>
      </c>
    </row>
    <row r="1037" spans="10:11" x14ac:dyDescent="0.35">
      <c r="J1037">
        <v>-523162.63045478298</v>
      </c>
      <c r="K1037" t="s">
        <v>5158</v>
      </c>
    </row>
    <row r="1038" spans="10:11" x14ac:dyDescent="0.35">
      <c r="J1038">
        <v>-524180.60670403298</v>
      </c>
      <c r="K1038" t="s">
        <v>5158</v>
      </c>
    </row>
    <row r="1039" spans="10:11" x14ac:dyDescent="0.35">
      <c r="J1039">
        <v>-525198.58295329299</v>
      </c>
      <c r="K1039" t="s">
        <v>5158</v>
      </c>
    </row>
    <row r="1040" spans="10:11" x14ac:dyDescent="0.35">
      <c r="J1040">
        <v>-526216.55920254299</v>
      </c>
      <c r="K1040" t="s">
        <v>5158</v>
      </c>
    </row>
    <row r="1041" spans="10:11" x14ac:dyDescent="0.35">
      <c r="J1041">
        <v>-527234.535451793</v>
      </c>
      <c r="K1041" t="s">
        <v>5158</v>
      </c>
    </row>
    <row r="1042" spans="10:11" x14ac:dyDescent="0.35">
      <c r="J1042">
        <v>-528252.51170105301</v>
      </c>
      <c r="K1042" t="s">
        <v>5158</v>
      </c>
    </row>
    <row r="1043" spans="10:11" x14ac:dyDescent="0.35">
      <c r="J1043">
        <v>-529270.48795030301</v>
      </c>
      <c r="K1043" t="s">
        <v>5158</v>
      </c>
    </row>
    <row r="1044" spans="10:11" x14ac:dyDescent="0.35">
      <c r="J1044">
        <v>-530288.46419955301</v>
      </c>
      <c r="K1044" t="s">
        <v>5158</v>
      </c>
    </row>
    <row r="1045" spans="10:11" x14ac:dyDescent="0.35">
      <c r="J1045">
        <v>-531306.44044881302</v>
      </c>
      <c r="K1045" t="s">
        <v>5158</v>
      </c>
    </row>
    <row r="1046" spans="10:11" x14ac:dyDescent="0.35">
      <c r="J1046">
        <v>-532324.41669806303</v>
      </c>
      <c r="K1046" t="s">
        <v>5158</v>
      </c>
    </row>
    <row r="1047" spans="10:11" x14ac:dyDescent="0.35">
      <c r="J1047">
        <v>-533342.39294731303</v>
      </c>
      <c r="K1047" t="s">
        <v>5158</v>
      </c>
    </row>
    <row r="1048" spans="10:11" x14ac:dyDescent="0.35">
      <c r="J1048">
        <v>-534360.36919657304</v>
      </c>
      <c r="K1048" t="s">
        <v>5158</v>
      </c>
    </row>
    <row r="1049" spans="10:11" x14ac:dyDescent="0.35">
      <c r="J1049">
        <v>-535378.34544582304</v>
      </c>
      <c r="K1049" t="s">
        <v>5158</v>
      </c>
    </row>
    <row r="1050" spans="10:11" x14ac:dyDescent="0.35">
      <c r="J1050">
        <v>-536396.32169508305</v>
      </c>
      <c r="K1050" t="s">
        <v>5158</v>
      </c>
    </row>
    <row r="1051" spans="10:11" x14ac:dyDescent="0.35">
      <c r="J1051">
        <v>-537414.29794433306</v>
      </c>
      <c r="K1051" t="s">
        <v>5158</v>
      </c>
    </row>
    <row r="1052" spans="10:11" x14ac:dyDescent="0.35">
      <c r="J1052">
        <v>-538432.27419358306</v>
      </c>
      <c r="K1052" t="s">
        <v>5158</v>
      </c>
    </row>
    <row r="1053" spans="10:11" x14ac:dyDescent="0.35">
      <c r="J1053">
        <v>-539450.25044284295</v>
      </c>
      <c r="K1053" t="s">
        <v>5158</v>
      </c>
    </row>
    <row r="1054" spans="10:11" x14ac:dyDescent="0.35">
      <c r="J1054">
        <v>-540468.22669209295</v>
      </c>
      <c r="K1054" t="s">
        <v>5158</v>
      </c>
    </row>
    <row r="1055" spans="10:11" x14ac:dyDescent="0.35">
      <c r="J1055">
        <v>-541486.20294134296</v>
      </c>
      <c r="K1055" t="s">
        <v>5158</v>
      </c>
    </row>
    <row r="1056" spans="10:11" x14ac:dyDescent="0.35">
      <c r="J1056">
        <v>-542504.17919060297</v>
      </c>
      <c r="K1056" t="s">
        <v>5158</v>
      </c>
    </row>
    <row r="1057" spans="10:11" x14ac:dyDescent="0.35">
      <c r="J1057">
        <v>-543522.15543985297</v>
      </c>
      <c r="K1057" t="s">
        <v>5156</v>
      </c>
    </row>
    <row r="1058" spans="10:11" x14ac:dyDescent="0.35">
      <c r="J1058">
        <v>-544540.13168910297</v>
      </c>
      <c r="K1058" t="s">
        <v>5156</v>
      </c>
    </row>
    <row r="1059" spans="10:11" x14ac:dyDescent="0.35">
      <c r="J1059">
        <v>-545558.10793836298</v>
      </c>
      <c r="K1059" t="s">
        <v>5156</v>
      </c>
    </row>
    <row r="1060" spans="10:11" x14ac:dyDescent="0.35">
      <c r="J1060">
        <v>-546576.08418761299</v>
      </c>
      <c r="K1060" t="s">
        <v>5156</v>
      </c>
    </row>
    <row r="1061" spans="10:11" x14ac:dyDescent="0.35">
      <c r="J1061">
        <v>-547594.06043686299</v>
      </c>
      <c r="K1061" t="s">
        <v>5156</v>
      </c>
    </row>
    <row r="1062" spans="10:11" x14ac:dyDescent="0.35">
      <c r="J1062">
        <v>-548612.036686123</v>
      </c>
      <c r="K1062" t="s">
        <v>5156</v>
      </c>
    </row>
    <row r="1063" spans="10:11" x14ac:dyDescent="0.35">
      <c r="J1063">
        <v>-549630.012935373</v>
      </c>
      <c r="K1063" t="s">
        <v>5156</v>
      </c>
    </row>
    <row r="1064" spans="10:11" x14ac:dyDescent="0.35">
      <c r="J1064">
        <v>-550647.98918463301</v>
      </c>
      <c r="K1064" t="s">
        <v>5156</v>
      </c>
    </row>
    <row r="1065" spans="10:11" x14ac:dyDescent="0.35">
      <c r="J1065">
        <v>-551665.96543388302</v>
      </c>
      <c r="K1065" t="s">
        <v>5156</v>
      </c>
    </row>
    <row r="1066" spans="10:11" x14ac:dyDescent="0.35">
      <c r="J1066">
        <v>-552683.94168313302</v>
      </c>
      <c r="K1066" t="s">
        <v>5156</v>
      </c>
    </row>
    <row r="1067" spans="10:11" x14ac:dyDescent="0.35">
      <c r="J1067">
        <v>-553701.91793239303</v>
      </c>
      <c r="K1067" t="s">
        <v>5156</v>
      </c>
    </row>
    <row r="1068" spans="10:11" x14ac:dyDescent="0.35">
      <c r="J1068">
        <v>-554719.89418164303</v>
      </c>
      <c r="K1068" t="s">
        <v>5156</v>
      </c>
    </row>
    <row r="1069" spans="10:11" x14ac:dyDescent="0.35">
      <c r="J1069">
        <v>-555737.87043089303</v>
      </c>
      <c r="K1069" t="s">
        <v>5156</v>
      </c>
    </row>
    <row r="1070" spans="10:11" x14ac:dyDescent="0.35">
      <c r="J1070">
        <v>-556755.84668015304</v>
      </c>
      <c r="K1070" t="s">
        <v>5156</v>
      </c>
    </row>
    <row r="1071" spans="10:11" x14ac:dyDescent="0.35">
      <c r="J1071">
        <v>-557773.82292940305</v>
      </c>
      <c r="K1071" t="s">
        <v>5156</v>
      </c>
    </row>
    <row r="1072" spans="10:11" x14ac:dyDescent="0.35">
      <c r="J1072">
        <v>-558791.79917865305</v>
      </c>
      <c r="K1072" t="s">
        <v>5156</v>
      </c>
    </row>
    <row r="1073" spans="10:11" x14ac:dyDescent="0.35">
      <c r="J1073">
        <v>-559809.77542791294</v>
      </c>
      <c r="K1073" t="s">
        <v>5156</v>
      </c>
    </row>
    <row r="1074" spans="10:11" x14ac:dyDescent="0.35">
      <c r="J1074">
        <v>-560827.75167716295</v>
      </c>
      <c r="K1074" t="s">
        <v>5156</v>
      </c>
    </row>
    <row r="1075" spans="10:11" x14ac:dyDescent="0.35">
      <c r="J1075">
        <v>-561845.72792641295</v>
      </c>
      <c r="K1075" t="s">
        <v>5156</v>
      </c>
    </row>
    <row r="1076" spans="10:11" x14ac:dyDescent="0.35">
      <c r="J1076">
        <v>-562863.70417567296</v>
      </c>
      <c r="K1076" t="s">
        <v>5156</v>
      </c>
    </row>
    <row r="1077" spans="10:11" x14ac:dyDescent="0.35">
      <c r="J1077">
        <v>-563881.68042492296</v>
      </c>
      <c r="K1077" t="s">
        <v>5156</v>
      </c>
    </row>
    <row r="1078" spans="10:11" x14ac:dyDescent="0.35">
      <c r="J1078">
        <v>-564899.65667418297</v>
      </c>
      <c r="K1078" t="s">
        <v>5156</v>
      </c>
    </row>
    <row r="1079" spans="10:11" x14ac:dyDescent="0.35">
      <c r="J1079">
        <v>-565917.63292343298</v>
      </c>
      <c r="K1079" t="s">
        <v>5156</v>
      </c>
    </row>
    <row r="1080" spans="10:11" x14ac:dyDescent="0.35">
      <c r="J1080">
        <v>-566935.60917268298</v>
      </c>
      <c r="K1080" t="s">
        <v>5156</v>
      </c>
    </row>
    <row r="1081" spans="10:11" x14ac:dyDescent="0.35">
      <c r="J1081">
        <v>-567953.58542194299</v>
      </c>
      <c r="K1081" t="s">
        <v>5156</v>
      </c>
    </row>
    <row r="1082" spans="10:11" x14ac:dyDescent="0.35">
      <c r="J1082">
        <v>-568971.56167119299</v>
      </c>
      <c r="K1082" t="s">
        <v>5156</v>
      </c>
    </row>
    <row r="1083" spans="10:11" x14ac:dyDescent="0.35">
      <c r="J1083">
        <v>-569989.53792044299</v>
      </c>
      <c r="K1083" t="s">
        <v>5156</v>
      </c>
    </row>
    <row r="1084" spans="10:11" x14ac:dyDescent="0.35">
      <c r="J1084">
        <v>-571007.514169703</v>
      </c>
      <c r="K1084" t="s">
        <v>5156</v>
      </c>
    </row>
    <row r="1085" spans="10:11" x14ac:dyDescent="0.35">
      <c r="J1085">
        <v>-572025.49041895301</v>
      </c>
      <c r="K1085" t="s">
        <v>5156</v>
      </c>
    </row>
    <row r="1086" spans="10:11" x14ac:dyDescent="0.35">
      <c r="J1086">
        <v>-573043.46666820301</v>
      </c>
      <c r="K1086" t="s">
        <v>5156</v>
      </c>
    </row>
    <row r="1087" spans="10:11" x14ac:dyDescent="0.35">
      <c r="J1087">
        <v>-574061.44291746302</v>
      </c>
      <c r="K1087" t="s">
        <v>5156</v>
      </c>
    </row>
    <row r="1088" spans="10:11" x14ac:dyDescent="0.35">
      <c r="J1088">
        <v>-575079.41916671302</v>
      </c>
      <c r="K1088" t="s">
        <v>5156</v>
      </c>
    </row>
    <row r="1089" spans="10:11" x14ac:dyDescent="0.35">
      <c r="J1089">
        <v>-576097.39541596302</v>
      </c>
      <c r="K1089" t="s">
        <v>5156</v>
      </c>
    </row>
    <row r="1090" spans="10:11" x14ac:dyDescent="0.35">
      <c r="J1090">
        <v>-577115.37166522304</v>
      </c>
      <c r="K1090" t="s">
        <v>5156</v>
      </c>
    </row>
    <row r="1091" spans="10:11" x14ac:dyDescent="0.35">
      <c r="J1091">
        <v>-578133.34791447304</v>
      </c>
      <c r="K1091" t="s">
        <v>5156</v>
      </c>
    </row>
    <row r="1092" spans="10:11" x14ac:dyDescent="0.35">
      <c r="J1092">
        <v>-579151.32416373305</v>
      </c>
      <c r="K1092" t="s">
        <v>5156</v>
      </c>
    </row>
    <row r="1093" spans="10:11" x14ac:dyDescent="0.35">
      <c r="J1093">
        <v>-580169.30041298305</v>
      </c>
      <c r="K1093" t="s">
        <v>5156</v>
      </c>
    </row>
    <row r="1094" spans="10:11" x14ac:dyDescent="0.35">
      <c r="J1094">
        <v>-581187.27666223305</v>
      </c>
      <c r="K1094" t="s">
        <v>5156</v>
      </c>
    </row>
    <row r="1095" spans="10:11" x14ac:dyDescent="0.35">
      <c r="J1095">
        <v>-582205.25291149295</v>
      </c>
      <c r="K1095" t="s">
        <v>5156</v>
      </c>
    </row>
    <row r="1096" spans="10:11" x14ac:dyDescent="0.35">
      <c r="J1096">
        <v>-583223.22916074295</v>
      </c>
      <c r="K1096" t="s">
        <v>5156</v>
      </c>
    </row>
    <row r="1097" spans="10:11" x14ac:dyDescent="0.35">
      <c r="J1097">
        <v>-584241.20540999295</v>
      </c>
      <c r="K1097" t="s">
        <v>5156</v>
      </c>
    </row>
    <row r="1098" spans="10:11" x14ac:dyDescent="0.35">
      <c r="J1098">
        <v>-585259.18165925296</v>
      </c>
      <c r="K1098" t="s">
        <v>5156</v>
      </c>
    </row>
    <row r="1099" spans="10:11" x14ac:dyDescent="0.35">
      <c r="J1099">
        <v>-586277.15790850297</v>
      </c>
      <c r="K1099" t="s">
        <v>5156</v>
      </c>
    </row>
    <row r="1100" spans="10:11" x14ac:dyDescent="0.35">
      <c r="J1100">
        <v>-587295.13415775297</v>
      </c>
      <c r="K1100" t="s">
        <v>5156</v>
      </c>
    </row>
    <row r="1101" spans="10:11" x14ac:dyDescent="0.35">
      <c r="J1101">
        <v>-588313.11040701298</v>
      </c>
      <c r="K1101" t="s">
        <v>5156</v>
      </c>
    </row>
    <row r="1102" spans="10:11" x14ac:dyDescent="0.35">
      <c r="J1102">
        <v>-589331.08665626298</v>
      </c>
      <c r="K1102" t="s">
        <v>5156</v>
      </c>
    </row>
    <row r="1103" spans="10:11" x14ac:dyDescent="0.35">
      <c r="J1103">
        <v>-590349.06290551298</v>
      </c>
      <c r="K1103" t="s">
        <v>5156</v>
      </c>
    </row>
    <row r="1104" spans="10:11" x14ac:dyDescent="0.35">
      <c r="J1104">
        <v>-591367.039154773</v>
      </c>
      <c r="K1104" t="s">
        <v>5156</v>
      </c>
    </row>
    <row r="1105" spans="10:11" x14ac:dyDescent="0.35">
      <c r="J1105">
        <v>-592385.015404023</v>
      </c>
      <c r="K1105" t="s">
        <v>5156</v>
      </c>
    </row>
    <row r="1106" spans="10:11" x14ac:dyDescent="0.35">
      <c r="J1106">
        <v>-593402.99165328301</v>
      </c>
      <c r="K1106" t="s">
        <v>5156</v>
      </c>
    </row>
    <row r="1107" spans="10:11" x14ac:dyDescent="0.35">
      <c r="J1107">
        <v>-594420.96790253301</v>
      </c>
      <c r="K1107" t="s">
        <v>5156</v>
      </c>
    </row>
    <row r="1108" spans="10:11" x14ac:dyDescent="0.35">
      <c r="J1108">
        <v>-595438.94415178301</v>
      </c>
      <c r="K1108" t="s">
        <v>5156</v>
      </c>
    </row>
    <row r="1109" spans="10:11" x14ac:dyDescent="0.35">
      <c r="J1109">
        <v>-596456.92040104303</v>
      </c>
      <c r="K1109" t="s">
        <v>5156</v>
      </c>
    </row>
    <row r="1110" spans="10:11" x14ac:dyDescent="0.35">
      <c r="J1110">
        <v>-597474.89665029303</v>
      </c>
      <c r="K1110" t="s">
        <v>5156</v>
      </c>
    </row>
    <row r="1111" spans="10:11" x14ac:dyDescent="0.35">
      <c r="J1111">
        <v>-598492.87289954303</v>
      </c>
      <c r="K1111" t="s">
        <v>5156</v>
      </c>
    </row>
    <row r="1112" spans="10:11" x14ac:dyDescent="0.35">
      <c r="J1112">
        <v>-599510.84914880304</v>
      </c>
      <c r="K1112" t="s">
        <v>5156</v>
      </c>
    </row>
    <row r="1113" spans="10:11" x14ac:dyDescent="0.35">
      <c r="J1113">
        <v>-600528.82539805304</v>
      </c>
      <c r="K1113" t="s">
        <v>5156</v>
      </c>
    </row>
    <row r="1114" spans="10:11" x14ac:dyDescent="0.35">
      <c r="J1114">
        <v>-601546.80164730304</v>
      </c>
      <c r="K1114" t="s">
        <v>5156</v>
      </c>
    </row>
    <row r="1115" spans="10:11" x14ac:dyDescent="0.35">
      <c r="J1115">
        <v>-602564.77789656306</v>
      </c>
      <c r="K1115" t="s">
        <v>5156</v>
      </c>
    </row>
    <row r="1116" spans="10:11" x14ac:dyDescent="0.35">
      <c r="J1116">
        <v>-603582.75414581306</v>
      </c>
      <c r="K1116" t="s">
        <v>5156</v>
      </c>
    </row>
    <row r="1117" spans="10:11" x14ac:dyDescent="0.35">
      <c r="J1117">
        <v>-604600.73039506294</v>
      </c>
      <c r="K1117" t="s">
        <v>5156</v>
      </c>
    </row>
    <row r="1118" spans="10:11" x14ac:dyDescent="0.35">
      <c r="J1118">
        <v>-605618.70664432296</v>
      </c>
      <c r="K1118" t="s">
        <v>5156</v>
      </c>
    </row>
    <row r="1119" spans="10:11" x14ac:dyDescent="0.35">
      <c r="J1119">
        <v>-606636.68289357296</v>
      </c>
      <c r="K1119" t="s">
        <v>5156</v>
      </c>
    </row>
    <row r="1120" spans="10:11" x14ac:dyDescent="0.35">
      <c r="J1120">
        <v>-607654.65914283297</v>
      </c>
      <c r="K1120" t="s">
        <v>5156</v>
      </c>
    </row>
    <row r="1121" spans="10:11" x14ac:dyDescent="0.35">
      <c r="J1121">
        <v>-608672.63539208297</v>
      </c>
      <c r="K1121" t="s">
        <v>5156</v>
      </c>
    </row>
    <row r="1122" spans="10:11" x14ac:dyDescent="0.35">
      <c r="J1122">
        <v>-609690.61164133297</v>
      </c>
      <c r="K1122" t="s">
        <v>5156</v>
      </c>
    </row>
    <row r="1123" spans="10:11" x14ac:dyDescent="0.35">
      <c r="J1123">
        <v>-610708.58789059299</v>
      </c>
      <c r="K1123" t="s">
        <v>5156</v>
      </c>
    </row>
    <row r="1124" spans="10:11" x14ac:dyDescent="0.35">
      <c r="J1124">
        <v>-611726.56413984299</v>
      </c>
      <c r="K1124" t="s">
        <v>5156</v>
      </c>
    </row>
    <row r="1125" spans="10:11" x14ac:dyDescent="0.35">
      <c r="J1125">
        <v>-612744.54038909299</v>
      </c>
      <c r="K1125" t="s">
        <v>5156</v>
      </c>
    </row>
    <row r="1126" spans="10:11" x14ac:dyDescent="0.35">
      <c r="J1126">
        <v>-613762.516638353</v>
      </c>
      <c r="K1126" t="s">
        <v>5156</v>
      </c>
    </row>
    <row r="1127" spans="10:11" x14ac:dyDescent="0.35">
      <c r="J1127">
        <v>-614780.492887603</v>
      </c>
      <c r="K1127" t="s">
        <v>5156</v>
      </c>
    </row>
    <row r="1128" spans="10:11" x14ac:dyDescent="0.35">
      <c r="J1128">
        <v>-615798.469136853</v>
      </c>
      <c r="K1128" t="s">
        <v>5156</v>
      </c>
    </row>
    <row r="1129" spans="10:11" x14ac:dyDescent="0.35">
      <c r="J1129">
        <v>-616816.44538611302</v>
      </c>
      <c r="K1129" t="s">
        <v>5156</v>
      </c>
    </row>
    <row r="1130" spans="10:11" x14ac:dyDescent="0.35">
      <c r="J1130">
        <v>-617834.42163536302</v>
      </c>
      <c r="K1130" t="s">
        <v>5156</v>
      </c>
    </row>
    <row r="1131" spans="10:11" x14ac:dyDescent="0.35">
      <c r="J1131">
        <v>-618852.39788461302</v>
      </c>
      <c r="K1131" t="s">
        <v>5156</v>
      </c>
    </row>
    <row r="1132" spans="10:11" x14ac:dyDescent="0.35">
      <c r="J1132">
        <v>-619870.37413387303</v>
      </c>
      <c r="K1132" t="s">
        <v>5156</v>
      </c>
    </row>
    <row r="1133" spans="10:11" x14ac:dyDescent="0.35">
      <c r="J1133">
        <v>-620888.35038312303</v>
      </c>
      <c r="K1133" t="s">
        <v>5156</v>
      </c>
    </row>
    <row r="1134" spans="10:11" x14ac:dyDescent="0.35">
      <c r="J1134">
        <v>-621906.32663238305</v>
      </c>
      <c r="K1134" t="s">
        <v>5156</v>
      </c>
    </row>
    <row r="1135" spans="10:11" x14ac:dyDescent="0.35">
      <c r="J1135">
        <v>-622924.30288163305</v>
      </c>
      <c r="K1135" t="s">
        <v>5156</v>
      </c>
    </row>
    <row r="1136" spans="10:11" x14ac:dyDescent="0.35">
      <c r="J1136">
        <v>-623942.27913088305</v>
      </c>
      <c r="K1136" t="s">
        <v>5156</v>
      </c>
    </row>
    <row r="1137" spans="10:11" x14ac:dyDescent="0.35">
      <c r="J1137">
        <v>-624960.25538014295</v>
      </c>
      <c r="K1137" t="s">
        <v>5156</v>
      </c>
    </row>
    <row r="1138" spans="10:11" x14ac:dyDescent="0.35">
      <c r="J1138">
        <v>-625978.23162939295</v>
      </c>
      <c r="K1138" t="s">
        <v>5156</v>
      </c>
    </row>
    <row r="1139" spans="10:11" x14ac:dyDescent="0.35">
      <c r="J1139">
        <v>-626996.20787864295</v>
      </c>
      <c r="K1139" t="s">
        <v>5156</v>
      </c>
    </row>
    <row r="1140" spans="10:11" x14ac:dyDescent="0.35">
      <c r="J1140">
        <v>-628014.18412790296</v>
      </c>
      <c r="K1140" t="s">
        <v>5156</v>
      </c>
    </row>
    <row r="1141" spans="10:11" x14ac:dyDescent="0.35">
      <c r="J1141">
        <v>-629032.16037715296</v>
      </c>
      <c r="K1141" t="s">
        <v>5156</v>
      </c>
    </row>
    <row r="1142" spans="10:11" x14ac:dyDescent="0.35">
      <c r="J1142">
        <v>-630050.13662640296</v>
      </c>
      <c r="K1142" t="s">
        <v>5156</v>
      </c>
    </row>
    <row r="1143" spans="10:11" x14ac:dyDescent="0.35">
      <c r="J1143">
        <v>-631068.11287566298</v>
      </c>
      <c r="K1143" t="s">
        <v>5156</v>
      </c>
    </row>
    <row r="1144" spans="10:11" x14ac:dyDescent="0.35">
      <c r="J1144">
        <v>-632086.08912491298</v>
      </c>
      <c r="K1144" t="s">
        <v>5156</v>
      </c>
    </row>
    <row r="1145" spans="10:11" x14ac:dyDescent="0.35">
      <c r="J1145">
        <v>-633104.06537416298</v>
      </c>
      <c r="K1145" t="s">
        <v>5156</v>
      </c>
    </row>
    <row r="1146" spans="10:11" x14ac:dyDescent="0.35">
      <c r="J1146">
        <v>-634122.04162342299</v>
      </c>
      <c r="K1146" t="s">
        <v>5156</v>
      </c>
    </row>
    <row r="1147" spans="10:11" x14ac:dyDescent="0.35">
      <c r="J1147">
        <v>-635140.01787267299</v>
      </c>
      <c r="K1147" t="s">
        <v>5156</v>
      </c>
    </row>
    <row r="1148" spans="10:11" x14ac:dyDescent="0.35">
      <c r="J1148">
        <v>-636157.99412193301</v>
      </c>
      <c r="K1148" t="s">
        <v>5156</v>
      </c>
    </row>
    <row r="1149" spans="10:11" x14ac:dyDescent="0.35">
      <c r="J1149">
        <v>-637175.97037118301</v>
      </c>
      <c r="K1149" t="s">
        <v>5156</v>
      </c>
    </row>
    <row r="1150" spans="10:11" x14ac:dyDescent="0.35">
      <c r="J1150">
        <v>-638193.94662043301</v>
      </c>
      <c r="K1150" t="s">
        <v>5156</v>
      </c>
    </row>
    <row r="1151" spans="10:11" x14ac:dyDescent="0.35">
      <c r="J1151">
        <v>-639211.92286969302</v>
      </c>
      <c r="K1151" t="s">
        <v>5156</v>
      </c>
    </row>
    <row r="1152" spans="10:11" x14ac:dyDescent="0.35">
      <c r="J1152">
        <v>-640229.89911894302</v>
      </c>
      <c r="K1152" t="s">
        <v>5156</v>
      </c>
    </row>
    <row r="1153" spans="10:11" x14ac:dyDescent="0.35">
      <c r="J1153">
        <v>-641247.87536819302</v>
      </c>
      <c r="K1153" t="s">
        <v>5156</v>
      </c>
    </row>
    <row r="1154" spans="10:11" x14ac:dyDescent="0.35">
      <c r="J1154">
        <v>-642265.85161745304</v>
      </c>
      <c r="K1154" t="s">
        <v>5156</v>
      </c>
    </row>
    <row r="1155" spans="10:11" x14ac:dyDescent="0.35">
      <c r="J1155">
        <v>-643283.82786670304</v>
      </c>
      <c r="K1155" t="s">
        <v>5156</v>
      </c>
    </row>
    <row r="1156" spans="10:11" x14ac:dyDescent="0.35">
      <c r="J1156">
        <v>-644301.80411595304</v>
      </c>
      <c r="K1156" t="s">
        <v>5156</v>
      </c>
    </row>
    <row r="1157" spans="10:11" x14ac:dyDescent="0.35">
      <c r="J1157">
        <v>-645319.78036521305</v>
      </c>
      <c r="K1157" t="s">
        <v>5156</v>
      </c>
    </row>
    <row r="1158" spans="10:11" x14ac:dyDescent="0.35">
      <c r="J1158">
        <v>-646337.75661446305</v>
      </c>
      <c r="K1158" t="s">
        <v>5156</v>
      </c>
    </row>
    <row r="1159" spans="10:11" x14ac:dyDescent="0.35">
      <c r="J1159">
        <v>-647355.73286371306</v>
      </c>
      <c r="K1159" t="s">
        <v>5156</v>
      </c>
    </row>
    <row r="1160" spans="10:11" x14ac:dyDescent="0.35">
      <c r="J1160">
        <v>-648373.70911297295</v>
      </c>
      <c r="K1160" t="s">
        <v>5156</v>
      </c>
    </row>
    <row r="1161" spans="10:11" x14ac:dyDescent="0.35">
      <c r="J1161">
        <v>-649391.68536222295</v>
      </c>
      <c r="K1161" t="s">
        <v>5156</v>
      </c>
    </row>
    <row r="1162" spans="10:11" x14ac:dyDescent="0.35">
      <c r="J1162">
        <v>-650409.66161148297</v>
      </c>
      <c r="K1162" t="s">
        <v>5156</v>
      </c>
    </row>
    <row r="1163" spans="10:11" x14ac:dyDescent="0.35">
      <c r="J1163">
        <v>-651427.63786073297</v>
      </c>
      <c r="K1163" t="s">
        <v>5156</v>
      </c>
    </row>
    <row r="1164" spans="10:11" x14ac:dyDescent="0.35">
      <c r="J1164">
        <v>-652445.61410998297</v>
      </c>
      <c r="K1164" t="s">
        <v>5156</v>
      </c>
    </row>
    <row r="1165" spans="10:11" x14ac:dyDescent="0.35">
      <c r="J1165">
        <v>-653463.59035924298</v>
      </c>
      <c r="K1165" t="s">
        <v>5156</v>
      </c>
    </row>
    <row r="1166" spans="10:11" x14ac:dyDescent="0.35">
      <c r="J1166">
        <v>-654481.56660849298</v>
      </c>
      <c r="K1166" t="s">
        <v>5156</v>
      </c>
    </row>
    <row r="1167" spans="10:11" x14ac:dyDescent="0.35">
      <c r="J1167">
        <v>-655499.54285774298</v>
      </c>
      <c r="K1167" t="s">
        <v>5156</v>
      </c>
    </row>
    <row r="1168" spans="10:11" x14ac:dyDescent="0.35">
      <c r="J1168">
        <v>-656517.519107003</v>
      </c>
      <c r="K1168" t="s">
        <v>5156</v>
      </c>
    </row>
    <row r="1169" spans="10:11" x14ac:dyDescent="0.35">
      <c r="J1169">
        <v>-657535.495356253</v>
      </c>
      <c r="K1169" t="s">
        <v>5156</v>
      </c>
    </row>
    <row r="1170" spans="10:11" x14ac:dyDescent="0.35">
      <c r="J1170">
        <v>-658553.471605503</v>
      </c>
      <c r="K1170" t="s">
        <v>5156</v>
      </c>
    </row>
    <row r="1171" spans="10:11" x14ac:dyDescent="0.35">
      <c r="J1171">
        <v>-659571.44785476301</v>
      </c>
      <c r="K1171" t="s">
        <v>5156</v>
      </c>
    </row>
    <row r="1172" spans="10:11" x14ac:dyDescent="0.35">
      <c r="J1172">
        <v>-660589.42410401301</v>
      </c>
      <c r="K1172" t="s">
        <v>5156</v>
      </c>
    </row>
    <row r="1173" spans="10:11" x14ac:dyDescent="0.35">
      <c r="J1173">
        <v>-661607.40035326302</v>
      </c>
      <c r="K1173" t="s">
        <v>5156</v>
      </c>
    </row>
    <row r="1174" spans="10:11" x14ac:dyDescent="0.35">
      <c r="J1174">
        <v>-662625.37660252303</v>
      </c>
      <c r="K1174" t="s">
        <v>5156</v>
      </c>
    </row>
    <row r="1175" spans="10:11" x14ac:dyDescent="0.35">
      <c r="J1175">
        <v>-663643.35285177303</v>
      </c>
      <c r="K1175" t="s">
        <v>5156</v>
      </c>
    </row>
    <row r="1176" spans="10:11" x14ac:dyDescent="0.35">
      <c r="J1176">
        <v>-664661.32910103304</v>
      </c>
      <c r="K1176" t="s">
        <v>5156</v>
      </c>
    </row>
    <row r="1177" spans="10:11" x14ac:dyDescent="0.35">
      <c r="J1177">
        <v>-665679.30535028304</v>
      </c>
      <c r="K1177" t="s">
        <v>5156</v>
      </c>
    </row>
    <row r="1178" spans="10:11" x14ac:dyDescent="0.35">
      <c r="J1178">
        <v>-666697.28159953305</v>
      </c>
      <c r="K1178" t="s">
        <v>5156</v>
      </c>
    </row>
    <row r="1179" spans="10:11" x14ac:dyDescent="0.35">
      <c r="J1179">
        <v>-667715.25784879294</v>
      </c>
      <c r="K1179" t="s">
        <v>5156</v>
      </c>
    </row>
    <row r="1180" spans="10:11" x14ac:dyDescent="0.35">
      <c r="J1180">
        <v>-668733.23409804294</v>
      </c>
      <c r="K1180" t="s">
        <v>5156</v>
      </c>
    </row>
    <row r="1181" spans="10:11" x14ac:dyDescent="0.35">
      <c r="J1181">
        <v>-669751.21034729294</v>
      </c>
      <c r="K1181" t="s">
        <v>5156</v>
      </c>
    </row>
    <row r="1182" spans="10:11" x14ac:dyDescent="0.35">
      <c r="J1182">
        <v>-670769.18659655296</v>
      </c>
      <c r="K1182" t="s">
        <v>5156</v>
      </c>
    </row>
    <row r="1183" spans="10:11" x14ac:dyDescent="0.35">
      <c r="J1183">
        <v>-671787.16284580296</v>
      </c>
      <c r="K1183" t="s">
        <v>5156</v>
      </c>
    </row>
    <row r="1184" spans="10:11" x14ac:dyDescent="0.35">
      <c r="J1184">
        <v>-672805.13909505296</v>
      </c>
      <c r="K1184" t="s">
        <v>5156</v>
      </c>
    </row>
    <row r="1185" spans="10:11" x14ac:dyDescent="0.35">
      <c r="J1185">
        <v>-673823.11534431297</v>
      </c>
      <c r="K1185" t="s">
        <v>5156</v>
      </c>
    </row>
    <row r="1186" spans="10:11" x14ac:dyDescent="0.35">
      <c r="J1186">
        <v>-674841.09159356297</v>
      </c>
      <c r="K1186" t="s">
        <v>5156</v>
      </c>
    </row>
    <row r="1187" spans="10:11" x14ac:dyDescent="0.35">
      <c r="J1187">
        <v>-675859.06784281298</v>
      </c>
      <c r="K1187" t="s">
        <v>5156</v>
      </c>
    </row>
    <row r="1188" spans="10:11" x14ac:dyDescent="0.35">
      <c r="J1188">
        <v>-676877.04409207299</v>
      </c>
      <c r="K1188" t="s">
        <v>5156</v>
      </c>
    </row>
    <row r="1189" spans="10:11" x14ac:dyDescent="0.35">
      <c r="J1189">
        <v>-677895.02034132299</v>
      </c>
      <c r="K1189" t="s">
        <v>5156</v>
      </c>
    </row>
    <row r="1190" spans="10:11" x14ac:dyDescent="0.35">
      <c r="J1190">
        <v>-678912.996590583</v>
      </c>
      <c r="K1190" t="s">
        <v>5156</v>
      </c>
    </row>
    <row r="1191" spans="10:11" x14ac:dyDescent="0.35">
      <c r="J1191">
        <v>-679930.972839833</v>
      </c>
      <c r="K1191" t="s">
        <v>5156</v>
      </c>
    </row>
    <row r="1192" spans="10:11" x14ac:dyDescent="0.35">
      <c r="J1192">
        <v>-680948.94908908301</v>
      </c>
      <c r="K1192" t="s">
        <v>5157</v>
      </c>
    </row>
    <row r="1193" spans="10:11" x14ac:dyDescent="0.35">
      <c r="J1193">
        <v>-681966.92533834302</v>
      </c>
      <c r="K1193" t="s">
        <v>5157</v>
      </c>
    </row>
    <row r="1194" spans="10:11" x14ac:dyDescent="0.35">
      <c r="J1194">
        <v>-682984.90158759302</v>
      </c>
      <c r="K1194" t="s">
        <v>5157</v>
      </c>
    </row>
    <row r="1195" spans="10:11" x14ac:dyDescent="0.35">
      <c r="J1195">
        <v>-684002.87783684302</v>
      </c>
      <c r="K1195" t="s">
        <v>5157</v>
      </c>
    </row>
    <row r="1196" spans="10:11" x14ac:dyDescent="0.35">
      <c r="J1196">
        <v>-685020.85408610303</v>
      </c>
      <c r="K1196" t="s">
        <v>5157</v>
      </c>
    </row>
    <row r="1197" spans="10:11" x14ac:dyDescent="0.35">
      <c r="J1197">
        <v>-686038.83033535304</v>
      </c>
      <c r="K1197" t="s">
        <v>5157</v>
      </c>
    </row>
    <row r="1198" spans="10:11" x14ac:dyDescent="0.35">
      <c r="J1198">
        <v>-687056.80658460304</v>
      </c>
      <c r="K1198" t="s">
        <v>5157</v>
      </c>
    </row>
    <row r="1199" spans="10:11" x14ac:dyDescent="0.35">
      <c r="J1199">
        <v>-688074.78283386305</v>
      </c>
      <c r="K1199" t="s">
        <v>5157</v>
      </c>
    </row>
    <row r="1200" spans="10:11" x14ac:dyDescent="0.35">
      <c r="J1200">
        <v>-689092.75908311305</v>
      </c>
      <c r="K1200" t="s">
        <v>5157</v>
      </c>
    </row>
    <row r="1201" spans="10:11" x14ac:dyDescent="0.35">
      <c r="J1201">
        <v>-690110.73533236305</v>
      </c>
      <c r="K1201" t="s">
        <v>5157</v>
      </c>
    </row>
    <row r="1202" spans="10:11" x14ac:dyDescent="0.35">
      <c r="J1202">
        <v>-691128.71158162295</v>
      </c>
      <c r="K1202" t="s">
        <v>5157</v>
      </c>
    </row>
    <row r="1203" spans="10:11" x14ac:dyDescent="0.35">
      <c r="J1203">
        <v>-692146.68783087295</v>
      </c>
      <c r="K1203" t="s">
        <v>5157</v>
      </c>
    </row>
    <row r="1204" spans="10:11" x14ac:dyDescent="0.35">
      <c r="J1204">
        <v>-693164.66408013296</v>
      </c>
      <c r="K1204" t="s">
        <v>5157</v>
      </c>
    </row>
    <row r="1205" spans="10:11" x14ac:dyDescent="0.35">
      <c r="J1205">
        <v>-694182.64032938296</v>
      </c>
      <c r="K1205" t="s">
        <v>5157</v>
      </c>
    </row>
    <row r="1206" spans="10:11" x14ac:dyDescent="0.35">
      <c r="J1206">
        <v>-695200.61657863297</v>
      </c>
      <c r="K1206" t="s">
        <v>5157</v>
      </c>
    </row>
    <row r="1207" spans="10:11" x14ac:dyDescent="0.35">
      <c r="J1207">
        <v>-696218.59282789298</v>
      </c>
      <c r="K1207" t="s">
        <v>5157</v>
      </c>
    </row>
    <row r="1208" spans="10:11" x14ac:dyDescent="0.35">
      <c r="J1208">
        <v>-697236.56907714298</v>
      </c>
      <c r="K1208" t="s">
        <v>5157</v>
      </c>
    </row>
    <row r="1209" spans="10:11" x14ac:dyDescent="0.35">
      <c r="J1209">
        <v>-698254.54532639298</v>
      </c>
      <c r="K1209" t="s">
        <v>5157</v>
      </c>
    </row>
    <row r="1210" spans="10:11" x14ac:dyDescent="0.35">
      <c r="J1210">
        <v>-699272.52157565299</v>
      </c>
      <c r="K1210" t="s">
        <v>5157</v>
      </c>
    </row>
    <row r="1211" spans="10:11" x14ac:dyDescent="0.35">
      <c r="J1211">
        <v>-700290.497824903</v>
      </c>
      <c r="K1211" t="s">
        <v>5157</v>
      </c>
    </row>
    <row r="1212" spans="10:11" x14ac:dyDescent="0.35">
      <c r="J1212">
        <v>-701308.474074153</v>
      </c>
      <c r="K1212" t="s">
        <v>5157</v>
      </c>
    </row>
    <row r="1213" spans="10:11" x14ac:dyDescent="0.35">
      <c r="J1213">
        <v>-702326.45032341301</v>
      </c>
      <c r="K1213" t="s">
        <v>5157</v>
      </c>
    </row>
    <row r="1214" spans="10:11" x14ac:dyDescent="0.35">
      <c r="J1214">
        <v>-703344.42657266301</v>
      </c>
      <c r="K1214" t="s">
        <v>5157</v>
      </c>
    </row>
    <row r="1215" spans="10:11" x14ac:dyDescent="0.35">
      <c r="J1215">
        <v>-704362.40282191301</v>
      </c>
      <c r="K1215" t="s">
        <v>5157</v>
      </c>
    </row>
    <row r="1216" spans="10:11" x14ac:dyDescent="0.35">
      <c r="J1216">
        <v>-705380.37907117303</v>
      </c>
      <c r="K1216" t="s">
        <v>5157</v>
      </c>
    </row>
    <row r="1217" spans="10:11" x14ac:dyDescent="0.35">
      <c r="J1217">
        <v>-706398.35532042303</v>
      </c>
      <c r="K1217" t="s">
        <v>5157</v>
      </c>
    </row>
    <row r="1218" spans="10:11" x14ac:dyDescent="0.35">
      <c r="J1218">
        <v>-707416.33156968304</v>
      </c>
      <c r="K1218" t="s">
        <v>5157</v>
      </c>
    </row>
    <row r="1219" spans="10:11" x14ac:dyDescent="0.35">
      <c r="J1219">
        <v>-708434.30781893304</v>
      </c>
      <c r="K1219" t="s">
        <v>5157</v>
      </c>
    </row>
    <row r="1220" spans="10:11" x14ac:dyDescent="0.35">
      <c r="J1220">
        <v>-709452.28406818304</v>
      </c>
      <c r="K1220" t="s">
        <v>5157</v>
      </c>
    </row>
    <row r="1221" spans="10:11" x14ac:dyDescent="0.35">
      <c r="J1221">
        <v>-710470.26031744306</v>
      </c>
      <c r="K1221" t="s">
        <v>5157</v>
      </c>
    </row>
    <row r="1222" spans="10:11" x14ac:dyDescent="0.35">
      <c r="J1222">
        <v>-711488.23656669306</v>
      </c>
      <c r="K1222" t="s">
        <v>5157</v>
      </c>
    </row>
    <row r="1223" spans="10:11" x14ac:dyDescent="0.35">
      <c r="J1223">
        <v>-712506.21281594306</v>
      </c>
      <c r="K1223" t="s">
        <v>5157</v>
      </c>
    </row>
    <row r="1224" spans="10:11" x14ac:dyDescent="0.35">
      <c r="J1224">
        <v>-713524.18906520295</v>
      </c>
      <c r="K1224" t="s">
        <v>5157</v>
      </c>
    </row>
    <row r="1225" spans="10:11" x14ac:dyDescent="0.35">
      <c r="J1225">
        <v>-714542.16531445296</v>
      </c>
      <c r="K1225" t="s">
        <v>5157</v>
      </c>
    </row>
    <row r="1226" spans="10:11" x14ac:dyDescent="0.35">
      <c r="J1226">
        <v>-715560.14156370296</v>
      </c>
      <c r="K1226" t="s">
        <v>5157</v>
      </c>
    </row>
    <row r="1227" spans="10:11" x14ac:dyDescent="0.35">
      <c r="J1227">
        <v>-716578.11781296297</v>
      </c>
      <c r="K1227" t="s">
        <v>5157</v>
      </c>
    </row>
    <row r="1228" spans="10:11" x14ac:dyDescent="0.35">
      <c r="J1228">
        <v>-717596.09406221297</v>
      </c>
      <c r="K1228" t="s">
        <v>5157</v>
      </c>
    </row>
    <row r="1229" spans="10:11" x14ac:dyDescent="0.35">
      <c r="J1229">
        <v>-718614.07031146297</v>
      </c>
      <c r="K1229" t="s">
        <v>5157</v>
      </c>
    </row>
    <row r="1230" spans="10:11" x14ac:dyDescent="0.35">
      <c r="J1230">
        <v>-719632.04656072299</v>
      </c>
      <c r="K1230" t="s">
        <v>5157</v>
      </c>
    </row>
    <row r="1231" spans="10:11" x14ac:dyDescent="0.35">
      <c r="J1231">
        <v>-720650.02280997299</v>
      </c>
      <c r="K1231" t="s">
        <v>5157</v>
      </c>
    </row>
    <row r="1232" spans="10:11" x14ac:dyDescent="0.35">
      <c r="J1232">
        <v>-721667.999059233</v>
      </c>
      <c r="K1232" t="s">
        <v>5158</v>
      </c>
    </row>
    <row r="1233" spans="10:11" x14ac:dyDescent="0.35">
      <c r="J1233">
        <v>-722685.975308483</v>
      </c>
      <c r="K1233" t="s">
        <v>5158</v>
      </c>
    </row>
    <row r="1234" spans="10:11" x14ac:dyDescent="0.35">
      <c r="J1234">
        <v>-723703.951557733</v>
      </c>
      <c r="K1234" t="s">
        <v>5158</v>
      </c>
    </row>
    <row r="1235" spans="10:11" x14ac:dyDescent="0.35">
      <c r="J1235">
        <v>-724721.92780699302</v>
      </c>
      <c r="K1235" t="s">
        <v>5158</v>
      </c>
    </row>
    <row r="1236" spans="10:11" x14ac:dyDescent="0.35">
      <c r="J1236">
        <v>-725739.90405624302</v>
      </c>
      <c r="K1236" t="s">
        <v>5158</v>
      </c>
    </row>
    <row r="1237" spans="10:11" x14ac:dyDescent="0.35">
      <c r="J1237">
        <v>-726757.88030549302</v>
      </c>
      <c r="K1237" t="s">
        <v>5158</v>
      </c>
    </row>
    <row r="1238" spans="10:11" x14ac:dyDescent="0.35">
      <c r="J1238">
        <v>-727775.85655475303</v>
      </c>
      <c r="K1238" t="s">
        <v>5158</v>
      </c>
    </row>
    <row r="1239" spans="10:11" x14ac:dyDescent="0.35">
      <c r="J1239">
        <v>-728793.83280400303</v>
      </c>
      <c r="K1239" t="s">
        <v>5158</v>
      </c>
    </row>
    <row r="1240" spans="10:11" x14ac:dyDescent="0.35">
      <c r="J1240">
        <v>-729811.80905325303</v>
      </c>
      <c r="K1240" t="s">
        <v>5158</v>
      </c>
    </row>
    <row r="1241" spans="10:11" x14ac:dyDescent="0.35">
      <c r="J1241">
        <v>-730829.78530251305</v>
      </c>
      <c r="K1241" t="s">
        <v>5158</v>
      </c>
    </row>
    <row r="1242" spans="10:11" x14ac:dyDescent="0.35">
      <c r="J1242">
        <v>-731847.76155176305</v>
      </c>
      <c r="K1242" t="s">
        <v>5158</v>
      </c>
    </row>
    <row r="1243" spans="10:11" x14ac:dyDescent="0.35">
      <c r="J1243">
        <v>-732865.73780101305</v>
      </c>
      <c r="K1243" t="s">
        <v>5158</v>
      </c>
    </row>
    <row r="1244" spans="10:11" x14ac:dyDescent="0.35">
      <c r="J1244">
        <v>-733883.71405027295</v>
      </c>
      <c r="K1244" t="s">
        <v>5158</v>
      </c>
    </row>
    <row r="1245" spans="10:11" x14ac:dyDescent="0.35">
      <c r="J1245">
        <v>-734901.69029952295</v>
      </c>
      <c r="K1245" t="s">
        <v>5158</v>
      </c>
    </row>
    <row r="1246" spans="10:11" x14ac:dyDescent="0.35">
      <c r="J1246">
        <v>-735919.66654878296</v>
      </c>
      <c r="K1246" t="s">
        <v>5158</v>
      </c>
    </row>
    <row r="1247" spans="10:11" x14ac:dyDescent="0.35">
      <c r="J1247">
        <v>-736937.64279803296</v>
      </c>
      <c r="K1247" t="s">
        <v>5158</v>
      </c>
    </row>
    <row r="1248" spans="10:11" x14ac:dyDescent="0.35">
      <c r="J1248">
        <v>-737955.61904728296</v>
      </c>
      <c r="K1248" t="s">
        <v>5158</v>
      </c>
    </row>
    <row r="1249" spans="10:11" x14ac:dyDescent="0.35">
      <c r="J1249">
        <v>-738973.59529654298</v>
      </c>
      <c r="K1249" t="s">
        <v>5158</v>
      </c>
    </row>
    <row r="1250" spans="10:11" x14ac:dyDescent="0.35">
      <c r="J1250">
        <v>-739991.57154579298</v>
      </c>
      <c r="K1250" t="s">
        <v>5158</v>
      </c>
    </row>
    <row r="1251" spans="10:11" x14ac:dyDescent="0.35">
      <c r="J1251">
        <v>-741009.54779504298</v>
      </c>
      <c r="K1251" t="s">
        <v>5158</v>
      </c>
    </row>
    <row r="1252" spans="10:11" x14ac:dyDescent="0.35">
      <c r="J1252">
        <v>-742027.52404430299</v>
      </c>
      <c r="K1252" t="s">
        <v>5158</v>
      </c>
    </row>
    <row r="1253" spans="10:11" x14ac:dyDescent="0.35">
      <c r="J1253">
        <v>-743045.50029355299</v>
      </c>
      <c r="K1253" t="s">
        <v>5158</v>
      </c>
    </row>
    <row r="1254" spans="10:11" x14ac:dyDescent="0.35">
      <c r="J1254">
        <v>-744063.47654280299</v>
      </c>
      <c r="K1254" t="s">
        <v>5158</v>
      </c>
    </row>
    <row r="1255" spans="10:11" x14ac:dyDescent="0.35">
      <c r="J1255">
        <v>-745081.45279206301</v>
      </c>
      <c r="K1255" t="s">
        <v>5158</v>
      </c>
    </row>
    <row r="1256" spans="10:11" x14ac:dyDescent="0.35">
      <c r="J1256">
        <v>-746099.42904131301</v>
      </c>
      <c r="K1256" t="s">
        <v>5158</v>
      </c>
    </row>
    <row r="1257" spans="10:11" x14ac:dyDescent="0.35">
      <c r="J1257">
        <v>-747117.40529056301</v>
      </c>
      <c r="K1257" t="s">
        <v>5158</v>
      </c>
    </row>
    <row r="1258" spans="10:11" x14ac:dyDescent="0.35">
      <c r="J1258">
        <v>-748135.38153982302</v>
      </c>
      <c r="K1258" t="s">
        <v>5158</v>
      </c>
    </row>
    <row r="1259" spans="10:11" x14ac:dyDescent="0.35">
      <c r="J1259">
        <v>-749153.35778907302</v>
      </c>
      <c r="K1259" t="s">
        <v>5158</v>
      </c>
    </row>
    <row r="1260" spans="10:11" x14ac:dyDescent="0.35">
      <c r="J1260">
        <v>-750171.33403833304</v>
      </c>
      <c r="K1260" t="s">
        <v>5158</v>
      </c>
    </row>
    <row r="1261" spans="10:11" x14ac:dyDescent="0.35">
      <c r="J1261">
        <v>-751189.31028758304</v>
      </c>
      <c r="K1261" t="s">
        <v>5158</v>
      </c>
    </row>
    <row r="1262" spans="10:11" x14ac:dyDescent="0.35">
      <c r="J1262">
        <v>-752207.28653683304</v>
      </c>
      <c r="K1262" t="s">
        <v>5158</v>
      </c>
    </row>
    <row r="1263" spans="10:11" x14ac:dyDescent="0.35">
      <c r="J1263">
        <v>-753225.26278609305</v>
      </c>
      <c r="K1263" t="s">
        <v>5158</v>
      </c>
    </row>
    <row r="1264" spans="10:11" x14ac:dyDescent="0.35">
      <c r="J1264">
        <v>-754243.23903534305</v>
      </c>
      <c r="K1264" t="s">
        <v>5158</v>
      </c>
    </row>
    <row r="1265" spans="10:11" x14ac:dyDescent="0.35">
      <c r="J1265">
        <v>-755261.21528459305</v>
      </c>
      <c r="K1265" t="s">
        <v>5158</v>
      </c>
    </row>
    <row r="1266" spans="10:11" x14ac:dyDescent="0.35">
      <c r="J1266">
        <v>-756279.19153385295</v>
      </c>
      <c r="K1266" t="s">
        <v>5158</v>
      </c>
    </row>
    <row r="1267" spans="10:11" x14ac:dyDescent="0.35">
      <c r="J1267">
        <v>-757297.16778310295</v>
      </c>
      <c r="K1267" t="s">
        <v>5158</v>
      </c>
    </row>
    <row r="1268" spans="10:11" x14ac:dyDescent="0.35">
      <c r="J1268">
        <v>-758315.14403235295</v>
      </c>
      <c r="K1268" t="s">
        <v>5158</v>
      </c>
    </row>
    <row r="1269" spans="10:11" x14ac:dyDescent="0.35">
      <c r="J1269">
        <v>-759333.12028161297</v>
      </c>
      <c r="K1269" t="s">
        <v>5158</v>
      </c>
    </row>
    <row r="1270" spans="10:11" x14ac:dyDescent="0.35">
      <c r="J1270">
        <v>-760351.09653086297</v>
      </c>
      <c r="K1270" t="s">
        <v>5158</v>
      </c>
    </row>
    <row r="1271" spans="10:11" x14ac:dyDescent="0.35">
      <c r="J1271">
        <v>-761369.07278011297</v>
      </c>
      <c r="K1271" t="s">
        <v>5158</v>
      </c>
    </row>
    <row r="1272" spans="10:11" x14ac:dyDescent="0.35">
      <c r="J1272">
        <v>-762387.04902937298</v>
      </c>
      <c r="K1272" t="s">
        <v>5158</v>
      </c>
    </row>
    <row r="1273" spans="10:11" x14ac:dyDescent="0.35">
      <c r="J1273">
        <v>-763405.02527862298</v>
      </c>
      <c r="K1273" t="s">
        <v>5158</v>
      </c>
    </row>
    <row r="1274" spans="10:11" x14ac:dyDescent="0.35">
      <c r="J1274">
        <v>-764423.001527883</v>
      </c>
      <c r="K1274" t="s">
        <v>5158</v>
      </c>
    </row>
    <row r="1275" spans="10:11" x14ac:dyDescent="0.35">
      <c r="J1275">
        <v>-765440.977777133</v>
      </c>
      <c r="K1275" t="s">
        <v>5158</v>
      </c>
    </row>
    <row r="1276" spans="10:11" x14ac:dyDescent="0.35">
      <c r="J1276">
        <v>-766458.954026383</v>
      </c>
      <c r="K1276" t="s">
        <v>5158</v>
      </c>
    </row>
    <row r="1277" spans="10:11" x14ac:dyDescent="0.35">
      <c r="J1277">
        <v>-767476.93027564301</v>
      </c>
      <c r="K1277" t="s">
        <v>5158</v>
      </c>
    </row>
    <row r="1278" spans="10:11" x14ac:dyDescent="0.35">
      <c r="J1278">
        <v>-768494.90652489301</v>
      </c>
      <c r="K1278" t="s">
        <v>5158</v>
      </c>
    </row>
    <row r="1279" spans="10:11" x14ac:dyDescent="0.35">
      <c r="J1279">
        <v>-769512.88277414301</v>
      </c>
      <c r="K1279" t="s">
        <v>5158</v>
      </c>
    </row>
    <row r="1280" spans="10:11" x14ac:dyDescent="0.35">
      <c r="J1280">
        <v>-770530.85902340303</v>
      </c>
      <c r="K1280" t="s">
        <v>5158</v>
      </c>
    </row>
    <row r="1281" spans="10:11" x14ac:dyDescent="0.35">
      <c r="J1281">
        <v>-771548.83527265303</v>
      </c>
      <c r="K1281" t="s">
        <v>5158</v>
      </c>
    </row>
    <row r="1282" spans="10:11" x14ac:dyDescent="0.35">
      <c r="J1282">
        <v>-772566.81152190303</v>
      </c>
      <c r="K1282" t="s">
        <v>5158</v>
      </c>
    </row>
    <row r="1283" spans="10:11" x14ac:dyDescent="0.35">
      <c r="J1283">
        <v>-773584.78777116304</v>
      </c>
      <c r="K1283" t="s">
        <v>5158</v>
      </c>
    </row>
    <row r="1284" spans="10:11" x14ac:dyDescent="0.35">
      <c r="J1284">
        <v>-774602.76402041304</v>
      </c>
      <c r="K1284" t="s">
        <v>5158</v>
      </c>
    </row>
    <row r="1285" spans="10:11" x14ac:dyDescent="0.35">
      <c r="J1285">
        <v>-775620.74026966305</v>
      </c>
      <c r="K1285" t="s">
        <v>5158</v>
      </c>
    </row>
    <row r="1286" spans="10:11" x14ac:dyDescent="0.35">
      <c r="J1286">
        <v>-776638.71651892294</v>
      </c>
      <c r="K1286" t="s">
        <v>5158</v>
      </c>
    </row>
    <row r="1287" spans="10:11" x14ac:dyDescent="0.35">
      <c r="J1287">
        <v>-777656.69276817294</v>
      </c>
      <c r="K1287" t="s">
        <v>5158</v>
      </c>
    </row>
    <row r="1288" spans="10:11" x14ac:dyDescent="0.35">
      <c r="J1288">
        <v>-778674.66901743296</v>
      </c>
      <c r="K1288" t="s">
        <v>5158</v>
      </c>
    </row>
    <row r="1289" spans="10:11" x14ac:dyDescent="0.35">
      <c r="J1289">
        <v>-779692.64526668296</v>
      </c>
      <c r="K1289" t="s">
        <v>5158</v>
      </c>
    </row>
    <row r="1290" spans="10:11" x14ac:dyDescent="0.35">
      <c r="J1290">
        <v>-780710.62151593296</v>
      </c>
      <c r="K1290" t="s">
        <v>5158</v>
      </c>
    </row>
    <row r="1291" spans="10:11" x14ac:dyDescent="0.35">
      <c r="J1291">
        <v>-781728.59776519297</v>
      </c>
      <c r="K1291" t="s">
        <v>5158</v>
      </c>
    </row>
    <row r="1292" spans="10:11" x14ac:dyDescent="0.35">
      <c r="J1292">
        <v>-782746.57401444297</v>
      </c>
      <c r="K1292" t="s">
        <v>5158</v>
      </c>
    </row>
    <row r="1293" spans="10:11" x14ac:dyDescent="0.35">
      <c r="J1293">
        <v>-783764.55026369297</v>
      </c>
      <c r="K1293" t="s">
        <v>5158</v>
      </c>
    </row>
    <row r="1294" spans="10:11" x14ac:dyDescent="0.35">
      <c r="J1294">
        <v>-784782.52651295299</v>
      </c>
      <c r="K1294" t="s">
        <v>5158</v>
      </c>
    </row>
    <row r="1295" spans="10:11" x14ac:dyDescent="0.35">
      <c r="J1295">
        <v>-785800.50276220299</v>
      </c>
      <c r="K1295" t="s">
        <v>5158</v>
      </c>
    </row>
    <row r="1296" spans="10:11" x14ac:dyDescent="0.35">
      <c r="J1296">
        <v>-786818.47901145299</v>
      </c>
      <c r="K1296" t="s">
        <v>5158</v>
      </c>
    </row>
    <row r="1297" spans="10:11" x14ac:dyDescent="0.35">
      <c r="J1297">
        <v>-787836.455260713</v>
      </c>
      <c r="K1297" t="s">
        <v>5158</v>
      </c>
    </row>
    <row r="1298" spans="10:11" x14ac:dyDescent="0.35">
      <c r="J1298">
        <v>-788854.431509963</v>
      </c>
      <c r="K1298" t="s">
        <v>5158</v>
      </c>
    </row>
    <row r="1299" spans="10:11" x14ac:dyDescent="0.35">
      <c r="J1299">
        <v>-789872.40775921301</v>
      </c>
      <c r="K1299" t="s">
        <v>5158</v>
      </c>
    </row>
    <row r="1300" spans="10:11" x14ac:dyDescent="0.35">
      <c r="J1300">
        <v>-790890.38400847302</v>
      </c>
      <c r="K1300" t="s">
        <v>5158</v>
      </c>
    </row>
    <row r="1301" spans="10:11" x14ac:dyDescent="0.35">
      <c r="J1301">
        <v>-791908.36025772302</v>
      </c>
      <c r="K1301" t="s">
        <v>5158</v>
      </c>
    </row>
    <row r="1302" spans="10:11" x14ac:dyDescent="0.35">
      <c r="J1302">
        <v>-792926.33650698303</v>
      </c>
      <c r="K1302" t="s">
        <v>5158</v>
      </c>
    </row>
    <row r="1303" spans="10:11" x14ac:dyDescent="0.35">
      <c r="J1303">
        <v>-793944.31275623303</v>
      </c>
      <c r="K1303" t="s">
        <v>5158</v>
      </c>
    </row>
    <row r="1304" spans="10:11" x14ac:dyDescent="0.35">
      <c r="J1304">
        <v>-794962.28900548303</v>
      </c>
      <c r="K1304" t="s">
        <v>5158</v>
      </c>
    </row>
    <row r="1305" spans="10:11" x14ac:dyDescent="0.35">
      <c r="J1305">
        <v>-795980.26525474305</v>
      </c>
      <c r="K1305" t="s">
        <v>5158</v>
      </c>
    </row>
    <row r="1306" spans="10:11" x14ac:dyDescent="0.35">
      <c r="J1306">
        <v>-796998.24150399305</v>
      </c>
      <c r="K1306" t="s">
        <v>5158</v>
      </c>
    </row>
    <row r="1307" spans="10:11" x14ac:dyDescent="0.35">
      <c r="J1307">
        <v>-798016.21775324305</v>
      </c>
      <c r="K1307" t="s">
        <v>5158</v>
      </c>
    </row>
    <row r="1308" spans="10:11" x14ac:dyDescent="0.35">
      <c r="J1308">
        <v>-799034.19400250295</v>
      </c>
      <c r="K1308" t="s">
        <v>5158</v>
      </c>
    </row>
    <row r="1309" spans="10:11" x14ac:dyDescent="0.35">
      <c r="J1309">
        <v>-800052.17025175295</v>
      </c>
      <c r="K1309" t="s">
        <v>5158</v>
      </c>
    </row>
    <row r="1310" spans="10:11" x14ac:dyDescent="0.35">
      <c r="J1310">
        <v>-801070.14650100295</v>
      </c>
      <c r="K1310" t="s">
        <v>5158</v>
      </c>
    </row>
    <row r="1311" spans="10:11" x14ac:dyDescent="0.35">
      <c r="J1311">
        <v>-802088.12275026296</v>
      </c>
      <c r="K1311" t="s">
        <v>5158</v>
      </c>
    </row>
    <row r="1312" spans="10:11" x14ac:dyDescent="0.35">
      <c r="J1312">
        <v>-803106.09899951296</v>
      </c>
      <c r="K1312" t="s">
        <v>5156</v>
      </c>
    </row>
    <row r="1313" spans="10:11" x14ac:dyDescent="0.35">
      <c r="J1313">
        <v>-804124.07524876297</v>
      </c>
      <c r="K1313" t="s">
        <v>5156</v>
      </c>
    </row>
    <row r="1314" spans="10:11" x14ac:dyDescent="0.35">
      <c r="J1314">
        <v>-805142.05149802298</v>
      </c>
      <c r="K1314" t="s">
        <v>5156</v>
      </c>
    </row>
    <row r="1315" spans="10:11" x14ac:dyDescent="0.35">
      <c r="J1315">
        <v>-806160.02774727298</v>
      </c>
      <c r="K1315" t="s">
        <v>5156</v>
      </c>
    </row>
    <row r="1316" spans="10:11" x14ac:dyDescent="0.35">
      <c r="J1316">
        <v>-807178.00399653299</v>
      </c>
      <c r="K1316" t="s">
        <v>5156</v>
      </c>
    </row>
    <row r="1317" spans="10:11" x14ac:dyDescent="0.35">
      <c r="J1317">
        <v>-808195.98024578299</v>
      </c>
      <c r="K1317" t="s">
        <v>5156</v>
      </c>
    </row>
    <row r="1318" spans="10:11" x14ac:dyDescent="0.35">
      <c r="J1318">
        <v>-809213.956495033</v>
      </c>
      <c r="K1318" t="s">
        <v>5156</v>
      </c>
    </row>
    <row r="1319" spans="10:11" x14ac:dyDescent="0.35">
      <c r="J1319">
        <v>-810231.93274429301</v>
      </c>
      <c r="K1319" t="s">
        <v>5156</v>
      </c>
    </row>
    <row r="1320" spans="10:11" x14ac:dyDescent="0.35">
      <c r="J1320">
        <v>-811249.90899354301</v>
      </c>
      <c r="K1320" t="s">
        <v>5156</v>
      </c>
    </row>
    <row r="1321" spans="10:11" x14ac:dyDescent="0.35">
      <c r="J1321">
        <v>-812267.88524279301</v>
      </c>
      <c r="K1321" t="s">
        <v>5156</v>
      </c>
    </row>
    <row r="1322" spans="10:11" x14ac:dyDescent="0.35">
      <c r="J1322">
        <v>-813285.86149205302</v>
      </c>
      <c r="K1322" t="s">
        <v>5156</v>
      </c>
    </row>
    <row r="1323" spans="10:11" x14ac:dyDescent="0.35">
      <c r="J1323">
        <v>-814303.83774130302</v>
      </c>
      <c r="K1323" t="s">
        <v>5156</v>
      </c>
    </row>
    <row r="1324" spans="10:11" x14ac:dyDescent="0.35">
      <c r="J1324">
        <v>-815321.81399055303</v>
      </c>
      <c r="K1324" t="s">
        <v>5156</v>
      </c>
    </row>
    <row r="1325" spans="10:11" x14ac:dyDescent="0.35">
      <c r="J1325">
        <v>-816339.79023981304</v>
      </c>
      <c r="K1325" t="s">
        <v>5156</v>
      </c>
    </row>
    <row r="1326" spans="10:11" x14ac:dyDescent="0.35">
      <c r="J1326">
        <v>-817357.76648906304</v>
      </c>
      <c r="K1326" t="s">
        <v>5156</v>
      </c>
    </row>
    <row r="1327" spans="10:11" x14ac:dyDescent="0.35">
      <c r="J1327">
        <v>-818375.74273832305</v>
      </c>
      <c r="K1327" t="s">
        <v>5156</v>
      </c>
    </row>
    <row r="1328" spans="10:11" x14ac:dyDescent="0.35">
      <c r="J1328">
        <v>-819393.71898757305</v>
      </c>
      <c r="K1328" t="s">
        <v>5156</v>
      </c>
    </row>
    <row r="1329" spans="10:11" x14ac:dyDescent="0.35">
      <c r="J1329">
        <v>-820411.69523682306</v>
      </c>
      <c r="K1329" t="s">
        <v>5156</v>
      </c>
    </row>
    <row r="1330" spans="10:11" x14ac:dyDescent="0.35">
      <c r="J1330">
        <v>-821429.67148608295</v>
      </c>
      <c r="K1330" t="s">
        <v>5156</v>
      </c>
    </row>
    <row r="1331" spans="10:11" x14ac:dyDescent="0.35">
      <c r="J1331">
        <v>-822447.64773533295</v>
      </c>
      <c r="K1331" t="s">
        <v>5156</v>
      </c>
    </row>
    <row r="1332" spans="10:11" x14ac:dyDescent="0.35">
      <c r="J1332">
        <v>-823465.62398458296</v>
      </c>
      <c r="K1332" t="s">
        <v>5156</v>
      </c>
    </row>
    <row r="1333" spans="10:11" x14ac:dyDescent="0.35">
      <c r="J1333">
        <v>-824483.60023384297</v>
      </c>
      <c r="K1333" t="s">
        <v>5156</v>
      </c>
    </row>
    <row r="1334" spans="10:11" x14ac:dyDescent="0.35">
      <c r="J1334">
        <v>-825501.57648309297</v>
      </c>
      <c r="K1334" t="s">
        <v>5156</v>
      </c>
    </row>
    <row r="1335" spans="10:11" x14ac:dyDescent="0.35">
      <c r="J1335">
        <v>-826519.55273234297</v>
      </c>
      <c r="K1335" t="s">
        <v>5156</v>
      </c>
    </row>
    <row r="1336" spans="10:11" x14ac:dyDescent="0.35">
      <c r="J1336">
        <v>-827537.52898160298</v>
      </c>
      <c r="K1336" t="s">
        <v>5156</v>
      </c>
    </row>
    <row r="1337" spans="10:11" x14ac:dyDescent="0.35">
      <c r="J1337">
        <v>-828555.50523085298</v>
      </c>
      <c r="K1337" t="s">
        <v>5156</v>
      </c>
    </row>
    <row r="1338" spans="10:11" x14ac:dyDescent="0.35">
      <c r="J1338">
        <v>-829573.48148010299</v>
      </c>
      <c r="K1338" t="s">
        <v>5156</v>
      </c>
    </row>
    <row r="1339" spans="10:11" x14ac:dyDescent="0.35">
      <c r="J1339">
        <v>-830591.457729363</v>
      </c>
      <c r="K1339" t="s">
        <v>5156</v>
      </c>
    </row>
    <row r="1340" spans="10:11" x14ac:dyDescent="0.35">
      <c r="J1340">
        <v>-831609.433978613</v>
      </c>
      <c r="K1340" t="s">
        <v>5156</v>
      </c>
    </row>
    <row r="1341" spans="10:11" x14ac:dyDescent="0.35">
      <c r="J1341">
        <v>-832627.410227863</v>
      </c>
      <c r="K1341" t="s">
        <v>5156</v>
      </c>
    </row>
    <row r="1342" spans="10:11" x14ac:dyDescent="0.35">
      <c r="J1342">
        <v>-833645.38647712301</v>
      </c>
      <c r="K1342" t="s">
        <v>5156</v>
      </c>
    </row>
    <row r="1343" spans="10:11" x14ac:dyDescent="0.35">
      <c r="J1343">
        <v>-834663.36272637302</v>
      </c>
      <c r="K1343" t="s">
        <v>5156</v>
      </c>
    </row>
    <row r="1344" spans="10:11" x14ac:dyDescent="0.35">
      <c r="J1344">
        <v>-835681.33897563303</v>
      </c>
      <c r="K1344" t="s">
        <v>5156</v>
      </c>
    </row>
    <row r="1345" spans="10:11" x14ac:dyDescent="0.35">
      <c r="J1345">
        <v>-836699.31522488303</v>
      </c>
      <c r="K1345" t="s">
        <v>5156</v>
      </c>
    </row>
    <row r="1346" spans="10:11" x14ac:dyDescent="0.35">
      <c r="J1346">
        <v>-837717.29147413303</v>
      </c>
      <c r="K1346" t="s">
        <v>5156</v>
      </c>
    </row>
    <row r="1347" spans="10:11" x14ac:dyDescent="0.35">
      <c r="J1347">
        <v>-838735.26772339304</v>
      </c>
      <c r="K1347" t="s">
        <v>5156</v>
      </c>
    </row>
    <row r="1348" spans="10:11" x14ac:dyDescent="0.35">
      <c r="J1348">
        <v>-839753.24397264305</v>
      </c>
      <c r="K1348" t="s">
        <v>5156</v>
      </c>
    </row>
    <row r="1349" spans="10:11" x14ac:dyDescent="0.35">
      <c r="J1349">
        <v>-840771.22022189305</v>
      </c>
      <c r="K1349" t="s">
        <v>5156</v>
      </c>
    </row>
    <row r="1350" spans="10:11" x14ac:dyDescent="0.35">
      <c r="J1350">
        <v>-841789.19647115294</v>
      </c>
      <c r="K1350" t="s">
        <v>5156</v>
      </c>
    </row>
    <row r="1351" spans="10:11" x14ac:dyDescent="0.35">
      <c r="J1351">
        <v>-842807.17272040294</v>
      </c>
      <c r="K1351" t="s">
        <v>5156</v>
      </c>
    </row>
    <row r="1352" spans="10:11" x14ac:dyDescent="0.35">
      <c r="J1352">
        <v>-843825.14896965295</v>
      </c>
      <c r="K1352" t="s">
        <v>5156</v>
      </c>
    </row>
    <row r="1353" spans="10:11" x14ac:dyDescent="0.35">
      <c r="J1353">
        <v>-844843.12521891296</v>
      </c>
      <c r="K1353" t="s">
        <v>5156</v>
      </c>
    </row>
    <row r="1354" spans="10:11" x14ac:dyDescent="0.35">
      <c r="J1354">
        <v>-845861.10146816296</v>
      </c>
      <c r="K1354" t="s">
        <v>5156</v>
      </c>
    </row>
    <row r="1355" spans="10:11" x14ac:dyDescent="0.35">
      <c r="J1355">
        <v>-846879.07771741296</v>
      </c>
      <c r="K1355" t="s">
        <v>5156</v>
      </c>
    </row>
    <row r="1356" spans="10:11" x14ac:dyDescent="0.35">
      <c r="J1356">
        <v>-847897.05396667297</v>
      </c>
      <c r="K1356" t="s">
        <v>5156</v>
      </c>
    </row>
    <row r="1357" spans="10:11" x14ac:dyDescent="0.35">
      <c r="J1357">
        <v>-848915.03021592298</v>
      </c>
      <c r="K1357" t="s">
        <v>5156</v>
      </c>
    </row>
    <row r="1358" spans="10:11" x14ac:dyDescent="0.35">
      <c r="J1358">
        <v>-849933.00646518299</v>
      </c>
      <c r="K1358" t="s">
        <v>5156</v>
      </c>
    </row>
    <row r="1359" spans="10:11" x14ac:dyDescent="0.35">
      <c r="J1359">
        <v>-850950.98271443299</v>
      </c>
      <c r="K1359" t="s">
        <v>5156</v>
      </c>
    </row>
    <row r="1360" spans="10:11" x14ac:dyDescent="0.35">
      <c r="J1360">
        <v>-851968.95896368299</v>
      </c>
      <c r="K1360" t="s">
        <v>5156</v>
      </c>
    </row>
    <row r="1361" spans="10:11" x14ac:dyDescent="0.35">
      <c r="J1361">
        <v>-852986.935212943</v>
      </c>
      <c r="K1361" t="s">
        <v>5156</v>
      </c>
    </row>
    <row r="1362" spans="10:11" x14ac:dyDescent="0.35">
      <c r="J1362">
        <v>-854004.91146219301</v>
      </c>
      <c r="K1362" t="s">
        <v>5156</v>
      </c>
    </row>
    <row r="1363" spans="10:11" x14ac:dyDescent="0.35">
      <c r="J1363">
        <v>-855022.88771144301</v>
      </c>
      <c r="K1363" t="s">
        <v>5156</v>
      </c>
    </row>
    <row r="1364" spans="10:11" x14ac:dyDescent="0.35">
      <c r="J1364">
        <v>-856040.86396070302</v>
      </c>
      <c r="K1364" t="s">
        <v>5156</v>
      </c>
    </row>
    <row r="1365" spans="10:11" x14ac:dyDescent="0.35">
      <c r="J1365">
        <v>-857058.84020995302</v>
      </c>
      <c r="K1365" t="s">
        <v>5156</v>
      </c>
    </row>
    <row r="1366" spans="10:11" x14ac:dyDescent="0.35">
      <c r="J1366">
        <v>-858076.81645920302</v>
      </c>
      <c r="K1366" t="s">
        <v>5156</v>
      </c>
    </row>
    <row r="1367" spans="10:11" x14ac:dyDescent="0.35">
      <c r="J1367">
        <v>-859094.79270846304</v>
      </c>
      <c r="K1367" t="s">
        <v>5156</v>
      </c>
    </row>
    <row r="1368" spans="10:11" x14ac:dyDescent="0.35">
      <c r="J1368">
        <v>-860112.76895771304</v>
      </c>
      <c r="K1368" t="s">
        <v>5156</v>
      </c>
    </row>
    <row r="1369" spans="10:11" x14ac:dyDescent="0.35">
      <c r="J1369">
        <v>-861130.74520697305</v>
      </c>
      <c r="K1369" t="s">
        <v>5156</v>
      </c>
    </row>
    <row r="1370" spans="10:11" x14ac:dyDescent="0.35">
      <c r="J1370">
        <v>-862148.72145622305</v>
      </c>
      <c r="K1370" t="s">
        <v>5156</v>
      </c>
    </row>
    <row r="1371" spans="10:11" x14ac:dyDescent="0.35">
      <c r="J1371">
        <v>-863166.69770547305</v>
      </c>
      <c r="K1371" t="s">
        <v>5156</v>
      </c>
    </row>
    <row r="1372" spans="10:11" x14ac:dyDescent="0.35">
      <c r="J1372">
        <v>-864184.67395473295</v>
      </c>
      <c r="K1372" t="s">
        <v>5156</v>
      </c>
    </row>
    <row r="1373" spans="10:11" x14ac:dyDescent="0.35">
      <c r="J1373">
        <v>-865202.65020398295</v>
      </c>
      <c r="K1373" t="s">
        <v>5156</v>
      </c>
    </row>
    <row r="1374" spans="10:11" x14ac:dyDescent="0.35">
      <c r="J1374">
        <v>-866220.62645323295</v>
      </c>
      <c r="K1374" t="s">
        <v>5156</v>
      </c>
    </row>
    <row r="1375" spans="10:11" x14ac:dyDescent="0.35">
      <c r="J1375">
        <v>-867238.60270249296</v>
      </c>
      <c r="K1375" t="s">
        <v>5156</v>
      </c>
    </row>
    <row r="1376" spans="10:11" x14ac:dyDescent="0.35">
      <c r="J1376">
        <v>-868256.57895174297</v>
      </c>
      <c r="K1376" t="s">
        <v>5156</v>
      </c>
    </row>
    <row r="1377" spans="10:11" x14ac:dyDescent="0.35">
      <c r="J1377">
        <v>-869274.55520099297</v>
      </c>
      <c r="K1377" t="s">
        <v>5156</v>
      </c>
    </row>
    <row r="1378" spans="10:11" x14ac:dyDescent="0.35">
      <c r="J1378">
        <v>-870292.53145025298</v>
      </c>
      <c r="K1378" t="s">
        <v>5156</v>
      </c>
    </row>
    <row r="1379" spans="10:11" x14ac:dyDescent="0.35">
      <c r="J1379">
        <v>-871310.50769950298</v>
      </c>
      <c r="K1379" t="s">
        <v>5156</v>
      </c>
    </row>
    <row r="1380" spans="10:11" x14ac:dyDescent="0.35">
      <c r="J1380">
        <v>-872328.48394875298</v>
      </c>
      <c r="K1380" t="s">
        <v>5156</v>
      </c>
    </row>
    <row r="1381" spans="10:11" x14ac:dyDescent="0.35">
      <c r="J1381">
        <v>-873346.460198013</v>
      </c>
      <c r="K1381" t="s">
        <v>5156</v>
      </c>
    </row>
    <row r="1382" spans="10:11" x14ac:dyDescent="0.35">
      <c r="J1382">
        <v>-874364.436447263</v>
      </c>
      <c r="K1382" t="s">
        <v>5156</v>
      </c>
    </row>
    <row r="1383" spans="10:11" x14ac:dyDescent="0.35">
      <c r="J1383">
        <v>-875382.41269652301</v>
      </c>
      <c r="K1383" t="s">
        <v>5156</v>
      </c>
    </row>
    <row r="1384" spans="10:11" x14ac:dyDescent="0.35">
      <c r="J1384">
        <v>-876400.38894577301</v>
      </c>
      <c r="K1384" t="s">
        <v>5156</v>
      </c>
    </row>
    <row r="1385" spans="10:11" x14ac:dyDescent="0.35">
      <c r="J1385">
        <v>-877418.36519502301</v>
      </c>
      <c r="K1385" t="s">
        <v>5156</v>
      </c>
    </row>
    <row r="1386" spans="10:11" x14ac:dyDescent="0.35">
      <c r="J1386">
        <v>-878436.34144428303</v>
      </c>
      <c r="K1386" t="s">
        <v>5156</v>
      </c>
    </row>
    <row r="1387" spans="10:11" x14ac:dyDescent="0.35">
      <c r="J1387">
        <v>-879454.31769353303</v>
      </c>
      <c r="K1387" t="s">
        <v>5156</v>
      </c>
    </row>
    <row r="1388" spans="10:11" x14ac:dyDescent="0.35">
      <c r="J1388">
        <v>-880472.29394278303</v>
      </c>
      <c r="K1388" t="s">
        <v>5156</v>
      </c>
    </row>
    <row r="1389" spans="10:11" x14ac:dyDescent="0.35">
      <c r="J1389">
        <v>-881490.27019204304</v>
      </c>
      <c r="K1389" t="s">
        <v>5156</v>
      </c>
    </row>
    <row r="1390" spans="10:11" x14ac:dyDescent="0.35">
      <c r="J1390">
        <v>-882508.24644129304</v>
      </c>
      <c r="K1390" t="s">
        <v>5156</v>
      </c>
    </row>
    <row r="1391" spans="10:11" x14ac:dyDescent="0.35">
      <c r="J1391">
        <v>-883526.22269054304</v>
      </c>
      <c r="K1391" t="s">
        <v>5156</v>
      </c>
    </row>
    <row r="1392" spans="10:11" x14ac:dyDescent="0.35">
      <c r="J1392">
        <v>-884544.19893980306</v>
      </c>
      <c r="K1392" t="s">
        <v>5156</v>
      </c>
    </row>
    <row r="1393" spans="10:11" x14ac:dyDescent="0.35">
      <c r="J1393">
        <v>-885562.17518905306</v>
      </c>
      <c r="K1393" t="s">
        <v>5156</v>
      </c>
    </row>
    <row r="1394" spans="10:11" x14ac:dyDescent="0.35">
      <c r="J1394">
        <v>-886580.15143830294</v>
      </c>
      <c r="K1394" t="s">
        <v>5156</v>
      </c>
    </row>
    <row r="1395" spans="10:11" x14ac:dyDescent="0.35">
      <c r="J1395">
        <v>-887598.12768756296</v>
      </c>
      <c r="K1395" t="s">
        <v>5156</v>
      </c>
    </row>
    <row r="1396" spans="10:11" x14ac:dyDescent="0.35">
      <c r="J1396">
        <v>-888616.10393681296</v>
      </c>
      <c r="K1396" t="s">
        <v>5156</v>
      </c>
    </row>
    <row r="1397" spans="10:11" x14ac:dyDescent="0.35">
      <c r="J1397">
        <v>-889634.08018607297</v>
      </c>
      <c r="K1397" t="s">
        <v>5156</v>
      </c>
    </row>
    <row r="1398" spans="10:11" x14ac:dyDescent="0.35">
      <c r="J1398">
        <v>-890652.05643532297</v>
      </c>
      <c r="K1398" t="s">
        <v>5156</v>
      </c>
    </row>
    <row r="1399" spans="10:11" x14ac:dyDescent="0.35">
      <c r="J1399">
        <v>-891670.03268457297</v>
      </c>
      <c r="K1399" t="s">
        <v>5156</v>
      </c>
    </row>
    <row r="1400" spans="10:11" x14ac:dyDescent="0.35">
      <c r="J1400">
        <v>-892688.00893383299</v>
      </c>
      <c r="K1400" t="s">
        <v>5156</v>
      </c>
    </row>
    <row r="1401" spans="10:11" x14ac:dyDescent="0.35">
      <c r="J1401">
        <v>-893705.98518308299</v>
      </c>
      <c r="K1401" t="s">
        <v>5156</v>
      </c>
    </row>
    <row r="1402" spans="10:11" x14ac:dyDescent="0.35">
      <c r="J1402">
        <v>-894723.96143233299</v>
      </c>
      <c r="K1402" t="s">
        <v>5156</v>
      </c>
    </row>
    <row r="1403" spans="10:11" x14ac:dyDescent="0.35">
      <c r="J1403">
        <v>-895741.937681593</v>
      </c>
      <c r="K1403" t="s">
        <v>5156</v>
      </c>
    </row>
    <row r="1404" spans="10:11" x14ac:dyDescent="0.35">
      <c r="J1404">
        <v>-896759.913930843</v>
      </c>
      <c r="K1404" t="s">
        <v>5156</v>
      </c>
    </row>
    <row r="1405" spans="10:11" x14ac:dyDescent="0.35">
      <c r="J1405">
        <v>-897777.890180093</v>
      </c>
      <c r="K1405" t="s">
        <v>5156</v>
      </c>
    </row>
    <row r="1406" spans="10:11" x14ac:dyDescent="0.35">
      <c r="J1406">
        <v>-898795.86642935302</v>
      </c>
      <c r="K1406" t="s">
        <v>5156</v>
      </c>
    </row>
    <row r="1407" spans="10:11" x14ac:dyDescent="0.35">
      <c r="J1407">
        <v>-899813.84267860302</v>
      </c>
      <c r="K1407" t="s">
        <v>5156</v>
      </c>
    </row>
    <row r="1408" spans="10:11" x14ac:dyDescent="0.35">
      <c r="J1408">
        <v>-900831.81892785302</v>
      </c>
      <c r="K1408" t="s">
        <v>5156</v>
      </c>
    </row>
    <row r="1409" spans="10:11" x14ac:dyDescent="0.35">
      <c r="J1409">
        <v>-901849.79517711303</v>
      </c>
      <c r="K1409" t="s">
        <v>5156</v>
      </c>
    </row>
    <row r="1410" spans="10:11" x14ac:dyDescent="0.35">
      <c r="J1410">
        <v>-902867.77142636303</v>
      </c>
      <c r="K1410" t="s">
        <v>5156</v>
      </c>
    </row>
    <row r="1411" spans="10:11" x14ac:dyDescent="0.35">
      <c r="J1411">
        <v>-903885.74767562305</v>
      </c>
      <c r="K1411" t="s">
        <v>5156</v>
      </c>
    </row>
    <row r="1412" spans="10:11" x14ac:dyDescent="0.35">
      <c r="J1412">
        <v>-904903.72392487305</v>
      </c>
      <c r="K1412" t="s">
        <v>5156</v>
      </c>
    </row>
    <row r="1413" spans="10:11" x14ac:dyDescent="0.35">
      <c r="J1413">
        <v>-905921.70017412305</v>
      </c>
      <c r="K1413" t="s">
        <v>5156</v>
      </c>
    </row>
    <row r="1414" spans="10:11" x14ac:dyDescent="0.35">
      <c r="J1414">
        <v>-906939.67642338295</v>
      </c>
      <c r="K1414" t="s">
        <v>5156</v>
      </c>
    </row>
    <row r="1415" spans="10:11" x14ac:dyDescent="0.35">
      <c r="J1415">
        <v>-907957.65267263295</v>
      </c>
      <c r="K1415" t="s">
        <v>5156</v>
      </c>
    </row>
    <row r="1416" spans="10:11" x14ac:dyDescent="0.35">
      <c r="J1416">
        <v>-908975.62892188295</v>
      </c>
      <c r="K1416" t="s">
        <v>5156</v>
      </c>
    </row>
    <row r="1417" spans="10:11" x14ac:dyDescent="0.35">
      <c r="J1417">
        <v>-909993.60517114296</v>
      </c>
      <c r="K1417" t="s">
        <v>5156</v>
      </c>
    </row>
    <row r="1418" spans="10:11" x14ac:dyDescent="0.35">
      <c r="J1418">
        <v>-911011.58142039296</v>
      </c>
      <c r="K1418" t="s">
        <v>5156</v>
      </c>
    </row>
    <row r="1419" spans="10:11" x14ac:dyDescent="0.35">
      <c r="J1419">
        <v>-912029.55766964296</v>
      </c>
      <c r="K1419" t="s">
        <v>5156</v>
      </c>
    </row>
    <row r="1420" spans="10:11" x14ac:dyDescent="0.35">
      <c r="J1420">
        <v>-913047.53391890298</v>
      </c>
      <c r="K1420" t="s">
        <v>5156</v>
      </c>
    </row>
    <row r="1421" spans="10:11" x14ac:dyDescent="0.35">
      <c r="J1421">
        <v>-914065.51016815298</v>
      </c>
      <c r="K1421" t="s">
        <v>5156</v>
      </c>
    </row>
    <row r="1422" spans="10:11" x14ac:dyDescent="0.35">
      <c r="J1422">
        <v>-915083.48641740298</v>
      </c>
      <c r="K1422" t="s">
        <v>5156</v>
      </c>
    </row>
    <row r="1423" spans="10:11" x14ac:dyDescent="0.35">
      <c r="J1423">
        <v>-916101.46266666299</v>
      </c>
      <c r="K1423" t="s">
        <v>5156</v>
      </c>
    </row>
    <row r="1424" spans="10:11" x14ac:dyDescent="0.35">
      <c r="J1424">
        <v>-917119.43891591299</v>
      </c>
      <c r="K1424" t="s">
        <v>5156</v>
      </c>
    </row>
    <row r="1425" spans="10:11" x14ac:dyDescent="0.35">
      <c r="J1425">
        <v>-918137.41516517301</v>
      </c>
      <c r="K1425" t="s">
        <v>5156</v>
      </c>
    </row>
    <row r="1426" spans="10:11" x14ac:dyDescent="0.35">
      <c r="J1426">
        <v>-919155.39141442301</v>
      </c>
      <c r="K1426" t="s">
        <v>5156</v>
      </c>
    </row>
    <row r="1427" spans="10:11" x14ac:dyDescent="0.35">
      <c r="J1427">
        <v>-920173.36766367301</v>
      </c>
      <c r="K1427" t="s">
        <v>5156</v>
      </c>
    </row>
    <row r="1428" spans="10:11" x14ac:dyDescent="0.35">
      <c r="J1428">
        <v>-921191.34391293302</v>
      </c>
      <c r="K1428" t="s">
        <v>5156</v>
      </c>
    </row>
    <row r="1429" spans="10:11" x14ac:dyDescent="0.35">
      <c r="J1429">
        <v>-922209.32016218302</v>
      </c>
      <c r="K1429" t="s">
        <v>5156</v>
      </c>
    </row>
    <row r="1430" spans="10:11" x14ac:dyDescent="0.35">
      <c r="J1430">
        <v>-923227.29641143302</v>
      </c>
      <c r="K1430" t="s">
        <v>5156</v>
      </c>
    </row>
    <row r="1431" spans="10:11" x14ac:dyDescent="0.35">
      <c r="J1431">
        <v>-924245.27266069304</v>
      </c>
      <c r="K1431" t="s">
        <v>5156</v>
      </c>
    </row>
    <row r="1432" spans="10:11" x14ac:dyDescent="0.35">
      <c r="J1432">
        <v>-925263.24890994304</v>
      </c>
      <c r="K1432" t="s">
        <v>5156</v>
      </c>
    </row>
    <row r="1433" spans="10:11" x14ac:dyDescent="0.35">
      <c r="J1433">
        <v>-926281.22515919304</v>
      </c>
      <c r="K1433" t="s">
        <v>5156</v>
      </c>
    </row>
    <row r="1434" spans="10:11" x14ac:dyDescent="0.35">
      <c r="J1434">
        <v>-927299.20140845305</v>
      </c>
      <c r="K1434" t="s">
        <v>5156</v>
      </c>
    </row>
    <row r="1435" spans="10:11" x14ac:dyDescent="0.35">
      <c r="J1435">
        <v>-928317.17765770305</v>
      </c>
      <c r="K1435" t="s">
        <v>5156</v>
      </c>
    </row>
    <row r="1436" spans="10:11" x14ac:dyDescent="0.35">
      <c r="J1436">
        <v>-929335.15390695306</v>
      </c>
      <c r="K1436" t="s">
        <v>5156</v>
      </c>
    </row>
    <row r="1437" spans="10:11" x14ac:dyDescent="0.35">
      <c r="J1437">
        <v>-930353.13015621295</v>
      </c>
      <c r="K1437" t="s">
        <v>5156</v>
      </c>
    </row>
    <row r="1438" spans="10:11" x14ac:dyDescent="0.35">
      <c r="J1438">
        <v>-931371.10640546295</v>
      </c>
      <c r="K1438" t="s">
        <v>5156</v>
      </c>
    </row>
    <row r="1439" spans="10:11" x14ac:dyDescent="0.35">
      <c r="J1439">
        <v>-932389.08265472297</v>
      </c>
      <c r="K1439" t="s">
        <v>5156</v>
      </c>
    </row>
    <row r="1440" spans="10:11" x14ac:dyDescent="0.35">
      <c r="J1440">
        <v>-933407.05890397297</v>
      </c>
      <c r="K1440" t="s">
        <v>5156</v>
      </c>
    </row>
    <row r="1441" spans="10:11" x14ac:dyDescent="0.35">
      <c r="J1441">
        <v>-934425.03515322297</v>
      </c>
      <c r="K1441" t="s">
        <v>5156</v>
      </c>
    </row>
    <row r="1442" spans="10:11" x14ac:dyDescent="0.35">
      <c r="J1442">
        <v>-935443.01140248298</v>
      </c>
      <c r="K1442" t="s">
        <v>5156</v>
      </c>
    </row>
    <row r="1443" spans="10:11" x14ac:dyDescent="0.35">
      <c r="J1443">
        <v>-936460.98765173298</v>
      </c>
      <c r="K1443" t="s">
        <v>5156</v>
      </c>
    </row>
    <row r="1444" spans="10:11" x14ac:dyDescent="0.35">
      <c r="J1444">
        <v>-937478.96390098298</v>
      </c>
      <c r="K1444" t="s">
        <v>5156</v>
      </c>
    </row>
    <row r="1445" spans="10:11" x14ac:dyDescent="0.35">
      <c r="J1445">
        <v>-938496.940150243</v>
      </c>
      <c r="K1445" t="s">
        <v>5156</v>
      </c>
    </row>
    <row r="1446" spans="10:11" x14ac:dyDescent="0.35">
      <c r="J1446">
        <v>-939514.916399493</v>
      </c>
      <c r="K1446" t="s">
        <v>5156</v>
      </c>
    </row>
    <row r="1447" spans="10:11" x14ac:dyDescent="0.35">
      <c r="J1447">
        <v>-940532.892648743</v>
      </c>
      <c r="K1447" t="s">
        <v>5156</v>
      </c>
    </row>
    <row r="1448" spans="10:11" x14ac:dyDescent="0.35">
      <c r="J1448">
        <v>-941550.86889800301</v>
      </c>
      <c r="K1448" t="s">
        <v>5156</v>
      </c>
    </row>
    <row r="1449" spans="10:11" x14ac:dyDescent="0.35">
      <c r="J1449">
        <v>-942568.84514725301</v>
      </c>
      <c r="K1449" t="s">
        <v>5156</v>
      </c>
    </row>
    <row r="1450" spans="10:11" x14ac:dyDescent="0.35">
      <c r="J1450">
        <v>-943586.82139650302</v>
      </c>
      <c r="K1450" t="s">
        <v>5156</v>
      </c>
    </row>
    <row r="1451" spans="10:11" x14ac:dyDescent="0.35">
      <c r="J1451">
        <v>-944604.79764576303</v>
      </c>
      <c r="K1451" t="s">
        <v>5156</v>
      </c>
    </row>
    <row r="1452" spans="10:11" x14ac:dyDescent="0.35">
      <c r="J1452">
        <v>-945622.77389501303</v>
      </c>
      <c r="K1452" t="s">
        <v>5156</v>
      </c>
    </row>
    <row r="1453" spans="10:11" x14ac:dyDescent="0.35">
      <c r="J1453">
        <v>-946640.75014427304</v>
      </c>
      <c r="K1453" t="s">
        <v>5156</v>
      </c>
    </row>
    <row r="1454" spans="10:11" x14ac:dyDescent="0.35">
      <c r="J1454">
        <v>-947658.72639352304</v>
      </c>
      <c r="K1454" t="s">
        <v>5156</v>
      </c>
    </row>
    <row r="1455" spans="10:11" x14ac:dyDescent="0.35">
      <c r="J1455">
        <v>-948676.70264277305</v>
      </c>
      <c r="K1455" t="s">
        <v>5156</v>
      </c>
    </row>
    <row r="1456" spans="10:11" x14ac:dyDescent="0.35">
      <c r="J1456">
        <v>-949694.67889203294</v>
      </c>
      <c r="K1456" t="s">
        <v>5156</v>
      </c>
    </row>
    <row r="1457" spans="10:11" x14ac:dyDescent="0.35">
      <c r="J1457">
        <v>-950712.65514128294</v>
      </c>
      <c r="K1457" t="s">
        <v>5156</v>
      </c>
    </row>
    <row r="1458" spans="10:11" x14ac:dyDescent="0.35">
      <c r="J1458">
        <v>-951730.63139053294</v>
      </c>
      <c r="K1458" t="s">
        <v>5156</v>
      </c>
    </row>
    <row r="1459" spans="10:11" x14ac:dyDescent="0.35">
      <c r="J1459">
        <v>-952748.60763979296</v>
      </c>
      <c r="K1459" t="s">
        <v>5156</v>
      </c>
    </row>
    <row r="1460" spans="10:11" x14ac:dyDescent="0.35">
      <c r="J1460">
        <v>-953766.58388904296</v>
      </c>
      <c r="K1460" t="s">
        <v>5156</v>
      </c>
    </row>
    <row r="1461" spans="10:11" x14ac:dyDescent="0.35">
      <c r="J1461">
        <v>-954784.56013829296</v>
      </c>
      <c r="K1461" t="s">
        <v>5156</v>
      </c>
    </row>
    <row r="1462" spans="10:11" x14ac:dyDescent="0.35">
      <c r="J1462">
        <v>-955802.53638755297</v>
      </c>
      <c r="K1462" t="s">
        <v>5156</v>
      </c>
    </row>
    <row r="1463" spans="10:11" x14ac:dyDescent="0.35">
      <c r="J1463">
        <v>-956820.51263680297</v>
      </c>
      <c r="K1463" t="s">
        <v>5156</v>
      </c>
    </row>
    <row r="1464" spans="10:11" x14ac:dyDescent="0.35">
      <c r="J1464">
        <v>-957838.48888605298</v>
      </c>
      <c r="K1464" t="s">
        <v>5156</v>
      </c>
    </row>
    <row r="1465" spans="10:11" x14ac:dyDescent="0.35">
      <c r="J1465">
        <v>-958856.46513531299</v>
      </c>
      <c r="K1465" t="s">
        <v>5156</v>
      </c>
    </row>
    <row r="1466" spans="10:11" x14ac:dyDescent="0.35">
      <c r="J1466">
        <v>-959874.44138456299</v>
      </c>
      <c r="K1466" t="s">
        <v>5156</v>
      </c>
    </row>
    <row r="1467" spans="10:11" x14ac:dyDescent="0.35">
      <c r="J1467">
        <v>-960892.417633823</v>
      </c>
      <c r="K1467" t="s">
        <v>5156</v>
      </c>
    </row>
    <row r="1468" spans="10:11" x14ac:dyDescent="0.35">
      <c r="J1468">
        <v>-961910.393883073</v>
      </c>
      <c r="K1468" t="s">
        <v>5156</v>
      </c>
    </row>
    <row r="1469" spans="10:11" x14ac:dyDescent="0.35">
      <c r="J1469">
        <v>-962928.37013232301</v>
      </c>
      <c r="K1469" t="s">
        <v>5156</v>
      </c>
    </row>
    <row r="1470" spans="10:11" x14ac:dyDescent="0.35">
      <c r="J1470">
        <v>-963946.34638158302</v>
      </c>
      <c r="K1470" t="s">
        <v>5156</v>
      </c>
    </row>
    <row r="1471" spans="10:11" x14ac:dyDescent="0.35">
      <c r="J1471">
        <v>-964964.32263083302</v>
      </c>
      <c r="K1471" t="s">
        <v>5156</v>
      </c>
    </row>
    <row r="1472" spans="10:11" x14ac:dyDescent="0.35">
      <c r="J1472">
        <v>-965982.29888008302</v>
      </c>
      <c r="K1472" t="s">
        <v>5156</v>
      </c>
    </row>
    <row r="1473" spans="10:11" x14ac:dyDescent="0.35">
      <c r="J1473">
        <v>-967000.27512934303</v>
      </c>
      <c r="K1473" t="s">
        <v>5156</v>
      </c>
    </row>
    <row r="1474" spans="10:11" x14ac:dyDescent="0.35">
      <c r="J1474">
        <v>-968018.25137859304</v>
      </c>
      <c r="K1474" t="s">
        <v>5156</v>
      </c>
    </row>
    <row r="1475" spans="10:11" x14ac:dyDescent="0.35">
      <c r="J1475">
        <v>-969036.22762784304</v>
      </c>
      <c r="K1475" t="s">
        <v>5156</v>
      </c>
    </row>
    <row r="1476" spans="10:11" x14ac:dyDescent="0.35">
      <c r="J1476">
        <v>-970054.20387710305</v>
      </c>
      <c r="K1476" t="s">
        <v>5156</v>
      </c>
    </row>
    <row r="1477" spans="10:11" x14ac:dyDescent="0.35">
      <c r="J1477">
        <v>-971072.18012635305</v>
      </c>
      <c r="K1477" t="s">
        <v>5156</v>
      </c>
    </row>
    <row r="1478" spans="10:11" x14ac:dyDescent="0.35">
      <c r="J1478">
        <v>-972090.15637560305</v>
      </c>
      <c r="K1478" t="s">
        <v>5156</v>
      </c>
    </row>
    <row r="1479" spans="10:11" x14ac:dyDescent="0.35">
      <c r="J1479">
        <v>-973108.13262486295</v>
      </c>
      <c r="K1479" t="s">
        <v>5156</v>
      </c>
    </row>
    <row r="1480" spans="10:11" x14ac:dyDescent="0.35">
      <c r="J1480">
        <v>-974126.10887411295</v>
      </c>
      <c r="K1480" t="s">
        <v>5156</v>
      </c>
    </row>
    <row r="1481" spans="10:11" x14ac:dyDescent="0.35">
      <c r="J1481">
        <v>-975144.08512337296</v>
      </c>
      <c r="K1481" t="s">
        <v>5156</v>
      </c>
    </row>
    <row r="1482" spans="10:11" x14ac:dyDescent="0.35">
      <c r="J1482">
        <v>-976162.06137262296</v>
      </c>
      <c r="K1482" t="s">
        <v>5156</v>
      </c>
    </row>
    <row r="1483" spans="10:11" x14ac:dyDescent="0.35">
      <c r="J1483">
        <v>-977180.03762187297</v>
      </c>
      <c r="K1483" t="s">
        <v>5156</v>
      </c>
    </row>
    <row r="1484" spans="10:11" x14ac:dyDescent="0.35">
      <c r="J1484">
        <v>-978198.01387113298</v>
      </c>
      <c r="K1484" t="s">
        <v>5156</v>
      </c>
    </row>
    <row r="1485" spans="10:11" x14ac:dyDescent="0.35">
      <c r="J1485">
        <v>-979215.99012038298</v>
      </c>
      <c r="K1485" t="s">
        <v>5156</v>
      </c>
    </row>
    <row r="1486" spans="10:11" x14ac:dyDescent="0.35">
      <c r="J1486">
        <v>-980233.96636963298</v>
      </c>
      <c r="K1486" t="s">
        <v>5156</v>
      </c>
    </row>
    <row r="1487" spans="10:11" x14ac:dyDescent="0.35">
      <c r="J1487">
        <v>-981251.94261889299</v>
      </c>
      <c r="K1487" t="s">
        <v>5156</v>
      </c>
    </row>
    <row r="1488" spans="10:11" x14ac:dyDescent="0.35">
      <c r="J1488">
        <v>-982269.918868143</v>
      </c>
      <c r="K1488" t="s">
        <v>5156</v>
      </c>
    </row>
    <row r="1489" spans="10:11" x14ac:dyDescent="0.35">
      <c r="J1489">
        <v>-983287.895117393</v>
      </c>
      <c r="K1489" t="s">
        <v>5156</v>
      </c>
    </row>
    <row r="1490" spans="10:11" x14ac:dyDescent="0.35">
      <c r="J1490">
        <v>-984305.87136665301</v>
      </c>
      <c r="K1490" t="s">
        <v>5156</v>
      </c>
    </row>
    <row r="1491" spans="10:11" x14ac:dyDescent="0.35">
      <c r="J1491">
        <v>-985323.84761590301</v>
      </c>
      <c r="K1491" t="s">
        <v>5156</v>
      </c>
    </row>
    <row r="1492" spans="10:11" x14ac:dyDescent="0.35">
      <c r="J1492">
        <v>-986341.82386515301</v>
      </c>
      <c r="K1492" t="s">
        <v>5158</v>
      </c>
    </row>
    <row r="1493" spans="10:11" x14ac:dyDescent="0.35">
      <c r="J1493">
        <v>-987359.80011441302</v>
      </c>
      <c r="K1493" t="s">
        <v>5158</v>
      </c>
    </row>
    <row r="1494" spans="10:11" x14ac:dyDescent="0.35">
      <c r="J1494">
        <v>-988377.77636366303</v>
      </c>
      <c r="K1494" t="s">
        <v>5158</v>
      </c>
    </row>
    <row r="1495" spans="10:11" x14ac:dyDescent="0.35">
      <c r="J1495">
        <v>-989395.75261292304</v>
      </c>
      <c r="K1495" t="s">
        <v>5158</v>
      </c>
    </row>
    <row r="1496" spans="10:11" x14ac:dyDescent="0.35">
      <c r="J1496">
        <v>-990413.72886217304</v>
      </c>
      <c r="K1496" t="s">
        <v>5158</v>
      </c>
    </row>
    <row r="1497" spans="10:11" x14ac:dyDescent="0.35">
      <c r="J1497">
        <v>-991431.70511142304</v>
      </c>
      <c r="K1497" t="s">
        <v>5158</v>
      </c>
    </row>
    <row r="1498" spans="10:11" x14ac:dyDescent="0.35">
      <c r="J1498">
        <v>-992449.68136068305</v>
      </c>
      <c r="K1498" t="s">
        <v>5158</v>
      </c>
    </row>
    <row r="1499" spans="10:11" x14ac:dyDescent="0.35">
      <c r="J1499">
        <v>-993467.65760993306</v>
      </c>
      <c r="K1499" t="s">
        <v>5158</v>
      </c>
    </row>
    <row r="1500" spans="10:11" x14ac:dyDescent="0.35">
      <c r="J1500">
        <v>-994485.63385918306</v>
      </c>
      <c r="K1500" t="s">
        <v>5158</v>
      </c>
    </row>
    <row r="1501" spans="10:11" x14ac:dyDescent="0.35">
      <c r="J1501">
        <v>-995503.61010844295</v>
      </c>
      <c r="K1501" t="s">
        <v>5158</v>
      </c>
    </row>
    <row r="1502" spans="10:11" x14ac:dyDescent="0.35">
      <c r="J1502">
        <v>-996521.58635769296</v>
      </c>
      <c r="K1502" t="s">
        <v>5158</v>
      </c>
    </row>
    <row r="1503" spans="10:11" x14ac:dyDescent="0.35">
      <c r="J1503">
        <v>-997539.56260694296</v>
      </c>
      <c r="K1503" t="s">
        <v>5158</v>
      </c>
    </row>
    <row r="1504" spans="10:11" x14ac:dyDescent="0.35">
      <c r="J1504">
        <v>-998557.53885620297</v>
      </c>
      <c r="K1504" t="s">
        <v>5158</v>
      </c>
    </row>
    <row r="1505" spans="10:11" x14ac:dyDescent="0.35">
      <c r="J1505">
        <v>-999575.51510545297</v>
      </c>
      <c r="K1505" t="s">
        <v>5158</v>
      </c>
    </row>
    <row r="1506" spans="10:11" x14ac:dyDescent="0.35">
      <c r="J1506">
        <v>-1000593.4913546999</v>
      </c>
      <c r="K1506" t="s">
        <v>5158</v>
      </c>
    </row>
    <row r="1507" spans="10:11" x14ac:dyDescent="0.35">
      <c r="J1507">
        <v>-1001611.46760396</v>
      </c>
      <c r="K1507" t="s">
        <v>5158</v>
      </c>
    </row>
    <row r="1508" spans="10:11" x14ac:dyDescent="0.35">
      <c r="J1508">
        <v>-1002629.44385321</v>
      </c>
      <c r="K1508" t="s">
        <v>5158</v>
      </c>
    </row>
    <row r="1509" spans="10:11" x14ac:dyDescent="0.35">
      <c r="J1509">
        <v>-1003647.42010247</v>
      </c>
      <c r="K1509" t="s">
        <v>5158</v>
      </c>
    </row>
    <row r="1510" spans="10:11" x14ac:dyDescent="0.35">
      <c r="J1510">
        <v>-1004665.39635172</v>
      </c>
      <c r="K1510" t="s">
        <v>5158</v>
      </c>
    </row>
    <row r="1511" spans="10:11" x14ac:dyDescent="0.35">
      <c r="J1511">
        <v>-1005683.37260097</v>
      </c>
      <c r="K1511" t="s">
        <v>5158</v>
      </c>
    </row>
    <row r="1512" spans="10:11" x14ac:dyDescent="0.35">
      <c r="J1512">
        <v>-1006701.34885023</v>
      </c>
      <c r="K1512" t="s">
        <v>5158</v>
      </c>
    </row>
    <row r="1513" spans="10:11" x14ac:dyDescent="0.35">
      <c r="J1513">
        <v>-1007719.32509948</v>
      </c>
      <c r="K1513" t="s">
        <v>5158</v>
      </c>
    </row>
    <row r="1514" spans="10:11" x14ac:dyDescent="0.35">
      <c r="J1514">
        <v>-1008737.30134873</v>
      </c>
      <c r="K1514" t="s">
        <v>5158</v>
      </c>
    </row>
    <row r="1515" spans="10:11" x14ac:dyDescent="0.35">
      <c r="J1515">
        <v>-1009755.27759799</v>
      </c>
      <c r="K1515" t="s">
        <v>5158</v>
      </c>
    </row>
    <row r="1516" spans="10:11" x14ac:dyDescent="0.35">
      <c r="J1516">
        <v>-1010773.25384724</v>
      </c>
      <c r="K1516" t="s">
        <v>5158</v>
      </c>
    </row>
    <row r="1517" spans="10:11" x14ac:dyDescent="0.35">
      <c r="J1517">
        <v>-1011791.23009649</v>
      </c>
      <c r="K1517" t="s">
        <v>5158</v>
      </c>
    </row>
    <row r="1518" spans="10:11" x14ac:dyDescent="0.35">
      <c r="J1518">
        <v>-1012809.20634575</v>
      </c>
      <c r="K1518" t="s">
        <v>5158</v>
      </c>
    </row>
    <row r="1519" spans="10:11" x14ac:dyDescent="0.35">
      <c r="J1519">
        <v>-1013827.182595</v>
      </c>
      <c r="K1519" t="s">
        <v>5158</v>
      </c>
    </row>
    <row r="1520" spans="10:11" x14ac:dyDescent="0.35">
      <c r="J1520">
        <v>-1014845.15884425</v>
      </c>
      <c r="K1520" t="s">
        <v>5158</v>
      </c>
    </row>
    <row r="1521" spans="10:11" x14ac:dyDescent="0.35">
      <c r="J1521">
        <v>-1015863.13509351</v>
      </c>
      <c r="K1521" t="s">
        <v>5158</v>
      </c>
    </row>
    <row r="1522" spans="10:11" x14ac:dyDescent="0.35">
      <c r="J1522">
        <v>-1016881.11134276</v>
      </c>
      <c r="K1522" t="s">
        <v>5158</v>
      </c>
    </row>
    <row r="1523" spans="10:11" x14ac:dyDescent="0.35">
      <c r="J1523">
        <v>-1017899.08759202</v>
      </c>
      <c r="K1523" t="s">
        <v>5158</v>
      </c>
    </row>
    <row r="1524" spans="10:11" x14ac:dyDescent="0.35">
      <c r="J1524">
        <v>-1018917.0638412701</v>
      </c>
      <c r="K1524" t="s">
        <v>5158</v>
      </c>
    </row>
    <row r="1525" spans="10:11" x14ac:dyDescent="0.35">
      <c r="J1525">
        <v>-1019935.0400905201</v>
      </c>
      <c r="K1525" t="s">
        <v>5158</v>
      </c>
    </row>
    <row r="1526" spans="10:11" x14ac:dyDescent="0.35">
      <c r="J1526">
        <v>-1020953.0163397799</v>
      </c>
      <c r="K1526" t="s">
        <v>5158</v>
      </c>
    </row>
    <row r="1527" spans="10:11" x14ac:dyDescent="0.35">
      <c r="J1527">
        <v>-1021970.9925890299</v>
      </c>
      <c r="K1527" t="s">
        <v>5158</v>
      </c>
    </row>
    <row r="1528" spans="10:11" x14ac:dyDescent="0.35">
      <c r="J1528">
        <v>-1022988.96883828</v>
      </c>
      <c r="K1528" t="s">
        <v>5158</v>
      </c>
    </row>
    <row r="1529" spans="10:11" x14ac:dyDescent="0.35">
      <c r="J1529">
        <v>-1024006.94508754</v>
      </c>
      <c r="K1529" t="s">
        <v>5158</v>
      </c>
    </row>
    <row r="1530" spans="10:11" x14ac:dyDescent="0.35">
      <c r="J1530">
        <v>-1025024.92133679</v>
      </c>
      <c r="K1530" t="s">
        <v>5158</v>
      </c>
    </row>
    <row r="1531" spans="10:11" x14ac:dyDescent="0.35">
      <c r="J1531">
        <v>-1026042.89758604</v>
      </c>
      <c r="K1531" t="s">
        <v>5158</v>
      </c>
    </row>
    <row r="1532" spans="10:11" x14ac:dyDescent="0.35">
      <c r="J1532">
        <v>-1027060.8738353</v>
      </c>
      <c r="K1532" t="s">
        <v>5158</v>
      </c>
    </row>
    <row r="1533" spans="10:11" x14ac:dyDescent="0.35">
      <c r="J1533">
        <v>-1028078.85008455</v>
      </c>
      <c r="K1533" t="s">
        <v>5158</v>
      </c>
    </row>
    <row r="1534" spans="10:11" x14ac:dyDescent="0.35">
      <c r="J1534">
        <v>-1029096.8263338</v>
      </c>
      <c r="K1534" t="s">
        <v>5158</v>
      </c>
    </row>
    <row r="1535" spans="10:11" x14ac:dyDescent="0.35">
      <c r="J1535">
        <v>-1030114.80258306</v>
      </c>
      <c r="K1535" t="s">
        <v>5158</v>
      </c>
    </row>
    <row r="1536" spans="10:11" x14ac:dyDescent="0.35">
      <c r="J1536">
        <v>-1031132.77883231</v>
      </c>
      <c r="K1536" t="s">
        <v>5158</v>
      </c>
    </row>
    <row r="1537" spans="10:11" x14ac:dyDescent="0.35">
      <c r="J1537">
        <v>-1032150.75508157</v>
      </c>
      <c r="K1537" t="s">
        <v>5158</v>
      </c>
    </row>
    <row r="1538" spans="10:11" x14ac:dyDescent="0.35">
      <c r="J1538">
        <v>-1033168.73133082</v>
      </c>
      <c r="K1538" t="s">
        <v>5158</v>
      </c>
    </row>
    <row r="1539" spans="10:11" x14ac:dyDescent="0.35">
      <c r="J1539">
        <v>-1034186.70758007</v>
      </c>
      <c r="K1539" t="s">
        <v>5158</v>
      </c>
    </row>
    <row r="1540" spans="10:11" x14ac:dyDescent="0.35">
      <c r="J1540">
        <v>-1035204.68382933</v>
      </c>
      <c r="K1540" t="s">
        <v>5158</v>
      </c>
    </row>
    <row r="1541" spans="10:11" x14ac:dyDescent="0.35">
      <c r="J1541">
        <v>-1036222.66007858</v>
      </c>
      <c r="K1541" t="s">
        <v>5158</v>
      </c>
    </row>
    <row r="1542" spans="10:11" x14ac:dyDescent="0.35">
      <c r="J1542">
        <v>-1037240.63632783</v>
      </c>
      <c r="K1542" t="s">
        <v>5158</v>
      </c>
    </row>
    <row r="1543" spans="10:11" x14ac:dyDescent="0.35">
      <c r="J1543">
        <v>-1038258.61257709</v>
      </c>
      <c r="K1543" t="s">
        <v>5158</v>
      </c>
    </row>
    <row r="1544" spans="10:11" x14ac:dyDescent="0.35">
      <c r="J1544">
        <v>-1039276.58882634</v>
      </c>
      <c r="K1544" t="s">
        <v>5158</v>
      </c>
    </row>
    <row r="1545" spans="10:11" x14ac:dyDescent="0.35">
      <c r="J1545">
        <v>-1040294.56507559</v>
      </c>
      <c r="K1545" t="s">
        <v>5158</v>
      </c>
    </row>
    <row r="1546" spans="10:11" x14ac:dyDescent="0.35">
      <c r="J1546">
        <v>-1041312.5413248501</v>
      </c>
      <c r="K1546" t="s">
        <v>5158</v>
      </c>
    </row>
    <row r="1547" spans="10:11" x14ac:dyDescent="0.35">
      <c r="J1547">
        <v>-1042330.5175741001</v>
      </c>
      <c r="K1547" t="s">
        <v>5158</v>
      </c>
    </row>
    <row r="1548" spans="10:11" x14ac:dyDescent="0.35">
      <c r="J1548">
        <v>-1043348.4938233501</v>
      </c>
      <c r="K1548" t="s">
        <v>5158</v>
      </c>
    </row>
    <row r="1549" spans="10:11" x14ac:dyDescent="0.35">
      <c r="J1549">
        <v>-1044366.47007261</v>
      </c>
      <c r="K1549" t="s">
        <v>5158</v>
      </c>
    </row>
    <row r="1550" spans="10:11" x14ac:dyDescent="0.35">
      <c r="J1550">
        <v>-1045384.44632186</v>
      </c>
      <c r="K1550" t="s">
        <v>5158</v>
      </c>
    </row>
    <row r="1551" spans="10:11" x14ac:dyDescent="0.35">
      <c r="J1551">
        <v>-1046402.42257112</v>
      </c>
      <c r="K1551" t="s">
        <v>5158</v>
      </c>
    </row>
    <row r="1552" spans="10:11" x14ac:dyDescent="0.35">
      <c r="J1552">
        <v>-1047420.39882037</v>
      </c>
      <c r="K1552" t="s">
        <v>5158</v>
      </c>
    </row>
    <row r="1553" spans="10:11" x14ac:dyDescent="0.35">
      <c r="J1553">
        <v>-1048438.37506962</v>
      </c>
      <c r="K1553" t="s">
        <v>5158</v>
      </c>
    </row>
    <row r="1554" spans="10:11" x14ac:dyDescent="0.35">
      <c r="J1554">
        <v>-1049456.35131888</v>
      </c>
      <c r="K1554" t="s">
        <v>5158</v>
      </c>
    </row>
    <row r="1555" spans="10:11" x14ac:dyDescent="0.35">
      <c r="J1555">
        <v>-1050474.3275681301</v>
      </c>
      <c r="K1555" t="s">
        <v>5158</v>
      </c>
    </row>
    <row r="1556" spans="10:11" x14ac:dyDescent="0.35">
      <c r="J1556">
        <v>-1051492.30381738</v>
      </c>
      <c r="K1556" t="s">
        <v>5158</v>
      </c>
    </row>
    <row r="1557" spans="10:11" x14ac:dyDescent="0.35">
      <c r="J1557">
        <v>-1052510.2800666401</v>
      </c>
      <c r="K1557" t="s">
        <v>5158</v>
      </c>
    </row>
    <row r="1558" spans="10:11" x14ac:dyDescent="0.35">
      <c r="J1558">
        <v>-1053528.25631589</v>
      </c>
      <c r="K1558" t="s">
        <v>5158</v>
      </c>
    </row>
    <row r="1559" spans="10:11" x14ac:dyDescent="0.35">
      <c r="J1559">
        <v>-1054546.2325651399</v>
      </c>
      <c r="K1559" t="s">
        <v>5158</v>
      </c>
    </row>
    <row r="1560" spans="10:11" x14ac:dyDescent="0.35">
      <c r="J1560">
        <v>-1055564.2088144</v>
      </c>
      <c r="K1560" t="s">
        <v>5158</v>
      </c>
    </row>
    <row r="1561" spans="10:11" x14ac:dyDescent="0.35">
      <c r="J1561">
        <v>-1056582.1850636499</v>
      </c>
      <c r="K1561" t="s">
        <v>5158</v>
      </c>
    </row>
    <row r="1562" spans="10:11" x14ac:dyDescent="0.35">
      <c r="J1562">
        <v>-1057600.1613129</v>
      </c>
      <c r="K1562" t="s">
        <v>5158</v>
      </c>
    </row>
    <row r="1563" spans="10:11" x14ac:dyDescent="0.35">
      <c r="J1563">
        <v>-1058618.1375621599</v>
      </c>
      <c r="K1563" t="s">
        <v>5158</v>
      </c>
    </row>
    <row r="1564" spans="10:11" x14ac:dyDescent="0.35">
      <c r="J1564">
        <v>-1059636.11381141</v>
      </c>
      <c r="K1564" t="s">
        <v>5158</v>
      </c>
    </row>
    <row r="1565" spans="10:11" x14ac:dyDescent="0.35">
      <c r="J1565">
        <v>-1060654.0900606699</v>
      </c>
      <c r="K1565" t="s">
        <v>5158</v>
      </c>
    </row>
    <row r="1566" spans="10:11" x14ac:dyDescent="0.35">
      <c r="J1566">
        <v>-1061672.06630992</v>
      </c>
      <c r="K1566" t="s">
        <v>5158</v>
      </c>
    </row>
    <row r="1567" spans="10:11" x14ac:dyDescent="0.35">
      <c r="J1567">
        <v>-1062690.0425591699</v>
      </c>
      <c r="K1567" t="s">
        <v>5158</v>
      </c>
    </row>
    <row r="1568" spans="10:11" x14ac:dyDescent="0.35">
      <c r="J1568">
        <v>-1063708.0188084301</v>
      </c>
      <c r="K1568" t="s">
        <v>5158</v>
      </c>
    </row>
    <row r="1569" spans="10:11" x14ac:dyDescent="0.35">
      <c r="J1569">
        <v>-1064725.9950576799</v>
      </c>
      <c r="K1569" t="s">
        <v>5158</v>
      </c>
    </row>
    <row r="1570" spans="10:11" x14ac:dyDescent="0.35">
      <c r="J1570">
        <v>-1065743.9713069301</v>
      </c>
      <c r="K1570" t="s">
        <v>5158</v>
      </c>
    </row>
    <row r="1571" spans="10:11" x14ac:dyDescent="0.35">
      <c r="J1571">
        <v>-1066761.94755619</v>
      </c>
      <c r="K1571" t="s">
        <v>5158</v>
      </c>
    </row>
    <row r="1572" spans="10:11" x14ac:dyDescent="0.35">
      <c r="J1572">
        <v>-1067779.9238054401</v>
      </c>
      <c r="K1572" t="s">
        <v>5158</v>
      </c>
    </row>
    <row r="1573" spans="10:11" x14ac:dyDescent="0.35">
      <c r="J1573">
        <v>-1068797.90005469</v>
      </c>
      <c r="K1573" t="s">
        <v>5158</v>
      </c>
    </row>
    <row r="1574" spans="10:11" x14ac:dyDescent="0.35">
      <c r="J1574">
        <v>-1069815.8763039501</v>
      </c>
      <c r="K1574" t="s">
        <v>5158</v>
      </c>
    </row>
    <row r="1575" spans="10:11" x14ac:dyDescent="0.35">
      <c r="J1575">
        <v>-1070833.8525532</v>
      </c>
      <c r="K1575" t="s">
        <v>5158</v>
      </c>
    </row>
    <row r="1576" spans="10:11" x14ac:dyDescent="0.35">
      <c r="J1576">
        <v>-1071851.8288024501</v>
      </c>
      <c r="K1576" t="s">
        <v>5158</v>
      </c>
    </row>
    <row r="1577" spans="10:11" x14ac:dyDescent="0.35">
      <c r="J1577">
        <v>-1072869.80505171</v>
      </c>
      <c r="K1577" t="s">
        <v>5158</v>
      </c>
    </row>
    <row r="1578" spans="10:11" x14ac:dyDescent="0.35">
      <c r="J1578">
        <v>-1073887.7813009601</v>
      </c>
      <c r="K1578" t="s">
        <v>5158</v>
      </c>
    </row>
    <row r="1579" spans="10:11" x14ac:dyDescent="0.35">
      <c r="J1579">
        <v>-1074905.75755022</v>
      </c>
      <c r="K1579" t="s">
        <v>5158</v>
      </c>
    </row>
    <row r="1580" spans="10:11" x14ac:dyDescent="0.35">
      <c r="J1580">
        <v>-1075923.7337994699</v>
      </c>
      <c r="K1580" t="s">
        <v>5158</v>
      </c>
    </row>
    <row r="1581" spans="10:11" x14ac:dyDescent="0.35">
      <c r="J1581">
        <v>-1076941.71004872</v>
      </c>
      <c r="K1581" t="s">
        <v>5158</v>
      </c>
    </row>
    <row r="1582" spans="10:11" x14ac:dyDescent="0.35">
      <c r="J1582">
        <v>-1077959.6862979799</v>
      </c>
      <c r="K1582" t="s">
        <v>5158</v>
      </c>
    </row>
    <row r="1583" spans="10:11" x14ac:dyDescent="0.35">
      <c r="J1583">
        <v>-1078977.66254723</v>
      </c>
      <c r="K1583" t="s">
        <v>5158</v>
      </c>
    </row>
    <row r="1584" spans="10:11" x14ac:dyDescent="0.35">
      <c r="J1584">
        <v>-1079995.6387964799</v>
      </c>
      <c r="K1584" t="s">
        <v>5158</v>
      </c>
    </row>
    <row r="1585" spans="10:11" x14ac:dyDescent="0.35">
      <c r="J1585">
        <v>-1081013.61504574</v>
      </c>
      <c r="K1585" t="s">
        <v>5158</v>
      </c>
    </row>
    <row r="1586" spans="10:11" x14ac:dyDescent="0.35">
      <c r="J1586">
        <v>-1082031.5912949899</v>
      </c>
      <c r="K1586" t="s">
        <v>5158</v>
      </c>
    </row>
    <row r="1587" spans="10:11" x14ac:dyDescent="0.35">
      <c r="J1587">
        <v>-1083049.56754424</v>
      </c>
      <c r="K1587" t="s">
        <v>5158</v>
      </c>
    </row>
    <row r="1588" spans="10:11" x14ac:dyDescent="0.35">
      <c r="J1588">
        <v>-1084067.5437934999</v>
      </c>
      <c r="K1588" t="s">
        <v>5158</v>
      </c>
    </row>
    <row r="1589" spans="10:11" x14ac:dyDescent="0.35">
      <c r="J1589">
        <v>-1085085.5200427501</v>
      </c>
      <c r="K1589" t="s">
        <v>5158</v>
      </c>
    </row>
    <row r="1590" spans="10:11" x14ac:dyDescent="0.35">
      <c r="J1590">
        <v>-1086103.4962919999</v>
      </c>
      <c r="K1590" t="s">
        <v>5158</v>
      </c>
    </row>
    <row r="1591" spans="10:11" x14ac:dyDescent="0.35">
      <c r="J1591">
        <v>-1087121.4725412601</v>
      </c>
      <c r="K1591" t="s">
        <v>5158</v>
      </c>
    </row>
    <row r="1592" spans="10:11" x14ac:dyDescent="0.35">
      <c r="J1592">
        <v>-1088139.44879051</v>
      </c>
      <c r="K1592" t="s">
        <v>5156</v>
      </c>
    </row>
    <row r="1593" spans="10:11" x14ac:dyDescent="0.35">
      <c r="J1593">
        <v>-1089157.4250397701</v>
      </c>
      <c r="K1593" t="s">
        <v>5156</v>
      </c>
    </row>
    <row r="1594" spans="10:11" x14ac:dyDescent="0.35">
      <c r="J1594">
        <v>-1090175.40128902</v>
      </c>
      <c r="K1594" t="s">
        <v>5156</v>
      </c>
    </row>
    <row r="1595" spans="10:11" x14ac:dyDescent="0.35">
      <c r="J1595">
        <v>-1091193.3775382701</v>
      </c>
      <c r="K1595" t="s">
        <v>5156</v>
      </c>
    </row>
    <row r="1596" spans="10:11" x14ac:dyDescent="0.35">
      <c r="J1596">
        <v>-1092211.35378753</v>
      </c>
      <c r="K1596" t="s">
        <v>5156</v>
      </c>
    </row>
    <row r="1597" spans="10:11" x14ac:dyDescent="0.35">
      <c r="J1597">
        <v>-1093229.3300367801</v>
      </c>
      <c r="K1597" t="s">
        <v>5156</v>
      </c>
    </row>
    <row r="1598" spans="10:11" x14ac:dyDescent="0.35">
      <c r="J1598">
        <v>-1094247.30628603</v>
      </c>
      <c r="K1598" t="s">
        <v>5156</v>
      </c>
    </row>
    <row r="1599" spans="10:11" x14ac:dyDescent="0.35">
      <c r="J1599">
        <v>-1095265.2825352901</v>
      </c>
      <c r="K1599" t="s">
        <v>5156</v>
      </c>
    </row>
    <row r="1600" spans="10:11" x14ac:dyDescent="0.35">
      <c r="J1600">
        <v>-1096283.25878454</v>
      </c>
      <c r="K1600" t="s">
        <v>5156</v>
      </c>
    </row>
    <row r="1601" spans="10:11" x14ac:dyDescent="0.35">
      <c r="J1601">
        <v>-1097301.2350337901</v>
      </c>
      <c r="K1601" t="s">
        <v>5156</v>
      </c>
    </row>
    <row r="1602" spans="10:11" x14ac:dyDescent="0.35">
      <c r="J1602">
        <v>-1098319.21128305</v>
      </c>
      <c r="K1602" t="s">
        <v>5156</v>
      </c>
    </row>
    <row r="1603" spans="10:11" x14ac:dyDescent="0.35">
      <c r="J1603">
        <v>-1099337.1875322999</v>
      </c>
      <c r="K1603" t="s">
        <v>5156</v>
      </c>
    </row>
    <row r="1604" spans="10:11" x14ac:dyDescent="0.35">
      <c r="J1604">
        <v>-1100355.16378155</v>
      </c>
      <c r="K1604" t="s">
        <v>5156</v>
      </c>
    </row>
    <row r="1605" spans="10:11" x14ac:dyDescent="0.35">
      <c r="J1605">
        <v>-1101373.1400308099</v>
      </c>
      <c r="K1605" t="s">
        <v>5156</v>
      </c>
    </row>
    <row r="1606" spans="10:11" x14ac:dyDescent="0.35">
      <c r="J1606">
        <v>-1102391.11628006</v>
      </c>
      <c r="K1606" t="s">
        <v>5156</v>
      </c>
    </row>
    <row r="1607" spans="10:11" x14ac:dyDescent="0.35">
      <c r="J1607">
        <v>-1103409.0925293199</v>
      </c>
      <c r="K1607" t="s">
        <v>5156</v>
      </c>
    </row>
    <row r="1608" spans="10:11" x14ac:dyDescent="0.35">
      <c r="J1608">
        <v>-1104427.06877857</v>
      </c>
      <c r="K1608" t="s">
        <v>5156</v>
      </c>
    </row>
    <row r="1609" spans="10:11" x14ac:dyDescent="0.35">
      <c r="J1609">
        <v>-1105445.0450278199</v>
      </c>
      <c r="K1609" t="s">
        <v>5156</v>
      </c>
    </row>
    <row r="1610" spans="10:11" x14ac:dyDescent="0.35">
      <c r="J1610">
        <v>-1106463.0212770801</v>
      </c>
      <c r="K1610" t="s">
        <v>5156</v>
      </c>
    </row>
    <row r="1611" spans="10:11" x14ac:dyDescent="0.35">
      <c r="J1611">
        <v>-1107480.9975263299</v>
      </c>
      <c r="K1611" t="s">
        <v>5156</v>
      </c>
    </row>
    <row r="1612" spans="10:11" x14ac:dyDescent="0.35">
      <c r="J1612">
        <v>-1108498.9737755801</v>
      </c>
      <c r="K1612" t="s">
        <v>5156</v>
      </c>
    </row>
    <row r="1613" spans="10:11" x14ac:dyDescent="0.35">
      <c r="J1613">
        <v>-1109516.95002484</v>
      </c>
      <c r="K1613" t="s">
        <v>5156</v>
      </c>
    </row>
    <row r="1614" spans="10:11" x14ac:dyDescent="0.35">
      <c r="J1614">
        <v>-1110534.9262740901</v>
      </c>
      <c r="K1614" t="s">
        <v>5156</v>
      </c>
    </row>
    <row r="1615" spans="10:11" x14ac:dyDescent="0.35">
      <c r="J1615">
        <v>-1111552.90252334</v>
      </c>
      <c r="K1615" t="s">
        <v>5156</v>
      </c>
    </row>
    <row r="1616" spans="10:11" x14ac:dyDescent="0.35">
      <c r="J1616">
        <v>-1112570.8787726001</v>
      </c>
      <c r="K1616" t="s">
        <v>5156</v>
      </c>
    </row>
    <row r="1617" spans="10:11" x14ac:dyDescent="0.35">
      <c r="J1617">
        <v>-1113588.85502185</v>
      </c>
      <c r="K1617" t="s">
        <v>5156</v>
      </c>
    </row>
    <row r="1618" spans="10:11" x14ac:dyDescent="0.35">
      <c r="J1618">
        <v>-1114606.8312711001</v>
      </c>
      <c r="K1618" t="s">
        <v>5156</v>
      </c>
    </row>
    <row r="1619" spans="10:11" x14ac:dyDescent="0.35">
      <c r="J1619">
        <v>-1115624.80752036</v>
      </c>
      <c r="K1619" t="s">
        <v>5156</v>
      </c>
    </row>
    <row r="1620" spans="10:11" x14ac:dyDescent="0.35">
      <c r="J1620">
        <v>-1116642.7837696101</v>
      </c>
      <c r="K1620" t="s">
        <v>5156</v>
      </c>
    </row>
    <row r="1621" spans="10:11" x14ac:dyDescent="0.35">
      <c r="J1621">
        <v>-1117660.76001887</v>
      </c>
      <c r="K1621" t="s">
        <v>5156</v>
      </c>
    </row>
    <row r="1622" spans="10:11" x14ac:dyDescent="0.35">
      <c r="J1622">
        <v>-1118678.7362681199</v>
      </c>
      <c r="K1622" t="s">
        <v>5156</v>
      </c>
    </row>
    <row r="1623" spans="10:11" x14ac:dyDescent="0.35">
      <c r="J1623">
        <v>-1119696.71251737</v>
      </c>
      <c r="K1623" t="s">
        <v>5156</v>
      </c>
    </row>
    <row r="1624" spans="10:11" x14ac:dyDescent="0.35">
      <c r="J1624">
        <v>-1120714.6887666299</v>
      </c>
      <c r="K1624" t="s">
        <v>5156</v>
      </c>
    </row>
    <row r="1625" spans="10:11" x14ac:dyDescent="0.35">
      <c r="J1625">
        <v>-1121732.66501588</v>
      </c>
      <c r="K1625" t="s">
        <v>5156</v>
      </c>
    </row>
    <row r="1626" spans="10:11" x14ac:dyDescent="0.35">
      <c r="J1626">
        <v>-1122750.6412651299</v>
      </c>
      <c r="K1626" t="s">
        <v>5156</v>
      </c>
    </row>
    <row r="1627" spans="10:11" x14ac:dyDescent="0.35">
      <c r="J1627">
        <v>-1123768.61751439</v>
      </c>
      <c r="K1627" t="s">
        <v>5156</v>
      </c>
    </row>
    <row r="1628" spans="10:11" x14ac:dyDescent="0.35">
      <c r="J1628">
        <v>-1124786.5937636399</v>
      </c>
      <c r="K1628" t="s">
        <v>5156</v>
      </c>
    </row>
    <row r="1629" spans="10:11" x14ac:dyDescent="0.35">
      <c r="J1629">
        <v>-1125804.57001289</v>
      </c>
      <c r="K1629" t="s">
        <v>5156</v>
      </c>
    </row>
    <row r="1630" spans="10:11" x14ac:dyDescent="0.35">
      <c r="J1630">
        <v>-1126822.5462621499</v>
      </c>
      <c r="K1630" t="s">
        <v>5156</v>
      </c>
    </row>
    <row r="1631" spans="10:11" x14ac:dyDescent="0.35">
      <c r="J1631">
        <v>-1127840.5225114</v>
      </c>
      <c r="K1631" t="s">
        <v>5156</v>
      </c>
    </row>
    <row r="1632" spans="10:11" x14ac:dyDescent="0.35">
      <c r="J1632">
        <v>-1128858.4987606499</v>
      </c>
      <c r="K1632" t="s">
        <v>5156</v>
      </c>
    </row>
    <row r="1633" spans="10:11" x14ac:dyDescent="0.35">
      <c r="J1633">
        <v>-1129876.4750099101</v>
      </c>
      <c r="K1633" t="s">
        <v>5156</v>
      </c>
    </row>
    <row r="1634" spans="10:11" x14ac:dyDescent="0.35">
      <c r="J1634">
        <v>-1130894.4512591599</v>
      </c>
      <c r="K1634" t="s">
        <v>5156</v>
      </c>
    </row>
    <row r="1635" spans="10:11" x14ac:dyDescent="0.35">
      <c r="J1635">
        <v>-1131912.4275084201</v>
      </c>
      <c r="K1635" t="s">
        <v>5156</v>
      </c>
    </row>
    <row r="1636" spans="10:11" x14ac:dyDescent="0.35">
      <c r="J1636">
        <v>-1132930.40375767</v>
      </c>
      <c r="K1636" t="s">
        <v>5156</v>
      </c>
    </row>
    <row r="1637" spans="10:11" x14ac:dyDescent="0.35">
      <c r="J1637">
        <v>-1133948.3800069201</v>
      </c>
      <c r="K1637" t="s">
        <v>5156</v>
      </c>
    </row>
    <row r="1638" spans="10:11" x14ac:dyDescent="0.35">
      <c r="J1638">
        <v>-1134966.35625618</v>
      </c>
      <c r="K1638" t="s">
        <v>5156</v>
      </c>
    </row>
    <row r="1639" spans="10:11" x14ac:dyDescent="0.35">
      <c r="J1639">
        <v>-1135984.3325054301</v>
      </c>
      <c r="K1639" t="s">
        <v>5156</v>
      </c>
    </row>
    <row r="1640" spans="10:11" x14ac:dyDescent="0.35">
      <c r="J1640">
        <v>-1137002.30875468</v>
      </c>
      <c r="K1640" t="s">
        <v>5156</v>
      </c>
    </row>
    <row r="1641" spans="10:11" x14ac:dyDescent="0.35">
      <c r="J1641">
        <v>-1138020.2850039401</v>
      </c>
      <c r="K1641" t="s">
        <v>5156</v>
      </c>
    </row>
    <row r="1642" spans="10:11" x14ac:dyDescent="0.35">
      <c r="J1642">
        <v>-1139038.26125319</v>
      </c>
      <c r="K1642" t="s">
        <v>5156</v>
      </c>
    </row>
    <row r="1643" spans="10:11" x14ac:dyDescent="0.35">
      <c r="J1643">
        <v>-1140056.2375024401</v>
      </c>
      <c r="K1643" t="s">
        <v>5156</v>
      </c>
    </row>
    <row r="1644" spans="10:11" x14ac:dyDescent="0.35">
      <c r="J1644">
        <v>-1141074.2137517</v>
      </c>
      <c r="K1644" t="s">
        <v>5156</v>
      </c>
    </row>
    <row r="1645" spans="10:11" x14ac:dyDescent="0.35">
      <c r="J1645">
        <v>-1142092.1900009499</v>
      </c>
      <c r="K1645" t="s">
        <v>5156</v>
      </c>
    </row>
    <row r="1646" spans="10:11" x14ac:dyDescent="0.35">
      <c r="J1646">
        <v>-1143110.16625021</v>
      </c>
      <c r="K1646" t="s">
        <v>5156</v>
      </c>
    </row>
    <row r="1647" spans="10:11" x14ac:dyDescent="0.35">
      <c r="J1647">
        <v>-1144128.1424994599</v>
      </c>
      <c r="K1647" t="s">
        <v>5156</v>
      </c>
    </row>
    <row r="1648" spans="10:11" x14ac:dyDescent="0.35">
      <c r="J1648">
        <v>-1145146.11874871</v>
      </c>
      <c r="K1648" t="s">
        <v>5156</v>
      </c>
    </row>
    <row r="1649" spans="10:11" x14ac:dyDescent="0.35">
      <c r="J1649">
        <v>-1146164.0949979699</v>
      </c>
      <c r="K1649" t="s">
        <v>5156</v>
      </c>
    </row>
    <row r="1650" spans="10:11" x14ac:dyDescent="0.35">
      <c r="J1650">
        <v>-1147182.07124722</v>
      </c>
      <c r="K1650" t="s">
        <v>5156</v>
      </c>
    </row>
    <row r="1651" spans="10:11" x14ac:dyDescent="0.35">
      <c r="J1651">
        <v>-1148200.0474964699</v>
      </c>
      <c r="K1651" t="s">
        <v>5156</v>
      </c>
    </row>
    <row r="1652" spans="10:11" x14ac:dyDescent="0.35">
      <c r="J1652">
        <v>-1149218.0237457301</v>
      </c>
      <c r="K1652" t="s">
        <v>5156</v>
      </c>
    </row>
    <row r="1653" spans="10:11" x14ac:dyDescent="0.35">
      <c r="J1653">
        <v>-1150235.9999949799</v>
      </c>
      <c r="K1653" t="s">
        <v>5156</v>
      </c>
    </row>
    <row r="1654" spans="10:11" x14ac:dyDescent="0.35">
      <c r="J1654">
        <v>-1151253.9762442301</v>
      </c>
      <c r="K1654" t="s">
        <v>5156</v>
      </c>
    </row>
    <row r="1655" spans="10:11" x14ac:dyDescent="0.35">
      <c r="J1655">
        <v>-1152271.95249349</v>
      </c>
      <c r="K1655" t="s">
        <v>5156</v>
      </c>
    </row>
    <row r="1656" spans="10:11" x14ac:dyDescent="0.35">
      <c r="J1656">
        <v>-1153289.9287427401</v>
      </c>
      <c r="K1656" t="s">
        <v>5156</v>
      </c>
    </row>
    <row r="1657" spans="10:11" x14ac:dyDescent="0.35">
      <c r="J1657">
        <v>-1154307.90499199</v>
      </c>
      <c r="K1657" t="s">
        <v>5156</v>
      </c>
    </row>
    <row r="1658" spans="10:11" x14ac:dyDescent="0.35">
      <c r="J1658">
        <v>-1155325.8812412501</v>
      </c>
      <c r="K1658" t="s">
        <v>5156</v>
      </c>
    </row>
    <row r="1659" spans="10:11" x14ac:dyDescent="0.35">
      <c r="J1659">
        <v>-1156343.8574905</v>
      </c>
      <c r="K1659" t="s">
        <v>5156</v>
      </c>
    </row>
    <row r="1660" spans="10:11" x14ac:dyDescent="0.35">
      <c r="J1660">
        <v>-1157361.8337397501</v>
      </c>
      <c r="K1660" t="s">
        <v>5156</v>
      </c>
    </row>
    <row r="1661" spans="10:11" x14ac:dyDescent="0.35">
      <c r="J1661">
        <v>-1158379.80998901</v>
      </c>
      <c r="K1661" t="s">
        <v>5156</v>
      </c>
    </row>
    <row r="1662" spans="10:11" x14ac:dyDescent="0.35">
      <c r="J1662">
        <v>-1159397.7862382601</v>
      </c>
      <c r="K1662" t="s">
        <v>5156</v>
      </c>
    </row>
    <row r="1663" spans="10:11" x14ac:dyDescent="0.35">
      <c r="J1663">
        <v>-1160415.76248752</v>
      </c>
      <c r="K1663" t="s">
        <v>5156</v>
      </c>
    </row>
    <row r="1664" spans="10:11" x14ac:dyDescent="0.35">
      <c r="J1664">
        <v>-1161433.7387367701</v>
      </c>
      <c r="K1664" t="s">
        <v>5156</v>
      </c>
    </row>
    <row r="1665" spans="10:11" x14ac:dyDescent="0.35">
      <c r="J1665">
        <v>-1162451.71498602</v>
      </c>
      <c r="K1665" t="s">
        <v>5156</v>
      </c>
    </row>
    <row r="1666" spans="10:11" x14ac:dyDescent="0.35">
      <c r="J1666">
        <v>-1163469.6912352799</v>
      </c>
      <c r="K1666" t="s">
        <v>5156</v>
      </c>
    </row>
    <row r="1667" spans="10:11" x14ac:dyDescent="0.35">
      <c r="J1667">
        <v>-1164487.66748453</v>
      </c>
      <c r="K1667" t="s">
        <v>5156</v>
      </c>
    </row>
    <row r="1668" spans="10:11" x14ac:dyDescent="0.35">
      <c r="J1668">
        <v>-1165505.6437337799</v>
      </c>
      <c r="K1668" t="s">
        <v>5156</v>
      </c>
    </row>
    <row r="1669" spans="10:11" x14ac:dyDescent="0.35">
      <c r="J1669">
        <v>-1166523.61998304</v>
      </c>
      <c r="K1669" t="s">
        <v>5156</v>
      </c>
    </row>
    <row r="1670" spans="10:11" x14ac:dyDescent="0.35">
      <c r="J1670">
        <v>-1167541.5962322899</v>
      </c>
      <c r="K1670" t="s">
        <v>5156</v>
      </c>
    </row>
    <row r="1671" spans="10:11" x14ac:dyDescent="0.35">
      <c r="J1671">
        <v>-1168559.57248154</v>
      </c>
      <c r="K1671" t="s">
        <v>5156</v>
      </c>
    </row>
    <row r="1672" spans="10:11" x14ac:dyDescent="0.35">
      <c r="J1672">
        <v>-1169577.5487307999</v>
      </c>
      <c r="K1672" t="s">
        <v>5156</v>
      </c>
    </row>
    <row r="1673" spans="10:11" x14ac:dyDescent="0.35">
      <c r="J1673">
        <v>-1170595.52498005</v>
      </c>
      <c r="K1673" t="s">
        <v>5156</v>
      </c>
    </row>
    <row r="1674" spans="10:11" x14ac:dyDescent="0.35">
      <c r="J1674">
        <v>-1171613.5012292999</v>
      </c>
      <c r="K1674" t="s">
        <v>5156</v>
      </c>
    </row>
    <row r="1675" spans="10:11" x14ac:dyDescent="0.35">
      <c r="J1675">
        <v>-1172631.4774785601</v>
      </c>
      <c r="K1675" t="s">
        <v>5156</v>
      </c>
    </row>
    <row r="1676" spans="10:11" x14ac:dyDescent="0.35">
      <c r="J1676">
        <v>-1173649.4537278099</v>
      </c>
      <c r="K1676" t="s">
        <v>5156</v>
      </c>
    </row>
    <row r="1677" spans="10:11" x14ac:dyDescent="0.35">
      <c r="J1677">
        <v>-1174667.4299770701</v>
      </c>
      <c r="K1677" t="s">
        <v>5156</v>
      </c>
    </row>
    <row r="1678" spans="10:11" x14ac:dyDescent="0.35">
      <c r="J1678">
        <v>-1175685.40622632</v>
      </c>
      <c r="K1678" t="s">
        <v>5156</v>
      </c>
    </row>
    <row r="1679" spans="10:11" x14ac:dyDescent="0.35">
      <c r="J1679">
        <v>-1176703.3824755701</v>
      </c>
      <c r="K1679" t="s">
        <v>5156</v>
      </c>
    </row>
    <row r="1680" spans="10:11" x14ac:dyDescent="0.35">
      <c r="J1680">
        <v>-1177721.35872483</v>
      </c>
      <c r="K1680" t="s">
        <v>5156</v>
      </c>
    </row>
    <row r="1681" spans="10:11" x14ac:dyDescent="0.35">
      <c r="J1681">
        <v>-1178739.3349740801</v>
      </c>
      <c r="K1681" t="s">
        <v>5156</v>
      </c>
    </row>
    <row r="1682" spans="10:11" x14ac:dyDescent="0.35">
      <c r="J1682">
        <v>-1179757.31122333</v>
      </c>
      <c r="K1682" t="s">
        <v>5156</v>
      </c>
    </row>
    <row r="1683" spans="10:11" x14ac:dyDescent="0.35">
      <c r="J1683">
        <v>-1180775.2874725901</v>
      </c>
      <c r="K1683" t="s">
        <v>5156</v>
      </c>
    </row>
    <row r="1684" spans="10:11" x14ac:dyDescent="0.35">
      <c r="J1684">
        <v>-1181793.26372184</v>
      </c>
      <c r="K1684" t="s">
        <v>5156</v>
      </c>
    </row>
    <row r="1685" spans="10:11" x14ac:dyDescent="0.35">
      <c r="J1685">
        <v>-1182811.2399710901</v>
      </c>
      <c r="K1685" t="s">
        <v>5156</v>
      </c>
    </row>
    <row r="1686" spans="10:11" x14ac:dyDescent="0.35">
      <c r="J1686">
        <v>-1183829.21622035</v>
      </c>
      <c r="K1686" t="s">
        <v>5156</v>
      </c>
    </row>
    <row r="1687" spans="10:11" x14ac:dyDescent="0.35">
      <c r="J1687">
        <v>-1184847.1924695999</v>
      </c>
      <c r="K1687" t="s">
        <v>5156</v>
      </c>
    </row>
    <row r="1688" spans="10:11" x14ac:dyDescent="0.35">
      <c r="J1688">
        <v>-1185865.16871886</v>
      </c>
      <c r="K1688" t="s">
        <v>5156</v>
      </c>
    </row>
    <row r="1689" spans="10:11" x14ac:dyDescent="0.35">
      <c r="J1689">
        <v>-1186883.1449681099</v>
      </c>
      <c r="K1689" t="s">
        <v>5156</v>
      </c>
    </row>
    <row r="1690" spans="10:11" x14ac:dyDescent="0.35">
      <c r="J1690">
        <v>-1187901.12121736</v>
      </c>
      <c r="K1690" t="s">
        <v>5156</v>
      </c>
    </row>
    <row r="1691" spans="10:11" x14ac:dyDescent="0.35">
      <c r="J1691">
        <v>-1188919.0974666199</v>
      </c>
      <c r="K1691" t="s">
        <v>5156</v>
      </c>
    </row>
    <row r="1692" spans="10:11" x14ac:dyDescent="0.35">
      <c r="J1692">
        <v>-1189937.07371587</v>
      </c>
      <c r="K1692" t="s">
        <v>5156</v>
      </c>
    </row>
    <row r="1693" spans="10:11" x14ac:dyDescent="0.35">
      <c r="J1693">
        <v>-1190955.0499651199</v>
      </c>
      <c r="K1693" t="s">
        <v>5156</v>
      </c>
    </row>
    <row r="1694" spans="10:11" x14ac:dyDescent="0.35">
      <c r="J1694">
        <v>-1191973.0262143801</v>
      </c>
      <c r="K1694" t="s">
        <v>5156</v>
      </c>
    </row>
    <row r="1695" spans="10:11" x14ac:dyDescent="0.35">
      <c r="J1695">
        <v>-1192991.0024636299</v>
      </c>
      <c r="K1695" t="s">
        <v>5156</v>
      </c>
    </row>
    <row r="1696" spans="10:11" x14ac:dyDescent="0.35">
      <c r="J1696">
        <v>-1194008.9787128801</v>
      </c>
      <c r="K1696" t="s">
        <v>5156</v>
      </c>
    </row>
    <row r="1697" spans="10:11" x14ac:dyDescent="0.35">
      <c r="J1697">
        <v>-1195026.9549621399</v>
      </c>
      <c r="K1697" t="s">
        <v>5156</v>
      </c>
    </row>
    <row r="1698" spans="10:11" x14ac:dyDescent="0.35">
      <c r="J1698">
        <v>-1196044.9312113901</v>
      </c>
      <c r="K1698" t="s">
        <v>5156</v>
      </c>
    </row>
    <row r="1699" spans="10:11" x14ac:dyDescent="0.35">
      <c r="J1699">
        <v>-1197062.90746064</v>
      </c>
      <c r="K1699" t="s">
        <v>5156</v>
      </c>
    </row>
    <row r="1700" spans="10:11" x14ac:dyDescent="0.35">
      <c r="J1700">
        <v>-1198080.8837099001</v>
      </c>
      <c r="K1700" t="s">
        <v>5156</v>
      </c>
    </row>
    <row r="1701" spans="10:11" x14ac:dyDescent="0.35">
      <c r="J1701">
        <v>-1199098.85995915</v>
      </c>
      <c r="K1701" t="s">
        <v>5156</v>
      </c>
    </row>
    <row r="1702" spans="10:11" x14ac:dyDescent="0.35">
      <c r="J1702">
        <v>-1200116.8362084101</v>
      </c>
      <c r="K1702" t="s">
        <v>5156</v>
      </c>
    </row>
    <row r="1703" spans="10:11" x14ac:dyDescent="0.35">
      <c r="J1703">
        <v>-1201134.81245766</v>
      </c>
      <c r="K1703" t="s">
        <v>5156</v>
      </c>
    </row>
    <row r="1704" spans="10:11" x14ac:dyDescent="0.35">
      <c r="J1704">
        <v>-1202152.7887069101</v>
      </c>
      <c r="K1704" t="s">
        <v>5156</v>
      </c>
    </row>
    <row r="1705" spans="10:11" x14ac:dyDescent="0.35">
      <c r="J1705">
        <v>-1203170.76495617</v>
      </c>
      <c r="K1705" t="s">
        <v>5156</v>
      </c>
    </row>
    <row r="1706" spans="10:11" x14ac:dyDescent="0.35">
      <c r="J1706">
        <v>-1204188.7412054201</v>
      </c>
      <c r="K1706" t="s">
        <v>5156</v>
      </c>
    </row>
    <row r="1707" spans="10:11" x14ac:dyDescent="0.35">
      <c r="J1707">
        <v>-1205206.71745467</v>
      </c>
      <c r="K1707" t="s">
        <v>5156</v>
      </c>
    </row>
    <row r="1708" spans="10:11" x14ac:dyDescent="0.35">
      <c r="J1708">
        <v>-1206224.6937039299</v>
      </c>
      <c r="K1708" t="s">
        <v>5156</v>
      </c>
    </row>
    <row r="1709" spans="10:11" x14ac:dyDescent="0.35">
      <c r="J1709">
        <v>-1207242.66995318</v>
      </c>
      <c r="K1709" t="s">
        <v>5156</v>
      </c>
    </row>
    <row r="1710" spans="10:11" x14ac:dyDescent="0.35">
      <c r="J1710">
        <v>-1208260.6462024299</v>
      </c>
      <c r="K1710" t="s">
        <v>5156</v>
      </c>
    </row>
    <row r="1711" spans="10:11" x14ac:dyDescent="0.35">
      <c r="J1711">
        <v>-1209278.62245169</v>
      </c>
      <c r="K1711" t="s">
        <v>5156</v>
      </c>
    </row>
    <row r="1712" spans="10:11" x14ac:dyDescent="0.35">
      <c r="J1712">
        <v>-1210296.5987009399</v>
      </c>
      <c r="K1712" t="s">
        <v>5156</v>
      </c>
    </row>
    <row r="1713" spans="10:11" x14ac:dyDescent="0.35">
      <c r="J1713">
        <v>-1211314.57495019</v>
      </c>
      <c r="K1713" t="s">
        <v>5156</v>
      </c>
    </row>
    <row r="1714" spans="10:11" x14ac:dyDescent="0.35">
      <c r="J1714">
        <v>-1212332.5511994499</v>
      </c>
      <c r="K1714" t="s">
        <v>5156</v>
      </c>
    </row>
    <row r="1715" spans="10:11" x14ac:dyDescent="0.35">
      <c r="J1715">
        <v>-1213350.5274487</v>
      </c>
      <c r="K1715" t="s">
        <v>5156</v>
      </c>
    </row>
    <row r="1716" spans="10:11" x14ac:dyDescent="0.35">
      <c r="J1716">
        <v>-1214368.5036979599</v>
      </c>
      <c r="K1716" t="s">
        <v>5156</v>
      </c>
    </row>
    <row r="1717" spans="10:11" x14ac:dyDescent="0.35">
      <c r="J1717">
        <v>-1215386.4799472101</v>
      </c>
      <c r="K1717" t="s">
        <v>5156</v>
      </c>
    </row>
    <row r="1718" spans="10:11" x14ac:dyDescent="0.35">
      <c r="J1718">
        <v>-1216404.4561964599</v>
      </c>
      <c r="K1718" t="s">
        <v>5156</v>
      </c>
    </row>
    <row r="1719" spans="10:11" x14ac:dyDescent="0.35">
      <c r="J1719">
        <v>-1217422.4324457201</v>
      </c>
      <c r="K1719" t="s">
        <v>5156</v>
      </c>
    </row>
    <row r="1720" spans="10:11" x14ac:dyDescent="0.35">
      <c r="J1720">
        <v>-1218440.40869497</v>
      </c>
      <c r="K1720" t="s">
        <v>5156</v>
      </c>
    </row>
    <row r="1721" spans="10:11" x14ac:dyDescent="0.35">
      <c r="J1721">
        <v>-1219458.3849442201</v>
      </c>
      <c r="K1721" t="s">
        <v>5156</v>
      </c>
    </row>
    <row r="1722" spans="10:11" x14ac:dyDescent="0.35">
      <c r="J1722">
        <v>-1220476.36119348</v>
      </c>
      <c r="K1722" t="s">
        <v>5156</v>
      </c>
    </row>
    <row r="1723" spans="10:11" x14ac:dyDescent="0.35">
      <c r="J1723">
        <v>-1221494.3374427301</v>
      </c>
      <c r="K1723" t="s">
        <v>5156</v>
      </c>
    </row>
    <row r="1724" spans="10:11" x14ac:dyDescent="0.35">
      <c r="J1724">
        <v>-1222512.31369198</v>
      </c>
      <c r="K1724" t="s">
        <v>5156</v>
      </c>
    </row>
    <row r="1725" spans="10:11" x14ac:dyDescent="0.35">
      <c r="J1725">
        <v>-1223530.2899412401</v>
      </c>
      <c r="K1725" t="s">
        <v>5156</v>
      </c>
    </row>
    <row r="1726" spans="10:11" x14ac:dyDescent="0.35">
      <c r="J1726">
        <v>-1224548.26619049</v>
      </c>
      <c r="K1726" t="s">
        <v>5156</v>
      </c>
    </row>
    <row r="1727" spans="10:11" x14ac:dyDescent="0.35">
      <c r="J1727">
        <v>-1225566.2424397401</v>
      </c>
      <c r="K1727" t="s">
        <v>5157</v>
      </c>
    </row>
    <row r="1728" spans="10:11" x14ac:dyDescent="0.35">
      <c r="J1728">
        <v>-1226584.218689</v>
      </c>
      <c r="K1728" t="s">
        <v>5157</v>
      </c>
    </row>
    <row r="1729" spans="10:11" x14ac:dyDescent="0.35">
      <c r="J1729">
        <v>-1227602.1949382499</v>
      </c>
      <c r="K1729" t="s">
        <v>5157</v>
      </c>
    </row>
    <row r="1730" spans="10:11" x14ac:dyDescent="0.35">
      <c r="J1730">
        <v>-1228620.17118751</v>
      </c>
      <c r="K1730" t="s">
        <v>5157</v>
      </c>
    </row>
    <row r="1731" spans="10:11" x14ac:dyDescent="0.35">
      <c r="J1731">
        <v>-1229638.1474367599</v>
      </c>
      <c r="K1731" t="s">
        <v>5157</v>
      </c>
    </row>
    <row r="1732" spans="10:11" x14ac:dyDescent="0.35">
      <c r="J1732">
        <v>-1230656.12368601</v>
      </c>
      <c r="K1732" t="s">
        <v>5157</v>
      </c>
    </row>
    <row r="1733" spans="10:11" x14ac:dyDescent="0.35">
      <c r="J1733">
        <v>-1231674.0999352699</v>
      </c>
      <c r="K1733" t="s">
        <v>5157</v>
      </c>
    </row>
    <row r="1734" spans="10:11" x14ac:dyDescent="0.35">
      <c r="J1734">
        <v>-1232692.07618452</v>
      </c>
      <c r="K1734" t="s">
        <v>5157</v>
      </c>
    </row>
    <row r="1735" spans="10:11" x14ac:dyDescent="0.35">
      <c r="J1735">
        <v>-1233710.0524337699</v>
      </c>
      <c r="K1735" t="s">
        <v>5157</v>
      </c>
    </row>
    <row r="1736" spans="10:11" x14ac:dyDescent="0.35">
      <c r="J1736">
        <v>-1234728.02868303</v>
      </c>
      <c r="K1736" t="s">
        <v>5157</v>
      </c>
    </row>
    <row r="1737" spans="10:11" x14ac:dyDescent="0.35">
      <c r="J1737">
        <v>-1235746.0049322799</v>
      </c>
      <c r="K1737" t="s">
        <v>5157</v>
      </c>
    </row>
    <row r="1738" spans="10:11" x14ac:dyDescent="0.35">
      <c r="J1738">
        <v>-1236763.98118153</v>
      </c>
      <c r="K1738" t="s">
        <v>5157</v>
      </c>
    </row>
    <row r="1739" spans="10:11" x14ac:dyDescent="0.35">
      <c r="J1739">
        <v>-1237781.9574307899</v>
      </c>
      <c r="K1739" t="s">
        <v>5157</v>
      </c>
    </row>
    <row r="1740" spans="10:11" x14ac:dyDescent="0.35">
      <c r="J1740">
        <v>-1238799.9336800401</v>
      </c>
      <c r="K1740" t="s">
        <v>5157</v>
      </c>
    </row>
    <row r="1741" spans="10:11" x14ac:dyDescent="0.35">
      <c r="J1741">
        <v>-1239817.9099292899</v>
      </c>
      <c r="K1741" t="s">
        <v>5157</v>
      </c>
    </row>
    <row r="1742" spans="10:11" x14ac:dyDescent="0.35">
      <c r="J1742">
        <v>-1240835.8861785501</v>
      </c>
      <c r="K1742" t="s">
        <v>5157</v>
      </c>
    </row>
    <row r="1743" spans="10:11" x14ac:dyDescent="0.35">
      <c r="J1743">
        <v>-1241853.8624278</v>
      </c>
      <c r="K1743" t="s">
        <v>5157</v>
      </c>
    </row>
    <row r="1744" spans="10:11" x14ac:dyDescent="0.35">
      <c r="J1744">
        <v>-1242871.8386770601</v>
      </c>
      <c r="K1744" t="s">
        <v>5157</v>
      </c>
    </row>
    <row r="1745" spans="10:11" x14ac:dyDescent="0.35">
      <c r="J1745">
        <v>-1243889.81492631</v>
      </c>
      <c r="K1745" t="s">
        <v>5157</v>
      </c>
    </row>
    <row r="1746" spans="10:11" x14ac:dyDescent="0.35">
      <c r="J1746">
        <v>-1244907.7911755601</v>
      </c>
      <c r="K1746" t="s">
        <v>5157</v>
      </c>
    </row>
    <row r="1747" spans="10:11" x14ac:dyDescent="0.35">
      <c r="J1747">
        <v>-1245925.76742482</v>
      </c>
      <c r="K1747" t="s">
        <v>5157</v>
      </c>
    </row>
    <row r="1748" spans="10:11" x14ac:dyDescent="0.35">
      <c r="J1748">
        <v>-1246943.7436740701</v>
      </c>
      <c r="K1748" t="s">
        <v>5157</v>
      </c>
    </row>
    <row r="1749" spans="10:11" x14ac:dyDescent="0.35">
      <c r="J1749">
        <v>-1247961.71992332</v>
      </c>
      <c r="K1749" t="s">
        <v>5157</v>
      </c>
    </row>
    <row r="1750" spans="10:11" x14ac:dyDescent="0.35">
      <c r="J1750">
        <v>-1248979.6961725799</v>
      </c>
      <c r="K1750" t="s">
        <v>5157</v>
      </c>
    </row>
    <row r="1751" spans="10:11" x14ac:dyDescent="0.35">
      <c r="J1751">
        <v>-1249997.67242183</v>
      </c>
      <c r="K1751" t="s">
        <v>5157</v>
      </c>
    </row>
    <row r="1752" spans="10:11" x14ac:dyDescent="0.35">
      <c r="J1752">
        <v>-1251015.6486710799</v>
      </c>
      <c r="K1752" t="s">
        <v>5157</v>
      </c>
    </row>
    <row r="1753" spans="10:11" x14ac:dyDescent="0.35">
      <c r="J1753">
        <v>-1252033.62492034</v>
      </c>
      <c r="K1753" t="s">
        <v>5157</v>
      </c>
    </row>
    <row r="1754" spans="10:11" x14ac:dyDescent="0.35">
      <c r="J1754">
        <v>-1253051.6011695899</v>
      </c>
      <c r="K1754" t="s">
        <v>5157</v>
      </c>
    </row>
    <row r="1755" spans="10:11" x14ac:dyDescent="0.35">
      <c r="J1755">
        <v>-1254069.57741884</v>
      </c>
      <c r="K1755" t="s">
        <v>5157</v>
      </c>
    </row>
    <row r="1756" spans="10:11" x14ac:dyDescent="0.35">
      <c r="J1756">
        <v>-1255087.5536680999</v>
      </c>
      <c r="K1756" t="s">
        <v>5157</v>
      </c>
    </row>
    <row r="1757" spans="10:11" x14ac:dyDescent="0.35">
      <c r="J1757">
        <v>-1256105.52991735</v>
      </c>
      <c r="K1757" t="s">
        <v>5157</v>
      </c>
    </row>
    <row r="1758" spans="10:11" x14ac:dyDescent="0.35">
      <c r="J1758">
        <v>-1257123.5061666099</v>
      </c>
      <c r="K1758" t="s">
        <v>5157</v>
      </c>
    </row>
    <row r="1759" spans="10:11" x14ac:dyDescent="0.35">
      <c r="J1759">
        <v>-1258141.4824158601</v>
      </c>
      <c r="K1759" t="s">
        <v>5157</v>
      </c>
    </row>
    <row r="1760" spans="10:11" x14ac:dyDescent="0.35">
      <c r="J1760">
        <v>-1259159.4586651099</v>
      </c>
      <c r="K1760" t="s">
        <v>5157</v>
      </c>
    </row>
    <row r="1761" spans="10:11" x14ac:dyDescent="0.35">
      <c r="J1761">
        <v>-1260177.4349143701</v>
      </c>
      <c r="K1761" t="s">
        <v>5157</v>
      </c>
    </row>
    <row r="1762" spans="10:11" x14ac:dyDescent="0.35">
      <c r="J1762">
        <v>-1261195.41116362</v>
      </c>
      <c r="K1762" t="s">
        <v>5157</v>
      </c>
    </row>
    <row r="1763" spans="10:11" x14ac:dyDescent="0.35">
      <c r="J1763">
        <v>-1262213.3874128701</v>
      </c>
      <c r="K1763" t="s">
        <v>5157</v>
      </c>
    </row>
    <row r="1764" spans="10:11" x14ac:dyDescent="0.35">
      <c r="J1764">
        <v>-1263231.36366213</v>
      </c>
      <c r="K1764" t="s">
        <v>5157</v>
      </c>
    </row>
    <row r="1765" spans="10:11" x14ac:dyDescent="0.35">
      <c r="J1765">
        <v>-1264249.3399113801</v>
      </c>
      <c r="K1765" t="s">
        <v>5157</v>
      </c>
    </row>
    <row r="1766" spans="10:11" x14ac:dyDescent="0.35">
      <c r="J1766">
        <v>-1265267.31616063</v>
      </c>
      <c r="K1766" t="s">
        <v>5157</v>
      </c>
    </row>
    <row r="1767" spans="10:11" x14ac:dyDescent="0.35">
      <c r="J1767">
        <v>-1266285.2924098901</v>
      </c>
      <c r="K1767" t="s">
        <v>5158</v>
      </c>
    </row>
    <row r="1768" spans="10:11" x14ac:dyDescent="0.35">
      <c r="J1768">
        <v>-1267303.26865914</v>
      </c>
      <c r="K1768" t="s">
        <v>5158</v>
      </c>
    </row>
    <row r="1769" spans="10:11" x14ac:dyDescent="0.35">
      <c r="J1769">
        <v>-1268321.2449083901</v>
      </c>
      <c r="K1769" t="s">
        <v>5158</v>
      </c>
    </row>
    <row r="1770" spans="10:11" x14ac:dyDescent="0.35">
      <c r="J1770">
        <v>-1269339.22115765</v>
      </c>
      <c r="K1770" t="s">
        <v>5158</v>
      </c>
    </row>
    <row r="1771" spans="10:11" x14ac:dyDescent="0.35">
      <c r="J1771">
        <v>-1270357.1974069001</v>
      </c>
      <c r="K1771" t="s">
        <v>5158</v>
      </c>
    </row>
    <row r="1772" spans="10:11" x14ac:dyDescent="0.35">
      <c r="J1772">
        <v>-1271375.17365616</v>
      </c>
      <c r="K1772" t="s">
        <v>5158</v>
      </c>
    </row>
    <row r="1773" spans="10:11" x14ac:dyDescent="0.35">
      <c r="J1773">
        <v>-1272393.1499054099</v>
      </c>
      <c r="K1773" t="s">
        <v>5158</v>
      </c>
    </row>
    <row r="1774" spans="10:11" x14ac:dyDescent="0.35">
      <c r="J1774">
        <v>-1273411.12615466</v>
      </c>
      <c r="K1774" t="s">
        <v>5158</v>
      </c>
    </row>
    <row r="1775" spans="10:11" x14ac:dyDescent="0.35">
      <c r="J1775">
        <v>-1274429.1024039199</v>
      </c>
      <c r="K1775" t="s">
        <v>5158</v>
      </c>
    </row>
    <row r="1776" spans="10:11" x14ac:dyDescent="0.35">
      <c r="J1776">
        <v>-1275447.07865317</v>
      </c>
      <c r="K1776" t="s">
        <v>5158</v>
      </c>
    </row>
    <row r="1777" spans="10:11" x14ac:dyDescent="0.35">
      <c r="J1777">
        <v>-1276465.0549024199</v>
      </c>
      <c r="K1777" t="s">
        <v>5158</v>
      </c>
    </row>
    <row r="1778" spans="10:11" x14ac:dyDescent="0.35">
      <c r="J1778">
        <v>-1277483.03115168</v>
      </c>
      <c r="K1778" t="s">
        <v>5158</v>
      </c>
    </row>
    <row r="1779" spans="10:11" x14ac:dyDescent="0.35">
      <c r="J1779">
        <v>-1278501.0074009299</v>
      </c>
      <c r="K1779" t="s">
        <v>5158</v>
      </c>
    </row>
    <row r="1780" spans="10:11" x14ac:dyDescent="0.35">
      <c r="J1780">
        <v>-1279518.98365018</v>
      </c>
      <c r="K1780" t="s">
        <v>5158</v>
      </c>
    </row>
    <row r="1781" spans="10:11" x14ac:dyDescent="0.35">
      <c r="J1781">
        <v>-1280536.9598994399</v>
      </c>
      <c r="K1781" t="s">
        <v>5158</v>
      </c>
    </row>
    <row r="1782" spans="10:11" x14ac:dyDescent="0.35">
      <c r="J1782">
        <v>-1281554.9361486901</v>
      </c>
      <c r="K1782" t="s">
        <v>5158</v>
      </c>
    </row>
    <row r="1783" spans="10:11" x14ac:dyDescent="0.35">
      <c r="J1783">
        <v>-1282572.9123979399</v>
      </c>
      <c r="K1783" t="s">
        <v>5158</v>
      </c>
    </row>
    <row r="1784" spans="10:11" x14ac:dyDescent="0.35">
      <c r="J1784">
        <v>-1283590.8886472001</v>
      </c>
      <c r="K1784" t="s">
        <v>5158</v>
      </c>
    </row>
    <row r="1785" spans="10:11" x14ac:dyDescent="0.35">
      <c r="J1785">
        <v>-1284608.86489645</v>
      </c>
      <c r="K1785" t="s">
        <v>5158</v>
      </c>
    </row>
    <row r="1786" spans="10:11" x14ac:dyDescent="0.35">
      <c r="J1786">
        <v>-1285626.8411457101</v>
      </c>
      <c r="K1786" t="s">
        <v>5158</v>
      </c>
    </row>
    <row r="1787" spans="10:11" x14ac:dyDescent="0.35">
      <c r="J1787">
        <v>-1286644.81739496</v>
      </c>
      <c r="K1787" t="s">
        <v>5158</v>
      </c>
    </row>
    <row r="1788" spans="10:11" x14ac:dyDescent="0.35">
      <c r="J1788">
        <v>-1287662.7936442101</v>
      </c>
      <c r="K1788" t="s">
        <v>5158</v>
      </c>
    </row>
    <row r="1789" spans="10:11" x14ac:dyDescent="0.35">
      <c r="J1789">
        <v>-1288680.76989347</v>
      </c>
      <c r="K1789" t="s">
        <v>5158</v>
      </c>
    </row>
    <row r="1790" spans="10:11" x14ac:dyDescent="0.35">
      <c r="J1790">
        <v>-1289698.7461427201</v>
      </c>
      <c r="K1790" t="s">
        <v>5158</v>
      </c>
    </row>
    <row r="1791" spans="10:11" x14ac:dyDescent="0.35">
      <c r="J1791">
        <v>-1290716.72239197</v>
      </c>
      <c r="K1791" t="s">
        <v>5158</v>
      </c>
    </row>
    <row r="1792" spans="10:11" x14ac:dyDescent="0.35">
      <c r="J1792">
        <v>-1291734.6986412299</v>
      </c>
      <c r="K1792" t="s">
        <v>5158</v>
      </c>
    </row>
    <row r="1793" spans="10:11" x14ac:dyDescent="0.35">
      <c r="J1793">
        <v>-1292752.67489048</v>
      </c>
      <c r="K1793" t="s">
        <v>5158</v>
      </c>
    </row>
    <row r="1794" spans="10:11" x14ac:dyDescent="0.35">
      <c r="J1794">
        <v>-1293770.6511397299</v>
      </c>
      <c r="K1794" t="s">
        <v>5158</v>
      </c>
    </row>
    <row r="1795" spans="10:11" x14ac:dyDescent="0.35">
      <c r="J1795">
        <v>-1294788.62738899</v>
      </c>
      <c r="K1795" t="s">
        <v>5158</v>
      </c>
    </row>
    <row r="1796" spans="10:11" x14ac:dyDescent="0.35">
      <c r="J1796">
        <v>-1295806.6036382399</v>
      </c>
      <c r="K1796" t="s">
        <v>5158</v>
      </c>
    </row>
    <row r="1797" spans="10:11" x14ac:dyDescent="0.35">
      <c r="J1797">
        <v>-1296824.57988749</v>
      </c>
      <c r="K1797" t="s">
        <v>5158</v>
      </c>
    </row>
    <row r="1798" spans="10:11" x14ac:dyDescent="0.35">
      <c r="J1798">
        <v>-1297842.5561367499</v>
      </c>
      <c r="K1798" t="s">
        <v>5158</v>
      </c>
    </row>
    <row r="1799" spans="10:11" x14ac:dyDescent="0.35">
      <c r="J1799">
        <v>-1298860.532386</v>
      </c>
      <c r="K1799" t="s">
        <v>5158</v>
      </c>
    </row>
    <row r="1800" spans="10:11" x14ac:dyDescent="0.35">
      <c r="J1800">
        <v>-1299878.5086352599</v>
      </c>
      <c r="K1800" t="s">
        <v>5158</v>
      </c>
    </row>
    <row r="1801" spans="10:11" x14ac:dyDescent="0.35">
      <c r="J1801">
        <v>-1300896.48488451</v>
      </c>
      <c r="K1801" t="s">
        <v>5158</v>
      </c>
    </row>
    <row r="1802" spans="10:11" x14ac:dyDescent="0.35">
      <c r="J1802">
        <v>-1301914.4611337599</v>
      </c>
      <c r="K1802" t="s">
        <v>5158</v>
      </c>
    </row>
    <row r="1803" spans="10:11" x14ac:dyDescent="0.35">
      <c r="J1803">
        <v>-1302932.4373830201</v>
      </c>
      <c r="K1803" t="s">
        <v>5158</v>
      </c>
    </row>
    <row r="1804" spans="10:11" x14ac:dyDescent="0.35">
      <c r="J1804">
        <v>-1303950.4136322699</v>
      </c>
      <c r="K1804" t="s">
        <v>5158</v>
      </c>
    </row>
    <row r="1805" spans="10:11" x14ac:dyDescent="0.35">
      <c r="J1805">
        <v>-1304968.3898815201</v>
      </c>
      <c r="K1805" t="s">
        <v>5158</v>
      </c>
    </row>
    <row r="1806" spans="10:11" x14ac:dyDescent="0.35">
      <c r="J1806">
        <v>-1305986.36613078</v>
      </c>
      <c r="K1806" t="s">
        <v>5158</v>
      </c>
    </row>
    <row r="1807" spans="10:11" x14ac:dyDescent="0.35">
      <c r="J1807">
        <v>-1307004.3423800301</v>
      </c>
      <c r="K1807" t="s">
        <v>5158</v>
      </c>
    </row>
    <row r="1808" spans="10:11" x14ac:dyDescent="0.35">
      <c r="J1808">
        <v>-1308022.31862928</v>
      </c>
      <c r="K1808" t="s">
        <v>5158</v>
      </c>
    </row>
    <row r="1809" spans="10:11" x14ac:dyDescent="0.35">
      <c r="J1809">
        <v>-1309040.2948785401</v>
      </c>
      <c r="K1809" t="s">
        <v>5158</v>
      </c>
    </row>
    <row r="1810" spans="10:11" x14ac:dyDescent="0.35">
      <c r="J1810">
        <v>-1310058.27112779</v>
      </c>
      <c r="K1810" t="s">
        <v>5158</v>
      </c>
    </row>
    <row r="1811" spans="10:11" x14ac:dyDescent="0.35">
      <c r="J1811">
        <v>-1311076.2473770401</v>
      </c>
      <c r="K1811" t="s">
        <v>5158</v>
      </c>
    </row>
    <row r="1812" spans="10:11" x14ac:dyDescent="0.35">
      <c r="J1812">
        <v>-1312094.2236263</v>
      </c>
      <c r="K1812" t="s">
        <v>5158</v>
      </c>
    </row>
    <row r="1813" spans="10:11" x14ac:dyDescent="0.35">
      <c r="J1813">
        <v>-1313112.1998755501</v>
      </c>
      <c r="K1813" t="s">
        <v>5158</v>
      </c>
    </row>
    <row r="1814" spans="10:11" x14ac:dyDescent="0.35">
      <c r="J1814">
        <v>-1314130.17612481</v>
      </c>
      <c r="K1814" t="s">
        <v>5158</v>
      </c>
    </row>
    <row r="1815" spans="10:11" x14ac:dyDescent="0.35">
      <c r="J1815">
        <v>-1315148.1523740599</v>
      </c>
      <c r="K1815" t="s">
        <v>5158</v>
      </c>
    </row>
    <row r="1816" spans="10:11" x14ac:dyDescent="0.35">
      <c r="J1816">
        <v>-1316166.12862331</v>
      </c>
      <c r="K1816" t="s">
        <v>5158</v>
      </c>
    </row>
    <row r="1817" spans="10:11" x14ac:dyDescent="0.35">
      <c r="J1817">
        <v>-1317184.1048725699</v>
      </c>
      <c r="K1817" t="s">
        <v>5158</v>
      </c>
    </row>
    <row r="1818" spans="10:11" x14ac:dyDescent="0.35">
      <c r="J1818">
        <v>-1318202.08112182</v>
      </c>
      <c r="K1818" t="s">
        <v>5158</v>
      </c>
    </row>
    <row r="1819" spans="10:11" x14ac:dyDescent="0.35">
      <c r="J1819">
        <v>-1319220.0573710699</v>
      </c>
      <c r="K1819" t="s">
        <v>5158</v>
      </c>
    </row>
    <row r="1820" spans="10:11" x14ac:dyDescent="0.35">
      <c r="J1820">
        <v>-1320238.03362033</v>
      </c>
      <c r="K1820" t="s">
        <v>5158</v>
      </c>
    </row>
    <row r="1821" spans="10:11" x14ac:dyDescent="0.35">
      <c r="J1821">
        <v>-1321256.0098695799</v>
      </c>
      <c r="K1821" t="s">
        <v>5158</v>
      </c>
    </row>
    <row r="1822" spans="10:11" x14ac:dyDescent="0.35">
      <c r="J1822">
        <v>-1322273.98611883</v>
      </c>
      <c r="K1822" t="s">
        <v>5158</v>
      </c>
    </row>
    <row r="1823" spans="10:11" x14ac:dyDescent="0.35">
      <c r="J1823">
        <v>-1323291.9623680899</v>
      </c>
      <c r="K1823" t="s">
        <v>5158</v>
      </c>
    </row>
    <row r="1824" spans="10:11" x14ac:dyDescent="0.35">
      <c r="J1824">
        <v>-1324309.9386173401</v>
      </c>
      <c r="K1824" t="s">
        <v>5158</v>
      </c>
    </row>
    <row r="1825" spans="10:11" x14ac:dyDescent="0.35">
      <c r="J1825">
        <v>-1325327.9148665899</v>
      </c>
      <c r="K1825" t="s">
        <v>5158</v>
      </c>
    </row>
    <row r="1826" spans="10:11" x14ac:dyDescent="0.35">
      <c r="J1826">
        <v>-1326345.8911158501</v>
      </c>
      <c r="K1826" t="s">
        <v>5158</v>
      </c>
    </row>
    <row r="1827" spans="10:11" x14ac:dyDescent="0.35">
      <c r="J1827">
        <v>-1327363.8673651</v>
      </c>
      <c r="K1827" t="s">
        <v>5158</v>
      </c>
    </row>
    <row r="1828" spans="10:11" x14ac:dyDescent="0.35">
      <c r="J1828">
        <v>-1328381.8436143601</v>
      </c>
      <c r="K1828" t="s">
        <v>5158</v>
      </c>
    </row>
    <row r="1829" spans="10:11" x14ac:dyDescent="0.35">
      <c r="J1829">
        <v>-1329399.81986361</v>
      </c>
      <c r="K1829" t="s">
        <v>5158</v>
      </c>
    </row>
    <row r="1830" spans="10:11" x14ac:dyDescent="0.35">
      <c r="J1830">
        <v>-1330417.7961128601</v>
      </c>
      <c r="K1830" t="s">
        <v>5158</v>
      </c>
    </row>
    <row r="1831" spans="10:11" x14ac:dyDescent="0.35">
      <c r="J1831">
        <v>-1331435.77236212</v>
      </c>
      <c r="K1831" t="s">
        <v>5158</v>
      </c>
    </row>
    <row r="1832" spans="10:11" x14ac:dyDescent="0.35">
      <c r="J1832">
        <v>-1332453.7486113701</v>
      </c>
      <c r="K1832" t="s">
        <v>5158</v>
      </c>
    </row>
    <row r="1833" spans="10:11" x14ac:dyDescent="0.35">
      <c r="J1833">
        <v>-1333471.72486062</v>
      </c>
      <c r="K1833" t="s">
        <v>5158</v>
      </c>
    </row>
    <row r="1834" spans="10:11" x14ac:dyDescent="0.35">
      <c r="J1834">
        <v>-1334489.7011098801</v>
      </c>
      <c r="K1834" t="s">
        <v>5158</v>
      </c>
    </row>
    <row r="1835" spans="10:11" x14ac:dyDescent="0.35">
      <c r="J1835">
        <v>-1335507.67735913</v>
      </c>
      <c r="K1835" t="s">
        <v>5158</v>
      </c>
    </row>
    <row r="1836" spans="10:11" x14ac:dyDescent="0.35">
      <c r="J1836">
        <v>-1336525.6536083799</v>
      </c>
      <c r="K1836" t="s">
        <v>5158</v>
      </c>
    </row>
    <row r="1837" spans="10:11" x14ac:dyDescent="0.35">
      <c r="J1837">
        <v>-1337543.62985764</v>
      </c>
      <c r="K1837" t="s">
        <v>5158</v>
      </c>
    </row>
    <row r="1838" spans="10:11" x14ac:dyDescent="0.35">
      <c r="J1838">
        <v>-1338561.6061068899</v>
      </c>
      <c r="K1838" t="s">
        <v>5158</v>
      </c>
    </row>
    <row r="1839" spans="10:11" x14ac:dyDescent="0.35">
      <c r="J1839">
        <v>-1339579.58235614</v>
      </c>
      <c r="K1839" t="s">
        <v>5158</v>
      </c>
    </row>
    <row r="1840" spans="10:11" x14ac:dyDescent="0.35">
      <c r="J1840">
        <v>-1340597.5586053999</v>
      </c>
      <c r="K1840" t="s">
        <v>5158</v>
      </c>
    </row>
    <row r="1841" spans="10:11" x14ac:dyDescent="0.35">
      <c r="J1841">
        <v>-1341615.53485465</v>
      </c>
      <c r="K1841" t="s">
        <v>5158</v>
      </c>
    </row>
    <row r="1842" spans="10:11" x14ac:dyDescent="0.35">
      <c r="J1842">
        <v>-1342633.5111039099</v>
      </c>
      <c r="K1842" t="s">
        <v>5158</v>
      </c>
    </row>
    <row r="1843" spans="10:11" x14ac:dyDescent="0.35">
      <c r="J1843">
        <v>-1343651.48735316</v>
      </c>
      <c r="K1843" t="s">
        <v>5158</v>
      </c>
    </row>
    <row r="1844" spans="10:11" x14ac:dyDescent="0.35">
      <c r="J1844">
        <v>-1344669.4636024099</v>
      </c>
      <c r="K1844" t="s">
        <v>5158</v>
      </c>
    </row>
    <row r="1845" spans="10:11" x14ac:dyDescent="0.35">
      <c r="J1845">
        <v>-1345687.4398516701</v>
      </c>
      <c r="K1845" t="s">
        <v>5158</v>
      </c>
    </row>
    <row r="1846" spans="10:11" x14ac:dyDescent="0.35">
      <c r="J1846">
        <v>-1346705.4161009199</v>
      </c>
      <c r="K1846" t="s">
        <v>5158</v>
      </c>
    </row>
    <row r="1847" spans="10:11" x14ac:dyDescent="0.35">
      <c r="J1847">
        <v>-1347723.3923501701</v>
      </c>
      <c r="K1847" t="s">
        <v>5156</v>
      </c>
    </row>
    <row r="1848" spans="10:11" x14ac:dyDescent="0.35">
      <c r="J1848">
        <v>-1348741.36859943</v>
      </c>
      <c r="K1848" t="s">
        <v>5156</v>
      </c>
    </row>
    <row r="1849" spans="10:11" x14ac:dyDescent="0.35">
      <c r="J1849">
        <v>-1349759.3448486801</v>
      </c>
      <c r="K1849" t="s">
        <v>5156</v>
      </c>
    </row>
    <row r="1850" spans="10:11" x14ac:dyDescent="0.35">
      <c r="J1850">
        <v>-1350777.32109793</v>
      </c>
      <c r="K1850" t="s">
        <v>5156</v>
      </c>
    </row>
    <row r="1851" spans="10:11" x14ac:dyDescent="0.35">
      <c r="J1851">
        <v>-1351795.2973471901</v>
      </c>
      <c r="K1851" t="s">
        <v>5156</v>
      </c>
    </row>
    <row r="1852" spans="10:11" x14ac:dyDescent="0.35">
      <c r="J1852">
        <v>-1352813.27359644</v>
      </c>
      <c r="K1852" t="s">
        <v>5156</v>
      </c>
    </row>
    <row r="1853" spans="10:11" x14ac:dyDescent="0.35">
      <c r="J1853">
        <v>-1353831.2498456901</v>
      </c>
      <c r="K1853" t="s">
        <v>5156</v>
      </c>
    </row>
    <row r="1854" spans="10:11" x14ac:dyDescent="0.35">
      <c r="J1854">
        <v>-1354849.22609495</v>
      </c>
      <c r="K1854" t="s">
        <v>5156</v>
      </c>
    </row>
    <row r="1855" spans="10:11" x14ac:dyDescent="0.35">
      <c r="J1855">
        <v>-1355867.2023442001</v>
      </c>
      <c r="K1855" t="s">
        <v>5156</v>
      </c>
    </row>
    <row r="1856" spans="10:11" x14ac:dyDescent="0.35">
      <c r="J1856">
        <v>-1356885.17859346</v>
      </c>
      <c r="K1856" t="s">
        <v>5156</v>
      </c>
    </row>
    <row r="1857" spans="10:11" x14ac:dyDescent="0.35">
      <c r="J1857">
        <v>-1357903.1548427099</v>
      </c>
      <c r="K1857" t="s">
        <v>5156</v>
      </c>
    </row>
    <row r="1858" spans="10:11" x14ac:dyDescent="0.35">
      <c r="J1858">
        <v>-1358921.13109196</v>
      </c>
      <c r="K1858" t="s">
        <v>5156</v>
      </c>
    </row>
    <row r="1859" spans="10:11" x14ac:dyDescent="0.35">
      <c r="J1859">
        <v>-1359939.1073412199</v>
      </c>
      <c r="K1859" t="s">
        <v>5156</v>
      </c>
    </row>
    <row r="1860" spans="10:11" x14ac:dyDescent="0.35">
      <c r="J1860">
        <v>-1360957.08359047</v>
      </c>
      <c r="K1860" t="s">
        <v>5156</v>
      </c>
    </row>
    <row r="1861" spans="10:11" x14ac:dyDescent="0.35">
      <c r="J1861">
        <v>-1361975.0598397199</v>
      </c>
      <c r="K1861" t="s">
        <v>5156</v>
      </c>
    </row>
    <row r="1862" spans="10:11" x14ac:dyDescent="0.35">
      <c r="J1862">
        <v>-1362993.03608898</v>
      </c>
      <c r="K1862" t="s">
        <v>5156</v>
      </c>
    </row>
    <row r="1863" spans="10:11" x14ac:dyDescent="0.35">
      <c r="J1863">
        <v>-1364011.0123382299</v>
      </c>
      <c r="K1863" t="s">
        <v>5156</v>
      </c>
    </row>
    <row r="1864" spans="10:11" x14ac:dyDescent="0.35">
      <c r="J1864">
        <v>-1365028.98858748</v>
      </c>
      <c r="K1864" t="s">
        <v>5156</v>
      </c>
    </row>
    <row r="1865" spans="10:11" x14ac:dyDescent="0.35">
      <c r="J1865">
        <v>-1366046.9648367399</v>
      </c>
      <c r="K1865" t="s">
        <v>5156</v>
      </c>
    </row>
    <row r="1866" spans="10:11" x14ac:dyDescent="0.35">
      <c r="J1866">
        <v>-1367064.9410859901</v>
      </c>
      <c r="K1866" t="s">
        <v>5156</v>
      </c>
    </row>
    <row r="1867" spans="10:11" x14ac:dyDescent="0.35">
      <c r="J1867">
        <v>-1368082.9173352399</v>
      </c>
      <c r="K1867" t="s">
        <v>5156</v>
      </c>
    </row>
    <row r="1868" spans="10:11" x14ac:dyDescent="0.35">
      <c r="J1868">
        <v>-1369100.8935845001</v>
      </c>
      <c r="K1868" t="s">
        <v>5156</v>
      </c>
    </row>
    <row r="1869" spans="10:11" x14ac:dyDescent="0.35">
      <c r="J1869">
        <v>-1370118.86983375</v>
      </c>
      <c r="K1869" t="s">
        <v>5156</v>
      </c>
    </row>
    <row r="1870" spans="10:11" x14ac:dyDescent="0.35">
      <c r="J1870">
        <v>-1371136.8460830101</v>
      </c>
      <c r="K1870" t="s">
        <v>5156</v>
      </c>
    </row>
    <row r="1871" spans="10:11" x14ac:dyDescent="0.35">
      <c r="J1871">
        <v>-1372154.82233226</v>
      </c>
      <c r="K1871" t="s">
        <v>5156</v>
      </c>
    </row>
    <row r="1872" spans="10:11" x14ac:dyDescent="0.35">
      <c r="J1872">
        <v>-1373172.7985815101</v>
      </c>
      <c r="K1872" t="s">
        <v>5156</v>
      </c>
    </row>
    <row r="1873" spans="10:11" x14ac:dyDescent="0.35">
      <c r="J1873">
        <v>-1374190.77483077</v>
      </c>
      <c r="K1873" t="s">
        <v>5156</v>
      </c>
    </row>
    <row r="1874" spans="10:11" x14ac:dyDescent="0.35">
      <c r="J1874">
        <v>-1375208.7510800201</v>
      </c>
      <c r="K1874" t="s">
        <v>5156</v>
      </c>
    </row>
    <row r="1875" spans="10:11" x14ac:dyDescent="0.35">
      <c r="J1875">
        <v>-1376226.72732927</v>
      </c>
      <c r="K1875" t="s">
        <v>5156</v>
      </c>
    </row>
    <row r="1876" spans="10:11" x14ac:dyDescent="0.35">
      <c r="J1876">
        <v>-1377244.7035785301</v>
      </c>
      <c r="K1876" t="s">
        <v>5156</v>
      </c>
    </row>
    <row r="1877" spans="10:11" x14ac:dyDescent="0.35">
      <c r="J1877">
        <v>-1378262.67982778</v>
      </c>
      <c r="K1877" t="s">
        <v>5156</v>
      </c>
    </row>
    <row r="1878" spans="10:11" x14ac:dyDescent="0.35">
      <c r="J1878">
        <v>-1379280.6560770301</v>
      </c>
      <c r="K1878" t="s">
        <v>5156</v>
      </c>
    </row>
    <row r="1879" spans="10:11" x14ac:dyDescent="0.35">
      <c r="J1879">
        <v>-1380298.63232629</v>
      </c>
      <c r="K1879" t="s">
        <v>5156</v>
      </c>
    </row>
    <row r="1880" spans="10:11" x14ac:dyDescent="0.35">
      <c r="J1880">
        <v>-1381316.6085755399</v>
      </c>
      <c r="K1880" t="s">
        <v>5156</v>
      </c>
    </row>
    <row r="1881" spans="10:11" x14ac:dyDescent="0.35">
      <c r="J1881">
        <v>-1382334.58482479</v>
      </c>
      <c r="K1881" t="s">
        <v>5156</v>
      </c>
    </row>
    <row r="1882" spans="10:11" x14ac:dyDescent="0.35">
      <c r="J1882">
        <v>-1383352.5610740499</v>
      </c>
      <c r="K1882" t="s">
        <v>5156</v>
      </c>
    </row>
    <row r="1883" spans="10:11" x14ac:dyDescent="0.35">
      <c r="J1883">
        <v>-1384370.5373233</v>
      </c>
      <c r="K1883" t="s">
        <v>5156</v>
      </c>
    </row>
    <row r="1884" spans="10:11" x14ac:dyDescent="0.35">
      <c r="J1884">
        <v>-1385388.5135725599</v>
      </c>
      <c r="K1884" t="s">
        <v>5156</v>
      </c>
    </row>
    <row r="1885" spans="10:11" x14ac:dyDescent="0.35">
      <c r="J1885">
        <v>-1386406.48982181</v>
      </c>
      <c r="K1885" t="s">
        <v>5156</v>
      </c>
    </row>
    <row r="1886" spans="10:11" x14ac:dyDescent="0.35">
      <c r="J1886">
        <v>-1387424.4660710599</v>
      </c>
      <c r="K1886" t="s">
        <v>5156</v>
      </c>
    </row>
    <row r="1887" spans="10:11" x14ac:dyDescent="0.35">
      <c r="J1887">
        <v>-1388442.4423203201</v>
      </c>
      <c r="K1887" t="s">
        <v>5156</v>
      </c>
    </row>
    <row r="1888" spans="10:11" x14ac:dyDescent="0.35">
      <c r="J1888">
        <v>-1389460.4185695699</v>
      </c>
      <c r="K1888" t="s">
        <v>5156</v>
      </c>
    </row>
    <row r="1889" spans="10:11" x14ac:dyDescent="0.35">
      <c r="J1889">
        <v>-1390478.3948188201</v>
      </c>
      <c r="K1889" t="s">
        <v>5156</v>
      </c>
    </row>
    <row r="1890" spans="10:11" x14ac:dyDescent="0.35">
      <c r="J1890">
        <v>-1391496.37106808</v>
      </c>
      <c r="K1890" t="s">
        <v>5156</v>
      </c>
    </row>
    <row r="1891" spans="10:11" x14ac:dyDescent="0.35">
      <c r="J1891">
        <v>-1392514.3473173301</v>
      </c>
      <c r="K1891" t="s">
        <v>5156</v>
      </c>
    </row>
    <row r="1892" spans="10:11" x14ac:dyDescent="0.35">
      <c r="J1892">
        <v>-1393532.32356658</v>
      </c>
      <c r="K1892" t="s">
        <v>5156</v>
      </c>
    </row>
    <row r="1893" spans="10:11" x14ac:dyDescent="0.35">
      <c r="J1893">
        <v>-1394550.2998158401</v>
      </c>
      <c r="K1893" t="s">
        <v>5156</v>
      </c>
    </row>
    <row r="1894" spans="10:11" x14ac:dyDescent="0.35">
      <c r="J1894">
        <v>-1395568.27606509</v>
      </c>
      <c r="K1894" t="s">
        <v>5156</v>
      </c>
    </row>
    <row r="1895" spans="10:11" x14ac:dyDescent="0.35">
      <c r="J1895">
        <v>-1396586.2523143401</v>
      </c>
      <c r="K1895" t="s">
        <v>5156</v>
      </c>
    </row>
    <row r="1896" spans="10:11" x14ac:dyDescent="0.35">
      <c r="J1896">
        <v>-1397604.2285636</v>
      </c>
      <c r="K1896" t="s">
        <v>5156</v>
      </c>
    </row>
    <row r="1897" spans="10:11" x14ac:dyDescent="0.35">
      <c r="J1897">
        <v>-1398622.2048128501</v>
      </c>
      <c r="K1897" t="s">
        <v>5156</v>
      </c>
    </row>
    <row r="1898" spans="10:11" x14ac:dyDescent="0.35">
      <c r="J1898">
        <v>-1399640.18106211</v>
      </c>
      <c r="K1898" t="s">
        <v>5156</v>
      </c>
    </row>
    <row r="1899" spans="10:11" x14ac:dyDescent="0.35">
      <c r="J1899">
        <v>-1400658.1573113599</v>
      </c>
      <c r="K1899" t="s">
        <v>5156</v>
      </c>
    </row>
    <row r="1900" spans="10:11" x14ac:dyDescent="0.35">
      <c r="J1900">
        <v>-1401676.13356061</v>
      </c>
      <c r="K1900" t="s">
        <v>5156</v>
      </c>
    </row>
    <row r="1901" spans="10:11" x14ac:dyDescent="0.35">
      <c r="J1901">
        <v>-1402694.1098098699</v>
      </c>
      <c r="K1901" t="s">
        <v>5156</v>
      </c>
    </row>
    <row r="1902" spans="10:11" x14ac:dyDescent="0.35">
      <c r="J1902">
        <v>-1403712.08605912</v>
      </c>
      <c r="K1902" t="s">
        <v>5156</v>
      </c>
    </row>
    <row r="1903" spans="10:11" x14ac:dyDescent="0.35">
      <c r="J1903">
        <v>-1404730.0623083699</v>
      </c>
      <c r="K1903" t="s">
        <v>5156</v>
      </c>
    </row>
    <row r="1904" spans="10:11" x14ac:dyDescent="0.35">
      <c r="J1904">
        <v>-1405748.03855763</v>
      </c>
      <c r="K1904" t="s">
        <v>5156</v>
      </c>
    </row>
    <row r="1905" spans="10:11" x14ac:dyDescent="0.35">
      <c r="J1905">
        <v>-1406766.0148068799</v>
      </c>
      <c r="K1905" t="s">
        <v>5156</v>
      </c>
    </row>
    <row r="1906" spans="10:11" x14ac:dyDescent="0.35">
      <c r="J1906">
        <v>-1407783.99105613</v>
      </c>
      <c r="K1906" t="s">
        <v>5156</v>
      </c>
    </row>
    <row r="1907" spans="10:11" x14ac:dyDescent="0.35">
      <c r="J1907">
        <v>-1408801.9673053899</v>
      </c>
      <c r="K1907" t="s">
        <v>5156</v>
      </c>
    </row>
    <row r="1908" spans="10:11" x14ac:dyDescent="0.35">
      <c r="J1908">
        <v>-1409819.94355464</v>
      </c>
      <c r="K1908" t="s">
        <v>5156</v>
      </c>
    </row>
    <row r="1909" spans="10:11" x14ac:dyDescent="0.35">
      <c r="J1909">
        <v>-1410837.9198038899</v>
      </c>
      <c r="K1909" t="s">
        <v>5156</v>
      </c>
    </row>
    <row r="1910" spans="10:11" x14ac:dyDescent="0.35">
      <c r="J1910">
        <v>-1411855.8960531501</v>
      </c>
      <c r="K1910" t="s">
        <v>5156</v>
      </c>
    </row>
    <row r="1911" spans="10:11" x14ac:dyDescent="0.35">
      <c r="J1911">
        <v>-1412873.8723023999</v>
      </c>
      <c r="K1911" t="s">
        <v>5156</v>
      </c>
    </row>
    <row r="1912" spans="10:11" x14ac:dyDescent="0.35">
      <c r="J1912">
        <v>-1413891.8485516601</v>
      </c>
      <c r="K1912" t="s">
        <v>5156</v>
      </c>
    </row>
    <row r="1913" spans="10:11" x14ac:dyDescent="0.35">
      <c r="J1913">
        <v>-1414909.82480091</v>
      </c>
      <c r="K1913" t="s">
        <v>5156</v>
      </c>
    </row>
    <row r="1914" spans="10:11" x14ac:dyDescent="0.35">
      <c r="J1914">
        <v>-1415927.8010501601</v>
      </c>
      <c r="K1914" t="s">
        <v>5156</v>
      </c>
    </row>
    <row r="1915" spans="10:11" x14ac:dyDescent="0.35">
      <c r="J1915">
        <v>-1416945.77729942</v>
      </c>
      <c r="K1915" t="s">
        <v>5156</v>
      </c>
    </row>
    <row r="1916" spans="10:11" x14ac:dyDescent="0.35">
      <c r="J1916">
        <v>-1417963.7535486701</v>
      </c>
      <c r="K1916" t="s">
        <v>5156</v>
      </c>
    </row>
    <row r="1917" spans="10:11" x14ac:dyDescent="0.35">
      <c r="J1917">
        <v>-1418981.72979792</v>
      </c>
      <c r="K1917" t="s">
        <v>5156</v>
      </c>
    </row>
    <row r="1918" spans="10:11" x14ac:dyDescent="0.35">
      <c r="J1918">
        <v>-1419999.7060471801</v>
      </c>
      <c r="K1918" t="s">
        <v>5156</v>
      </c>
    </row>
    <row r="1919" spans="10:11" x14ac:dyDescent="0.35">
      <c r="J1919">
        <v>-1421017.68229643</v>
      </c>
      <c r="K1919" t="s">
        <v>5156</v>
      </c>
    </row>
    <row r="1920" spans="10:11" x14ac:dyDescent="0.35">
      <c r="J1920">
        <v>-1422035.6585456801</v>
      </c>
      <c r="K1920" t="s">
        <v>5156</v>
      </c>
    </row>
    <row r="1921" spans="10:11" x14ac:dyDescent="0.35">
      <c r="J1921">
        <v>-1423053.63479494</v>
      </c>
      <c r="K1921" t="s">
        <v>5156</v>
      </c>
    </row>
    <row r="1922" spans="10:11" x14ac:dyDescent="0.35">
      <c r="J1922">
        <v>-1424071.6110441899</v>
      </c>
      <c r="K1922" t="s">
        <v>5156</v>
      </c>
    </row>
    <row r="1923" spans="10:11" x14ac:dyDescent="0.35">
      <c r="J1923">
        <v>-1425089.58729344</v>
      </c>
      <c r="K1923" t="s">
        <v>5156</v>
      </c>
    </row>
    <row r="1924" spans="10:11" x14ac:dyDescent="0.35">
      <c r="J1924">
        <v>-1426107.5635426999</v>
      </c>
      <c r="K1924" t="s">
        <v>5156</v>
      </c>
    </row>
    <row r="1925" spans="10:11" x14ac:dyDescent="0.35">
      <c r="J1925">
        <v>-1427125.53979195</v>
      </c>
      <c r="K1925" t="s">
        <v>5156</v>
      </c>
    </row>
    <row r="1926" spans="10:11" x14ac:dyDescent="0.35">
      <c r="J1926">
        <v>-1428143.5160412099</v>
      </c>
      <c r="K1926" t="s">
        <v>5156</v>
      </c>
    </row>
    <row r="1927" spans="10:11" x14ac:dyDescent="0.35">
      <c r="J1927">
        <v>-1429161.49229046</v>
      </c>
      <c r="K1927" t="s">
        <v>5156</v>
      </c>
    </row>
    <row r="1928" spans="10:11" x14ac:dyDescent="0.35">
      <c r="J1928">
        <v>-1430179.4685397099</v>
      </c>
      <c r="K1928" t="s">
        <v>5156</v>
      </c>
    </row>
    <row r="1929" spans="10:11" x14ac:dyDescent="0.35">
      <c r="J1929">
        <v>-1431197.4447889701</v>
      </c>
      <c r="K1929" t="s">
        <v>5156</v>
      </c>
    </row>
    <row r="1930" spans="10:11" x14ac:dyDescent="0.35">
      <c r="J1930">
        <v>-1432215.4210382199</v>
      </c>
      <c r="K1930" t="s">
        <v>5156</v>
      </c>
    </row>
    <row r="1931" spans="10:11" x14ac:dyDescent="0.35">
      <c r="J1931">
        <v>-1433233.3972874701</v>
      </c>
      <c r="K1931" t="s">
        <v>5156</v>
      </c>
    </row>
    <row r="1932" spans="10:11" x14ac:dyDescent="0.35">
      <c r="J1932">
        <v>-1434251.37353673</v>
      </c>
      <c r="K1932" t="s">
        <v>5156</v>
      </c>
    </row>
    <row r="1933" spans="10:11" x14ac:dyDescent="0.35">
      <c r="J1933">
        <v>-1435269.3497859801</v>
      </c>
      <c r="K1933" t="s">
        <v>5156</v>
      </c>
    </row>
    <row r="1934" spans="10:11" x14ac:dyDescent="0.35">
      <c r="J1934">
        <v>-1436287.32603523</v>
      </c>
      <c r="K1934" t="s">
        <v>5156</v>
      </c>
    </row>
    <row r="1935" spans="10:11" x14ac:dyDescent="0.35">
      <c r="J1935">
        <v>-1437305.3022844901</v>
      </c>
      <c r="K1935" t="s">
        <v>5156</v>
      </c>
    </row>
    <row r="1936" spans="10:11" x14ac:dyDescent="0.35">
      <c r="J1936">
        <v>-1438323.27853374</v>
      </c>
      <c r="K1936" t="s">
        <v>5156</v>
      </c>
    </row>
    <row r="1937" spans="10:11" x14ac:dyDescent="0.35">
      <c r="J1937">
        <v>-1439341.2547829901</v>
      </c>
      <c r="K1937" t="s">
        <v>5156</v>
      </c>
    </row>
    <row r="1938" spans="10:11" x14ac:dyDescent="0.35">
      <c r="J1938">
        <v>-1440359.23103225</v>
      </c>
      <c r="K1938" t="s">
        <v>5156</v>
      </c>
    </row>
    <row r="1939" spans="10:11" x14ac:dyDescent="0.35">
      <c r="J1939">
        <v>-1441377.2072815001</v>
      </c>
      <c r="K1939" t="s">
        <v>5156</v>
      </c>
    </row>
    <row r="1940" spans="10:11" x14ac:dyDescent="0.35">
      <c r="J1940">
        <v>-1442395.18353076</v>
      </c>
      <c r="K1940" t="s">
        <v>5156</v>
      </c>
    </row>
    <row r="1941" spans="10:11" x14ac:dyDescent="0.35">
      <c r="J1941">
        <v>-1443413.1597800101</v>
      </c>
      <c r="K1941" t="s">
        <v>5156</v>
      </c>
    </row>
    <row r="1942" spans="10:11" x14ac:dyDescent="0.35">
      <c r="J1942">
        <v>-1444431.13602926</v>
      </c>
      <c r="K1942" t="s">
        <v>5156</v>
      </c>
    </row>
    <row r="1943" spans="10:11" x14ac:dyDescent="0.35">
      <c r="J1943">
        <v>-1445449.1122785199</v>
      </c>
      <c r="K1943" t="s">
        <v>5156</v>
      </c>
    </row>
    <row r="1944" spans="10:11" x14ac:dyDescent="0.35">
      <c r="J1944">
        <v>-1446467.08852777</v>
      </c>
      <c r="K1944" t="s">
        <v>5156</v>
      </c>
    </row>
    <row r="1945" spans="10:11" x14ac:dyDescent="0.35">
      <c r="J1945">
        <v>-1447485.0647770199</v>
      </c>
      <c r="K1945" t="s">
        <v>5156</v>
      </c>
    </row>
    <row r="1946" spans="10:11" x14ac:dyDescent="0.35">
      <c r="J1946">
        <v>-1448503.04102628</v>
      </c>
      <c r="K1946" t="s">
        <v>5156</v>
      </c>
    </row>
    <row r="1947" spans="10:11" x14ac:dyDescent="0.35">
      <c r="J1947">
        <v>-1449521.0172755299</v>
      </c>
      <c r="K1947" t="s">
        <v>5156</v>
      </c>
    </row>
    <row r="1948" spans="10:11" x14ac:dyDescent="0.35">
      <c r="J1948">
        <v>-1450538.99352478</v>
      </c>
      <c r="K1948" t="s">
        <v>5156</v>
      </c>
    </row>
    <row r="1949" spans="10:11" x14ac:dyDescent="0.35">
      <c r="J1949">
        <v>-1451556.9697740399</v>
      </c>
      <c r="K1949" t="s">
        <v>5156</v>
      </c>
    </row>
    <row r="1950" spans="10:11" x14ac:dyDescent="0.35">
      <c r="J1950">
        <v>-1452574.94602329</v>
      </c>
      <c r="K1950" t="s">
        <v>5156</v>
      </c>
    </row>
    <row r="1951" spans="10:11" x14ac:dyDescent="0.35">
      <c r="J1951">
        <v>-1453592.9222725399</v>
      </c>
      <c r="K1951" t="s">
        <v>5156</v>
      </c>
    </row>
    <row r="1952" spans="10:11" x14ac:dyDescent="0.35">
      <c r="J1952">
        <v>-1454610.8985218001</v>
      </c>
      <c r="K1952" t="s">
        <v>5156</v>
      </c>
    </row>
    <row r="1953" spans="10:11" x14ac:dyDescent="0.35">
      <c r="J1953">
        <v>-1455628.8747710499</v>
      </c>
      <c r="K1953" t="s">
        <v>5156</v>
      </c>
    </row>
    <row r="1954" spans="10:11" x14ac:dyDescent="0.35">
      <c r="J1954">
        <v>-1456646.8510203101</v>
      </c>
      <c r="K1954" t="s">
        <v>5156</v>
      </c>
    </row>
    <row r="1955" spans="10:11" x14ac:dyDescent="0.35">
      <c r="J1955">
        <v>-1457664.82726956</v>
      </c>
      <c r="K1955" t="s">
        <v>5156</v>
      </c>
    </row>
    <row r="1956" spans="10:11" x14ac:dyDescent="0.35">
      <c r="J1956">
        <v>-1458682.8035188101</v>
      </c>
      <c r="K1956" t="s">
        <v>5156</v>
      </c>
    </row>
    <row r="1957" spans="10:11" x14ac:dyDescent="0.35">
      <c r="J1957">
        <v>-1459700.77976807</v>
      </c>
      <c r="K1957" t="s">
        <v>5156</v>
      </c>
    </row>
    <row r="1958" spans="10:11" x14ac:dyDescent="0.35">
      <c r="J1958">
        <v>-1460718.7560173201</v>
      </c>
      <c r="K1958" t="s">
        <v>5156</v>
      </c>
    </row>
    <row r="1959" spans="10:11" x14ac:dyDescent="0.35">
      <c r="J1959">
        <v>-1461736.73226657</v>
      </c>
      <c r="K1959" t="s">
        <v>5156</v>
      </c>
    </row>
    <row r="1960" spans="10:11" x14ac:dyDescent="0.35">
      <c r="J1960">
        <v>-1462754.7085158301</v>
      </c>
      <c r="K1960" t="s">
        <v>5156</v>
      </c>
    </row>
    <row r="1961" spans="10:11" x14ac:dyDescent="0.35">
      <c r="J1961">
        <v>-1463772.68476508</v>
      </c>
      <c r="K1961" t="s">
        <v>5156</v>
      </c>
    </row>
    <row r="1962" spans="10:11" x14ac:dyDescent="0.35">
      <c r="J1962">
        <v>-1464790.6610143301</v>
      </c>
      <c r="K1962" t="s">
        <v>5156</v>
      </c>
    </row>
    <row r="1963" spans="10:11" x14ac:dyDescent="0.35">
      <c r="J1963">
        <v>-1465808.63726359</v>
      </c>
      <c r="K1963" t="s">
        <v>5156</v>
      </c>
    </row>
    <row r="1964" spans="10:11" x14ac:dyDescent="0.35">
      <c r="J1964">
        <v>-1466826.6135128399</v>
      </c>
      <c r="K1964" t="s">
        <v>5156</v>
      </c>
    </row>
    <row r="1965" spans="10:11" x14ac:dyDescent="0.35">
      <c r="J1965">
        <v>-1467844.58976209</v>
      </c>
      <c r="K1965" t="s">
        <v>5156</v>
      </c>
    </row>
    <row r="1966" spans="10:11" x14ac:dyDescent="0.35">
      <c r="J1966">
        <v>-1468862.5660113499</v>
      </c>
      <c r="K1966" t="s">
        <v>5156</v>
      </c>
    </row>
    <row r="1967" spans="10:11" x14ac:dyDescent="0.35">
      <c r="J1967">
        <v>-1469880.5422606</v>
      </c>
      <c r="K1967" t="s">
        <v>5156</v>
      </c>
    </row>
    <row r="1968" spans="10:11" x14ac:dyDescent="0.35">
      <c r="J1968">
        <v>-1470898.5185098599</v>
      </c>
      <c r="K1968" t="s">
        <v>5156</v>
      </c>
    </row>
    <row r="1969" spans="10:11" x14ac:dyDescent="0.35">
      <c r="J1969">
        <v>-1471916.49475911</v>
      </c>
      <c r="K1969" t="s">
        <v>5156</v>
      </c>
    </row>
    <row r="1970" spans="10:11" x14ac:dyDescent="0.35">
      <c r="J1970">
        <v>-1472934.4710083599</v>
      </c>
      <c r="K1970" t="s">
        <v>5156</v>
      </c>
    </row>
    <row r="1971" spans="10:11" x14ac:dyDescent="0.35">
      <c r="J1971">
        <v>-1473952.44725762</v>
      </c>
      <c r="K1971" t="s">
        <v>5156</v>
      </c>
    </row>
    <row r="1972" spans="10:11" x14ac:dyDescent="0.35">
      <c r="J1972">
        <v>-1474970.4235068699</v>
      </c>
      <c r="K1972" t="s">
        <v>5156</v>
      </c>
    </row>
    <row r="1973" spans="10:11" x14ac:dyDescent="0.35">
      <c r="J1973">
        <v>-1475988.3997561201</v>
      </c>
      <c r="K1973" t="s">
        <v>5156</v>
      </c>
    </row>
    <row r="1974" spans="10:11" x14ac:dyDescent="0.35">
      <c r="J1974">
        <v>-1477006.3760053799</v>
      </c>
      <c r="K1974" t="s">
        <v>5156</v>
      </c>
    </row>
    <row r="1975" spans="10:11" x14ac:dyDescent="0.35">
      <c r="J1975">
        <v>-1478024.3522546301</v>
      </c>
      <c r="K1975" t="s">
        <v>5156</v>
      </c>
    </row>
    <row r="1976" spans="10:11" x14ac:dyDescent="0.35">
      <c r="J1976">
        <v>-1479042.32850388</v>
      </c>
      <c r="K1976" t="s">
        <v>5156</v>
      </c>
    </row>
    <row r="1977" spans="10:11" x14ac:dyDescent="0.35">
      <c r="J1977">
        <v>-1480060.3047531401</v>
      </c>
      <c r="K1977" t="s">
        <v>5156</v>
      </c>
    </row>
    <row r="1978" spans="10:11" x14ac:dyDescent="0.35">
      <c r="J1978">
        <v>-1481078.28100239</v>
      </c>
      <c r="K1978" t="s">
        <v>5156</v>
      </c>
    </row>
    <row r="1979" spans="10:11" x14ac:dyDescent="0.35">
      <c r="J1979">
        <v>-1482096.2572516401</v>
      </c>
      <c r="K1979" t="s">
        <v>5156</v>
      </c>
    </row>
    <row r="1980" spans="10:11" x14ac:dyDescent="0.35">
      <c r="J1980">
        <v>-1483114.2335009</v>
      </c>
      <c r="K1980" t="s">
        <v>5156</v>
      </c>
    </row>
    <row r="1981" spans="10:11" x14ac:dyDescent="0.35">
      <c r="J1981">
        <v>-1484132.2097501501</v>
      </c>
      <c r="K1981" t="s">
        <v>5156</v>
      </c>
    </row>
    <row r="1982" spans="10:11" x14ac:dyDescent="0.35">
      <c r="J1982">
        <v>-1485150.18599941</v>
      </c>
      <c r="K1982" t="s">
        <v>5156</v>
      </c>
    </row>
    <row r="1983" spans="10:11" x14ac:dyDescent="0.35">
      <c r="J1983">
        <v>-1486168.1622486601</v>
      </c>
      <c r="K1983" t="s">
        <v>5156</v>
      </c>
    </row>
    <row r="1984" spans="10:11" x14ac:dyDescent="0.35">
      <c r="J1984">
        <v>-1487186.13849791</v>
      </c>
      <c r="K1984" t="s">
        <v>5156</v>
      </c>
    </row>
    <row r="1985" spans="10:11" x14ac:dyDescent="0.35">
      <c r="J1985">
        <v>-1488204.1147471699</v>
      </c>
      <c r="K1985" t="s">
        <v>5156</v>
      </c>
    </row>
    <row r="1986" spans="10:11" x14ac:dyDescent="0.35">
      <c r="J1986">
        <v>-1489222.09099642</v>
      </c>
      <c r="K1986" t="s">
        <v>5156</v>
      </c>
    </row>
    <row r="1987" spans="10:11" x14ac:dyDescent="0.35">
      <c r="J1987">
        <v>-1490240.0672456699</v>
      </c>
      <c r="K1987" t="s">
        <v>5156</v>
      </c>
    </row>
    <row r="1988" spans="10:11" x14ac:dyDescent="0.35">
      <c r="J1988">
        <v>-1491258.04349493</v>
      </c>
      <c r="K1988" t="s">
        <v>5156</v>
      </c>
    </row>
    <row r="1989" spans="10:11" x14ac:dyDescent="0.35">
      <c r="J1989">
        <v>-1492276.0197441799</v>
      </c>
      <c r="K1989" t="s">
        <v>5156</v>
      </c>
    </row>
    <row r="1990" spans="10:11" x14ac:dyDescent="0.35">
      <c r="J1990">
        <v>-1493293.99599343</v>
      </c>
      <c r="K1990" t="s">
        <v>5156</v>
      </c>
    </row>
    <row r="1991" spans="10:11" x14ac:dyDescent="0.35">
      <c r="J1991">
        <v>-1494311.9722426899</v>
      </c>
      <c r="K1991" t="s">
        <v>5156</v>
      </c>
    </row>
    <row r="1992" spans="10:11" x14ac:dyDescent="0.35">
      <c r="J1992">
        <v>-1495329.94849194</v>
      </c>
      <c r="K1992" t="s">
        <v>5156</v>
      </c>
    </row>
    <row r="1993" spans="10:11" x14ac:dyDescent="0.35">
      <c r="J1993">
        <v>-1496347.9247411899</v>
      </c>
      <c r="K1993" t="s">
        <v>5156</v>
      </c>
    </row>
    <row r="1994" spans="10:11" x14ac:dyDescent="0.35">
      <c r="J1994">
        <v>-1497365.9009904501</v>
      </c>
      <c r="K1994" t="s">
        <v>5156</v>
      </c>
    </row>
    <row r="1995" spans="10:11" x14ac:dyDescent="0.35">
      <c r="J1995">
        <v>-1498383.8772396999</v>
      </c>
      <c r="K1995" t="s">
        <v>5156</v>
      </c>
    </row>
    <row r="1996" spans="10:11" x14ac:dyDescent="0.35">
      <c r="J1996">
        <v>-1499401.8534889601</v>
      </c>
      <c r="K1996" t="s">
        <v>5156</v>
      </c>
    </row>
    <row r="1997" spans="10:11" x14ac:dyDescent="0.35">
      <c r="J1997">
        <v>-1500419.82973821</v>
      </c>
      <c r="K1997" t="s">
        <v>5156</v>
      </c>
    </row>
    <row r="1998" spans="10:11" x14ac:dyDescent="0.35">
      <c r="J1998">
        <v>-1501437.8059874601</v>
      </c>
      <c r="K1998" t="s">
        <v>5156</v>
      </c>
    </row>
    <row r="1999" spans="10:11" x14ac:dyDescent="0.35">
      <c r="J1999">
        <v>-1502455.78223672</v>
      </c>
      <c r="K1999" t="s">
        <v>5156</v>
      </c>
    </row>
    <row r="2000" spans="10:11" x14ac:dyDescent="0.35">
      <c r="J2000">
        <v>-1503473.7584859701</v>
      </c>
      <c r="K2000" t="s">
        <v>5156</v>
      </c>
    </row>
    <row r="2001" spans="10:11" x14ac:dyDescent="0.35">
      <c r="J2001">
        <v>-1504491.73473522</v>
      </c>
      <c r="K2001" t="s">
        <v>5156</v>
      </c>
    </row>
    <row r="2002" spans="10:11" x14ac:dyDescent="0.35">
      <c r="J2002">
        <v>-1505509.7109844801</v>
      </c>
      <c r="K2002" t="s">
        <v>5156</v>
      </c>
    </row>
    <row r="2003" spans="10:11" x14ac:dyDescent="0.35">
      <c r="J2003">
        <v>-1506527.68723373</v>
      </c>
      <c r="K2003" t="s">
        <v>5156</v>
      </c>
    </row>
    <row r="2004" spans="10:11" x14ac:dyDescent="0.35">
      <c r="J2004">
        <v>-1507545.6634829801</v>
      </c>
      <c r="K2004" t="s">
        <v>5156</v>
      </c>
    </row>
    <row r="2005" spans="10:11" x14ac:dyDescent="0.35">
      <c r="J2005">
        <v>-1508563.63973224</v>
      </c>
      <c r="K2005" t="s">
        <v>5156</v>
      </c>
    </row>
    <row r="2006" spans="10:11" x14ac:dyDescent="0.35">
      <c r="J2006">
        <v>-1509581.6159814899</v>
      </c>
      <c r="K2006" t="s">
        <v>5156</v>
      </c>
    </row>
    <row r="2007" spans="10:11" x14ac:dyDescent="0.35">
      <c r="J2007">
        <v>-1510599.59223075</v>
      </c>
      <c r="K2007" t="s">
        <v>5156</v>
      </c>
    </row>
    <row r="2008" spans="10:11" x14ac:dyDescent="0.35">
      <c r="J2008">
        <v>-1511617.5684799999</v>
      </c>
      <c r="K2008" t="s">
        <v>5156</v>
      </c>
    </row>
    <row r="2009" spans="10:11" x14ac:dyDescent="0.35">
      <c r="J2009">
        <v>-1512635.54472925</v>
      </c>
      <c r="K2009" t="s">
        <v>5156</v>
      </c>
    </row>
    <row r="2010" spans="10:11" x14ac:dyDescent="0.35">
      <c r="J2010">
        <v>-1513653.5209785099</v>
      </c>
      <c r="K2010" t="s">
        <v>5156</v>
      </c>
    </row>
    <row r="2011" spans="10:11" x14ac:dyDescent="0.35">
      <c r="J2011">
        <v>-1514671.49722776</v>
      </c>
      <c r="K2011" t="s">
        <v>5156</v>
      </c>
    </row>
    <row r="2012" spans="10:11" x14ac:dyDescent="0.35">
      <c r="J2012">
        <v>-1515689.4734770099</v>
      </c>
      <c r="K2012" t="s">
        <v>5156</v>
      </c>
    </row>
    <row r="2013" spans="10:11" x14ac:dyDescent="0.35">
      <c r="J2013">
        <v>-1516707.44972627</v>
      </c>
      <c r="K2013" t="s">
        <v>5156</v>
      </c>
    </row>
    <row r="2014" spans="10:11" x14ac:dyDescent="0.35">
      <c r="J2014">
        <v>-1517725.4259755199</v>
      </c>
      <c r="K2014" t="s">
        <v>5156</v>
      </c>
    </row>
    <row r="2015" spans="10:11" x14ac:dyDescent="0.35">
      <c r="J2015">
        <v>-1518743.40222477</v>
      </c>
      <c r="K2015" t="s">
        <v>5156</v>
      </c>
    </row>
    <row r="2016" spans="10:11" x14ac:dyDescent="0.35">
      <c r="J2016">
        <v>-1519761.3784740299</v>
      </c>
      <c r="K2016" t="s">
        <v>5156</v>
      </c>
    </row>
    <row r="2017" spans="10:11" x14ac:dyDescent="0.35">
      <c r="J2017">
        <v>-1520779.3547232801</v>
      </c>
      <c r="K2017" t="s">
        <v>5156</v>
      </c>
    </row>
    <row r="2018" spans="10:11" x14ac:dyDescent="0.35">
      <c r="J2018">
        <v>-1521797.3309725299</v>
      </c>
      <c r="K2018" t="s">
        <v>5156</v>
      </c>
    </row>
    <row r="2019" spans="10:11" x14ac:dyDescent="0.35">
      <c r="J2019">
        <v>-1522815.3072217901</v>
      </c>
      <c r="K2019" t="s">
        <v>5156</v>
      </c>
    </row>
    <row r="2020" spans="10:11" x14ac:dyDescent="0.35">
      <c r="J2020">
        <v>-1523833.28347104</v>
      </c>
      <c r="K2020" t="s">
        <v>5156</v>
      </c>
    </row>
    <row r="2021" spans="10:11" x14ac:dyDescent="0.35">
      <c r="J2021">
        <v>-1524851.2597203001</v>
      </c>
      <c r="K2021" t="s">
        <v>5156</v>
      </c>
    </row>
    <row r="2022" spans="10:11" x14ac:dyDescent="0.35">
      <c r="J2022">
        <v>-1525869.23596955</v>
      </c>
      <c r="K2022" t="s">
        <v>5156</v>
      </c>
    </row>
    <row r="2023" spans="10:11" x14ac:dyDescent="0.35">
      <c r="J2023">
        <v>-1526887.2122188001</v>
      </c>
      <c r="K2023" t="s">
        <v>5156</v>
      </c>
    </row>
    <row r="2024" spans="10:11" x14ac:dyDescent="0.35">
      <c r="J2024">
        <v>-1527905.18846806</v>
      </c>
      <c r="K2024" t="s">
        <v>5156</v>
      </c>
    </row>
    <row r="2025" spans="10:11" x14ac:dyDescent="0.35">
      <c r="J2025">
        <v>-1528923.1647173101</v>
      </c>
      <c r="K2025" t="s">
        <v>5156</v>
      </c>
    </row>
    <row r="2026" spans="10:11" x14ac:dyDescent="0.35">
      <c r="J2026">
        <v>-1529941.14096656</v>
      </c>
      <c r="K2026" t="s">
        <v>5156</v>
      </c>
    </row>
    <row r="2027" spans="10:11" x14ac:dyDescent="0.35">
      <c r="J2027">
        <v>-1530959.1172158199</v>
      </c>
      <c r="K2027" t="s">
        <v>5158</v>
      </c>
    </row>
    <row r="2028" spans="10:11" x14ac:dyDescent="0.35">
      <c r="J2028">
        <v>-1531977.09346507</v>
      </c>
      <c r="K2028" t="s">
        <v>5158</v>
      </c>
    </row>
    <row r="2029" spans="10:11" x14ac:dyDescent="0.35">
      <c r="J2029">
        <v>-1532995.0697143199</v>
      </c>
      <c r="K2029" t="s">
        <v>5158</v>
      </c>
    </row>
    <row r="2030" spans="10:11" x14ac:dyDescent="0.35">
      <c r="J2030">
        <v>-1534013.04596358</v>
      </c>
      <c r="K2030" t="s">
        <v>5158</v>
      </c>
    </row>
    <row r="2031" spans="10:11" x14ac:dyDescent="0.35">
      <c r="J2031">
        <v>-1535031.0222128299</v>
      </c>
      <c r="K2031" t="s">
        <v>5158</v>
      </c>
    </row>
    <row r="2032" spans="10:11" x14ac:dyDescent="0.35">
      <c r="J2032">
        <v>-1536048.99846208</v>
      </c>
      <c r="K2032" t="s">
        <v>5158</v>
      </c>
    </row>
    <row r="2033" spans="10:11" x14ac:dyDescent="0.35">
      <c r="J2033">
        <v>-1537066.9747113399</v>
      </c>
      <c r="K2033" t="s">
        <v>5158</v>
      </c>
    </row>
    <row r="2034" spans="10:11" x14ac:dyDescent="0.35">
      <c r="J2034">
        <v>-1538084.95096059</v>
      </c>
      <c r="K2034" t="s">
        <v>5158</v>
      </c>
    </row>
    <row r="2035" spans="10:11" x14ac:dyDescent="0.35">
      <c r="J2035">
        <v>-1539102.9272098399</v>
      </c>
      <c r="K2035" t="s">
        <v>5158</v>
      </c>
    </row>
    <row r="2036" spans="10:11" x14ac:dyDescent="0.35">
      <c r="J2036">
        <v>-1540120.9034591001</v>
      </c>
      <c r="K2036" t="s">
        <v>5158</v>
      </c>
    </row>
    <row r="2037" spans="10:11" x14ac:dyDescent="0.35">
      <c r="J2037">
        <v>-1541138.8797083499</v>
      </c>
      <c r="K2037" t="s">
        <v>5158</v>
      </c>
    </row>
    <row r="2038" spans="10:11" x14ac:dyDescent="0.35">
      <c r="J2038">
        <v>-1542156.8559576101</v>
      </c>
      <c r="K2038" t="s">
        <v>5158</v>
      </c>
    </row>
    <row r="2039" spans="10:11" x14ac:dyDescent="0.35">
      <c r="J2039">
        <v>-1543174.83220686</v>
      </c>
      <c r="K2039" t="s">
        <v>5158</v>
      </c>
    </row>
    <row r="2040" spans="10:11" x14ac:dyDescent="0.35">
      <c r="J2040">
        <v>-1544192.8084561101</v>
      </c>
      <c r="K2040" t="s">
        <v>5158</v>
      </c>
    </row>
    <row r="2041" spans="10:11" x14ac:dyDescent="0.35">
      <c r="J2041">
        <v>-1545210.78470537</v>
      </c>
      <c r="K2041" t="s">
        <v>5158</v>
      </c>
    </row>
    <row r="2042" spans="10:11" x14ac:dyDescent="0.35">
      <c r="J2042">
        <v>-1546228.7609546201</v>
      </c>
      <c r="K2042" t="s">
        <v>5158</v>
      </c>
    </row>
    <row r="2043" spans="10:11" x14ac:dyDescent="0.35">
      <c r="J2043">
        <v>-1547246.73720387</v>
      </c>
      <c r="K2043" t="s">
        <v>5158</v>
      </c>
    </row>
    <row r="2044" spans="10:11" x14ac:dyDescent="0.35">
      <c r="J2044">
        <v>-1548264.7134531301</v>
      </c>
      <c r="K2044" t="s">
        <v>5158</v>
      </c>
    </row>
    <row r="2045" spans="10:11" x14ac:dyDescent="0.35">
      <c r="J2045">
        <v>-1549282.68970238</v>
      </c>
      <c r="K2045" t="s">
        <v>5158</v>
      </c>
    </row>
    <row r="2046" spans="10:11" x14ac:dyDescent="0.35">
      <c r="J2046">
        <v>-1550300.6659516301</v>
      </c>
      <c r="K2046" t="s">
        <v>5158</v>
      </c>
    </row>
    <row r="2047" spans="10:11" x14ac:dyDescent="0.35">
      <c r="J2047">
        <v>-1551318.64220089</v>
      </c>
      <c r="K2047" t="s">
        <v>5158</v>
      </c>
    </row>
    <row r="2048" spans="10:11" x14ac:dyDescent="0.35">
      <c r="J2048">
        <v>-1552336.6184501401</v>
      </c>
      <c r="K2048" t="s">
        <v>5158</v>
      </c>
    </row>
    <row r="2049" spans="10:11" x14ac:dyDescent="0.35">
      <c r="J2049">
        <v>-1553354.5946994</v>
      </c>
      <c r="K2049" t="s">
        <v>5158</v>
      </c>
    </row>
    <row r="2050" spans="10:11" x14ac:dyDescent="0.35">
      <c r="J2050">
        <v>-1554372.5709486499</v>
      </c>
      <c r="K2050" t="s">
        <v>5158</v>
      </c>
    </row>
    <row r="2051" spans="10:11" x14ac:dyDescent="0.35">
      <c r="J2051">
        <v>-1555390.5471979</v>
      </c>
      <c r="K2051" t="s">
        <v>5158</v>
      </c>
    </row>
    <row r="2052" spans="10:11" x14ac:dyDescent="0.35">
      <c r="J2052">
        <v>-1556408.5234471599</v>
      </c>
      <c r="K2052" t="s">
        <v>5158</v>
      </c>
    </row>
    <row r="2053" spans="10:11" x14ac:dyDescent="0.35">
      <c r="J2053">
        <v>-1557426.49969641</v>
      </c>
      <c r="K2053" t="s">
        <v>5158</v>
      </c>
    </row>
    <row r="2054" spans="10:11" x14ac:dyDescent="0.35">
      <c r="J2054">
        <v>-1558444.4759456599</v>
      </c>
      <c r="K2054" t="s">
        <v>5158</v>
      </c>
    </row>
    <row r="2055" spans="10:11" x14ac:dyDescent="0.35">
      <c r="J2055">
        <v>-1559462.45219492</v>
      </c>
      <c r="K2055" t="s">
        <v>5158</v>
      </c>
    </row>
    <row r="2056" spans="10:11" x14ac:dyDescent="0.35">
      <c r="J2056">
        <v>-1560480.4284441699</v>
      </c>
      <c r="K2056" t="s">
        <v>5158</v>
      </c>
    </row>
    <row r="2057" spans="10:11" x14ac:dyDescent="0.35">
      <c r="J2057">
        <v>-1561498.40469342</v>
      </c>
      <c r="K2057" t="s">
        <v>5158</v>
      </c>
    </row>
    <row r="2058" spans="10:11" x14ac:dyDescent="0.35">
      <c r="J2058">
        <v>-1562516.3809426799</v>
      </c>
      <c r="K2058" t="s">
        <v>5158</v>
      </c>
    </row>
    <row r="2059" spans="10:11" x14ac:dyDescent="0.35">
      <c r="J2059">
        <v>-1563534.3571919301</v>
      </c>
      <c r="K2059" t="s">
        <v>5158</v>
      </c>
    </row>
    <row r="2060" spans="10:11" x14ac:dyDescent="0.35">
      <c r="J2060">
        <v>-1564552.3334411799</v>
      </c>
      <c r="K2060" t="s">
        <v>5158</v>
      </c>
    </row>
    <row r="2061" spans="10:11" x14ac:dyDescent="0.35">
      <c r="J2061">
        <v>-1565570.3096904401</v>
      </c>
      <c r="K2061" t="s">
        <v>5158</v>
      </c>
    </row>
    <row r="2062" spans="10:11" x14ac:dyDescent="0.35">
      <c r="J2062">
        <v>-1566588.28593969</v>
      </c>
      <c r="K2062" t="s">
        <v>5158</v>
      </c>
    </row>
    <row r="2063" spans="10:11" x14ac:dyDescent="0.35">
      <c r="J2063">
        <v>-1567606.2621889401</v>
      </c>
      <c r="K2063" t="s">
        <v>5158</v>
      </c>
    </row>
    <row r="2064" spans="10:11" x14ac:dyDescent="0.35">
      <c r="J2064">
        <v>-1568624.2384382</v>
      </c>
      <c r="K2064" t="s">
        <v>5158</v>
      </c>
    </row>
    <row r="2065" spans="10:11" x14ac:dyDescent="0.35">
      <c r="J2065">
        <v>-1569642.2146874501</v>
      </c>
      <c r="K2065" t="s">
        <v>5158</v>
      </c>
    </row>
    <row r="2066" spans="10:11" x14ac:dyDescent="0.35">
      <c r="J2066">
        <v>-1570660.19093671</v>
      </c>
      <c r="K2066" t="s">
        <v>5158</v>
      </c>
    </row>
    <row r="2067" spans="10:11" x14ac:dyDescent="0.35">
      <c r="J2067">
        <v>-1571678.1671859601</v>
      </c>
      <c r="K2067" t="s">
        <v>5158</v>
      </c>
    </row>
    <row r="2068" spans="10:11" x14ac:dyDescent="0.35">
      <c r="J2068">
        <v>-1572696.14343521</v>
      </c>
      <c r="K2068" t="s">
        <v>5158</v>
      </c>
    </row>
    <row r="2069" spans="10:11" x14ac:dyDescent="0.35">
      <c r="J2069">
        <v>495</v>
      </c>
      <c r="K2069" t="s">
        <v>5156</v>
      </c>
    </row>
    <row r="2070" spans="10:11" x14ac:dyDescent="0.35">
      <c r="J2070">
        <v>25000</v>
      </c>
      <c r="K2070" t="s">
        <v>5156</v>
      </c>
    </row>
    <row r="2071" spans="10:11" x14ac:dyDescent="0.35">
      <c r="J2071">
        <v>50000</v>
      </c>
      <c r="K2071" t="s">
        <v>5156</v>
      </c>
    </row>
    <row r="2072" spans="10:11" x14ac:dyDescent="0.35">
      <c r="J2072">
        <v>125000</v>
      </c>
      <c r="K2072" t="s">
        <v>5156</v>
      </c>
    </row>
    <row r="2073" spans="10:11" x14ac:dyDescent="0.35">
      <c r="J2073">
        <v>20000</v>
      </c>
      <c r="K2073" t="s">
        <v>5156</v>
      </c>
    </row>
    <row r="2074" spans="10:11" x14ac:dyDescent="0.35">
      <c r="J2074">
        <v>71500</v>
      </c>
      <c r="K2074" t="s">
        <v>5156</v>
      </c>
    </row>
    <row r="2075" spans="10:11" x14ac:dyDescent="0.35">
      <c r="J2075">
        <v>100000</v>
      </c>
      <c r="K2075" t="s">
        <v>5156</v>
      </c>
    </row>
    <row r="2076" spans="10:11" x14ac:dyDescent="0.35">
      <c r="J2076">
        <v>600</v>
      </c>
      <c r="K2076" t="s">
        <v>5156</v>
      </c>
    </row>
    <row r="2077" spans="10:11" x14ac:dyDescent="0.35">
      <c r="J2077">
        <v>9999</v>
      </c>
      <c r="K2077" t="s">
        <v>5156</v>
      </c>
    </row>
    <row r="2078" spans="10:11" x14ac:dyDescent="0.35">
      <c r="J2078">
        <v>179000</v>
      </c>
      <c r="K2078" t="s">
        <v>5156</v>
      </c>
    </row>
    <row r="2079" spans="10:11" x14ac:dyDescent="0.35">
      <c r="J2079">
        <v>50000</v>
      </c>
      <c r="K2079" t="s">
        <v>5156</v>
      </c>
    </row>
    <row r="2080" spans="10:11" x14ac:dyDescent="0.35">
      <c r="J2080">
        <v>20000</v>
      </c>
      <c r="K2080" t="s">
        <v>5156</v>
      </c>
    </row>
    <row r="2081" spans="10:11" x14ac:dyDescent="0.35">
      <c r="J2081">
        <v>10000</v>
      </c>
      <c r="K2081" t="s">
        <v>5156</v>
      </c>
    </row>
    <row r="2082" spans="10:11" x14ac:dyDescent="0.35">
      <c r="J2082">
        <v>1000</v>
      </c>
      <c r="K2082" t="s">
        <v>5156</v>
      </c>
    </row>
    <row r="2083" spans="10:11" x14ac:dyDescent="0.35">
      <c r="J2083">
        <v>3500</v>
      </c>
      <c r="K2083" t="s">
        <v>5156</v>
      </c>
    </row>
    <row r="2084" spans="10:11" x14ac:dyDescent="0.35">
      <c r="J2084">
        <v>1500</v>
      </c>
      <c r="K2084" t="s">
        <v>5156</v>
      </c>
    </row>
    <row r="2085" spans="10:11" x14ac:dyDescent="0.35">
      <c r="J2085">
        <v>750</v>
      </c>
      <c r="K2085" t="s">
        <v>5156</v>
      </c>
    </row>
    <row r="2086" spans="10:11" x14ac:dyDescent="0.35">
      <c r="J2086">
        <v>3000</v>
      </c>
      <c r="K2086" t="s">
        <v>5156</v>
      </c>
    </row>
    <row r="2087" spans="10:11" x14ac:dyDescent="0.35">
      <c r="J2087">
        <v>6000</v>
      </c>
      <c r="K2087" t="s">
        <v>5156</v>
      </c>
    </row>
    <row r="2088" spans="10:11" x14ac:dyDescent="0.35">
      <c r="J2088">
        <v>4000</v>
      </c>
      <c r="K2088" t="s">
        <v>5156</v>
      </c>
    </row>
    <row r="2089" spans="10:11" x14ac:dyDescent="0.35">
      <c r="J2089">
        <v>1500</v>
      </c>
      <c r="K2089" t="s">
        <v>5156</v>
      </c>
    </row>
    <row r="2090" spans="10:11" x14ac:dyDescent="0.35">
      <c r="J2090">
        <v>3000</v>
      </c>
      <c r="K2090" t="s">
        <v>5156</v>
      </c>
    </row>
    <row r="2091" spans="10:11" x14ac:dyDescent="0.35">
      <c r="J2091">
        <v>2500</v>
      </c>
      <c r="K2091" t="s">
        <v>5156</v>
      </c>
    </row>
    <row r="2092" spans="10:11" x14ac:dyDescent="0.35">
      <c r="J2092">
        <v>8000</v>
      </c>
      <c r="K2092" t="s">
        <v>5156</v>
      </c>
    </row>
    <row r="2093" spans="10:11" x14ac:dyDescent="0.35">
      <c r="J2093">
        <v>18000</v>
      </c>
      <c r="K2093" t="s">
        <v>5156</v>
      </c>
    </row>
    <row r="2094" spans="10:11" x14ac:dyDescent="0.35">
      <c r="J2094">
        <v>6000</v>
      </c>
      <c r="K2094" t="s">
        <v>5156</v>
      </c>
    </row>
    <row r="2095" spans="10:11" x14ac:dyDescent="0.35">
      <c r="J2095">
        <v>1500</v>
      </c>
      <c r="K2095" t="s">
        <v>5156</v>
      </c>
    </row>
    <row r="2096" spans="10:11" x14ac:dyDescent="0.35">
      <c r="J2096">
        <v>3500</v>
      </c>
      <c r="K2096" t="s">
        <v>5156</v>
      </c>
    </row>
    <row r="2097" spans="10:11" x14ac:dyDescent="0.35">
      <c r="J2097">
        <v>2500</v>
      </c>
      <c r="K2097" t="s">
        <v>5156</v>
      </c>
    </row>
    <row r="2098" spans="10:11" x14ac:dyDescent="0.35">
      <c r="J2098">
        <v>600</v>
      </c>
      <c r="K2098" t="s">
        <v>5156</v>
      </c>
    </row>
    <row r="2099" spans="10:11" x14ac:dyDescent="0.35">
      <c r="J2099">
        <v>3000</v>
      </c>
      <c r="K2099" t="s">
        <v>5156</v>
      </c>
    </row>
    <row r="2100" spans="10:11" x14ac:dyDescent="0.35">
      <c r="J2100">
        <v>6000</v>
      </c>
      <c r="K2100" t="s">
        <v>5156</v>
      </c>
    </row>
    <row r="2101" spans="10:11" x14ac:dyDescent="0.35">
      <c r="J2101">
        <v>3000</v>
      </c>
      <c r="K2101" t="s">
        <v>5156</v>
      </c>
    </row>
    <row r="2102" spans="10:11" x14ac:dyDescent="0.35">
      <c r="J2102">
        <v>600</v>
      </c>
      <c r="K2102" t="s">
        <v>5156</v>
      </c>
    </row>
    <row r="2103" spans="10:11" x14ac:dyDescent="0.35">
      <c r="J2103">
        <v>2000</v>
      </c>
      <c r="K2103" t="s">
        <v>5156</v>
      </c>
    </row>
    <row r="2104" spans="10:11" x14ac:dyDescent="0.35">
      <c r="J2104">
        <v>1000</v>
      </c>
      <c r="K2104" t="s">
        <v>5156</v>
      </c>
    </row>
    <row r="2105" spans="10:11" x14ac:dyDescent="0.35">
      <c r="J2105">
        <v>7777</v>
      </c>
      <c r="K2105" t="s">
        <v>5156</v>
      </c>
    </row>
    <row r="2106" spans="10:11" x14ac:dyDescent="0.35">
      <c r="J2106">
        <v>800</v>
      </c>
      <c r="K2106" t="s">
        <v>5156</v>
      </c>
    </row>
    <row r="2107" spans="10:11" x14ac:dyDescent="0.35">
      <c r="J2107">
        <v>2000</v>
      </c>
      <c r="K2107" t="s">
        <v>5156</v>
      </c>
    </row>
    <row r="2108" spans="10:11" x14ac:dyDescent="0.35">
      <c r="J2108">
        <v>2200</v>
      </c>
      <c r="K2108" t="s">
        <v>5156</v>
      </c>
    </row>
    <row r="2109" spans="10:11" x14ac:dyDescent="0.35">
      <c r="J2109">
        <v>2000</v>
      </c>
      <c r="K2109" t="s">
        <v>5156</v>
      </c>
    </row>
    <row r="2110" spans="10:11" x14ac:dyDescent="0.35">
      <c r="J2110">
        <v>16000</v>
      </c>
      <c r="K2110" t="s">
        <v>5156</v>
      </c>
    </row>
    <row r="2111" spans="10:11" x14ac:dyDescent="0.35">
      <c r="J2111">
        <v>4000</v>
      </c>
      <c r="K2111" t="s">
        <v>5156</v>
      </c>
    </row>
    <row r="2112" spans="10:11" x14ac:dyDescent="0.35">
      <c r="J2112">
        <v>2000</v>
      </c>
      <c r="K2112" t="s">
        <v>5156</v>
      </c>
    </row>
    <row r="2113" spans="10:11" x14ac:dyDescent="0.35">
      <c r="J2113">
        <v>2000</v>
      </c>
      <c r="K2113" t="s">
        <v>5156</v>
      </c>
    </row>
    <row r="2114" spans="10:11" x14ac:dyDescent="0.35">
      <c r="J2114">
        <v>300</v>
      </c>
      <c r="K2114" t="s">
        <v>5156</v>
      </c>
    </row>
    <row r="2115" spans="10:11" x14ac:dyDescent="0.35">
      <c r="J2115">
        <v>7000</v>
      </c>
      <c r="K2115" t="s">
        <v>5156</v>
      </c>
    </row>
    <row r="2116" spans="10:11" x14ac:dyDescent="0.35">
      <c r="J2116">
        <v>5000</v>
      </c>
      <c r="K2116" t="s">
        <v>5156</v>
      </c>
    </row>
    <row r="2117" spans="10:11" x14ac:dyDescent="0.35">
      <c r="J2117">
        <v>1500</v>
      </c>
      <c r="K2117" t="s">
        <v>5156</v>
      </c>
    </row>
    <row r="2118" spans="10:11" x14ac:dyDescent="0.35">
      <c r="J2118">
        <v>48000</v>
      </c>
      <c r="K2118" t="s">
        <v>5156</v>
      </c>
    </row>
    <row r="2119" spans="10:11" x14ac:dyDescent="0.35">
      <c r="J2119">
        <v>1200</v>
      </c>
      <c r="K2119" t="s">
        <v>5156</v>
      </c>
    </row>
    <row r="2120" spans="10:11" x14ac:dyDescent="0.35">
      <c r="J2120">
        <v>1000</v>
      </c>
      <c r="K2120" t="s">
        <v>5156</v>
      </c>
    </row>
    <row r="2121" spans="10:11" x14ac:dyDescent="0.35">
      <c r="J2121">
        <v>2000</v>
      </c>
      <c r="K2121" t="s">
        <v>5156</v>
      </c>
    </row>
    <row r="2122" spans="10:11" x14ac:dyDescent="0.35">
      <c r="J2122">
        <v>8000</v>
      </c>
      <c r="K2122" t="s">
        <v>5156</v>
      </c>
    </row>
    <row r="2123" spans="10:11" x14ac:dyDescent="0.35">
      <c r="J2123">
        <v>50000</v>
      </c>
      <c r="K2123" t="s">
        <v>5158</v>
      </c>
    </row>
    <row r="2124" spans="10:11" x14ac:dyDescent="0.35">
      <c r="J2124">
        <v>80000</v>
      </c>
      <c r="K2124" t="s">
        <v>5158</v>
      </c>
    </row>
    <row r="2125" spans="10:11" x14ac:dyDescent="0.35">
      <c r="J2125">
        <v>500</v>
      </c>
      <c r="K2125" t="s">
        <v>5158</v>
      </c>
    </row>
    <row r="2126" spans="10:11" x14ac:dyDescent="0.35">
      <c r="J2126">
        <v>1100</v>
      </c>
      <c r="K2126" t="s">
        <v>5158</v>
      </c>
    </row>
    <row r="2127" spans="10:11" x14ac:dyDescent="0.35">
      <c r="J2127">
        <v>60000</v>
      </c>
      <c r="K2127" t="s">
        <v>5158</v>
      </c>
    </row>
    <row r="2128" spans="10:11" x14ac:dyDescent="0.35">
      <c r="J2128">
        <v>20000</v>
      </c>
      <c r="K2128" t="s">
        <v>5158</v>
      </c>
    </row>
    <row r="2129" spans="10:11" x14ac:dyDescent="0.35">
      <c r="J2129">
        <v>28000</v>
      </c>
      <c r="K2129" t="s">
        <v>5158</v>
      </c>
    </row>
    <row r="2130" spans="10:11" x14ac:dyDescent="0.35">
      <c r="J2130">
        <v>15000</v>
      </c>
      <c r="K2130" t="s">
        <v>5158</v>
      </c>
    </row>
    <row r="2131" spans="10:11" x14ac:dyDescent="0.35">
      <c r="J2131">
        <v>2000</v>
      </c>
      <c r="K2131" t="s">
        <v>5158</v>
      </c>
    </row>
    <row r="2132" spans="10:11" x14ac:dyDescent="0.35">
      <c r="J2132">
        <v>42000</v>
      </c>
      <c r="K2132" t="s">
        <v>5158</v>
      </c>
    </row>
    <row r="2133" spans="10:11" x14ac:dyDescent="0.35">
      <c r="J2133">
        <v>500</v>
      </c>
      <c r="K2133" t="s">
        <v>5158</v>
      </c>
    </row>
    <row r="2134" spans="10:11" x14ac:dyDescent="0.35">
      <c r="J2134">
        <v>100000</v>
      </c>
      <c r="K2134" t="s">
        <v>5158</v>
      </c>
    </row>
    <row r="2135" spans="10:11" x14ac:dyDescent="0.35">
      <c r="J2135">
        <v>1000</v>
      </c>
      <c r="K2135" t="s">
        <v>5158</v>
      </c>
    </row>
    <row r="2136" spans="10:11" x14ac:dyDescent="0.35">
      <c r="J2136">
        <v>6000</v>
      </c>
      <c r="K2136" t="s">
        <v>5158</v>
      </c>
    </row>
    <row r="2137" spans="10:11" x14ac:dyDescent="0.35">
      <c r="J2137">
        <v>5000</v>
      </c>
      <c r="K2137" t="s">
        <v>5158</v>
      </c>
    </row>
    <row r="2138" spans="10:11" x14ac:dyDescent="0.35">
      <c r="J2138">
        <v>80000</v>
      </c>
      <c r="K2138" t="s">
        <v>5158</v>
      </c>
    </row>
    <row r="2139" spans="10:11" x14ac:dyDescent="0.35">
      <c r="J2139">
        <v>50000</v>
      </c>
      <c r="K2139" t="s">
        <v>5158</v>
      </c>
    </row>
    <row r="2140" spans="10:11" x14ac:dyDescent="0.35">
      <c r="J2140">
        <v>1000</v>
      </c>
      <c r="K2140" t="s">
        <v>5158</v>
      </c>
    </row>
    <row r="2141" spans="10:11" x14ac:dyDescent="0.35">
      <c r="J2141">
        <v>30000</v>
      </c>
      <c r="K2141" t="s">
        <v>5158</v>
      </c>
    </row>
    <row r="2142" spans="10:11" x14ac:dyDescent="0.35">
      <c r="J2142">
        <v>500000</v>
      </c>
      <c r="K2142" t="s">
        <v>5158</v>
      </c>
    </row>
    <row r="2143" spans="10:11" x14ac:dyDescent="0.35">
      <c r="J2143">
        <v>15000</v>
      </c>
      <c r="K2143" t="s">
        <v>5158</v>
      </c>
    </row>
    <row r="2144" spans="10:11" x14ac:dyDescent="0.35">
      <c r="J2144">
        <v>10500</v>
      </c>
      <c r="K2144" t="s">
        <v>5158</v>
      </c>
    </row>
    <row r="2145" spans="10:11" x14ac:dyDescent="0.35">
      <c r="J2145">
        <v>2000</v>
      </c>
      <c r="K2145" t="s">
        <v>5158</v>
      </c>
    </row>
    <row r="2146" spans="10:11" x14ac:dyDescent="0.35">
      <c r="J2146">
        <v>35500</v>
      </c>
      <c r="K2146" t="s">
        <v>5158</v>
      </c>
    </row>
    <row r="2147" spans="10:11" x14ac:dyDescent="0.35">
      <c r="J2147">
        <v>15000</v>
      </c>
      <c r="K2147" t="s">
        <v>5158</v>
      </c>
    </row>
    <row r="2148" spans="10:11" x14ac:dyDescent="0.35">
      <c r="J2148">
        <v>5000</v>
      </c>
      <c r="K2148" t="s">
        <v>5158</v>
      </c>
    </row>
    <row r="2149" spans="10:11" x14ac:dyDescent="0.35">
      <c r="J2149">
        <v>390000</v>
      </c>
      <c r="K2149" t="s">
        <v>5158</v>
      </c>
    </row>
    <row r="2150" spans="10:11" x14ac:dyDescent="0.35">
      <c r="J2150">
        <v>100</v>
      </c>
      <c r="K2150" t="s">
        <v>5158</v>
      </c>
    </row>
    <row r="2151" spans="10:11" x14ac:dyDescent="0.35">
      <c r="J2151">
        <v>2000</v>
      </c>
      <c r="K2151" t="s">
        <v>5158</v>
      </c>
    </row>
    <row r="2152" spans="10:11" x14ac:dyDescent="0.35">
      <c r="J2152">
        <v>50000</v>
      </c>
      <c r="K2152" t="s">
        <v>5158</v>
      </c>
    </row>
    <row r="2153" spans="10:11" x14ac:dyDescent="0.35">
      <c r="J2153">
        <v>45000</v>
      </c>
      <c r="K2153" t="s">
        <v>5158</v>
      </c>
    </row>
    <row r="2154" spans="10:11" x14ac:dyDescent="0.35">
      <c r="J2154">
        <v>30000</v>
      </c>
      <c r="K2154" t="s">
        <v>5158</v>
      </c>
    </row>
    <row r="2155" spans="10:11" x14ac:dyDescent="0.35">
      <c r="J2155">
        <v>372625</v>
      </c>
      <c r="K2155" t="s">
        <v>5158</v>
      </c>
    </row>
    <row r="2156" spans="10:11" x14ac:dyDescent="0.35">
      <c r="J2156">
        <v>250</v>
      </c>
      <c r="K2156" t="s">
        <v>5158</v>
      </c>
    </row>
    <row r="2157" spans="10:11" x14ac:dyDescent="0.35">
      <c r="J2157">
        <v>5000</v>
      </c>
      <c r="K2157" t="s">
        <v>5158</v>
      </c>
    </row>
    <row r="2158" spans="10:11" x14ac:dyDescent="0.35">
      <c r="J2158">
        <v>56000</v>
      </c>
      <c r="K2158" t="s">
        <v>5158</v>
      </c>
    </row>
    <row r="2159" spans="10:11" x14ac:dyDescent="0.35">
      <c r="J2159">
        <v>75000</v>
      </c>
      <c r="K2159" t="s">
        <v>5158</v>
      </c>
    </row>
    <row r="2160" spans="10:11" x14ac:dyDescent="0.35">
      <c r="J2160">
        <v>300000</v>
      </c>
      <c r="K2160" t="s">
        <v>5158</v>
      </c>
    </row>
    <row r="2161" spans="10:11" x14ac:dyDescent="0.35">
      <c r="J2161">
        <v>3600</v>
      </c>
      <c r="K2161" t="s">
        <v>5158</v>
      </c>
    </row>
    <row r="2162" spans="10:11" x14ac:dyDescent="0.35">
      <c r="J2162">
        <v>10000</v>
      </c>
      <c r="K2162" t="s">
        <v>5158</v>
      </c>
    </row>
    <row r="2163" spans="10:11" x14ac:dyDescent="0.35">
      <c r="J2163">
        <v>400</v>
      </c>
      <c r="K2163" t="s">
        <v>5156</v>
      </c>
    </row>
    <row r="2164" spans="10:11" x14ac:dyDescent="0.35">
      <c r="J2164">
        <v>4500</v>
      </c>
      <c r="K2164" t="s">
        <v>5156</v>
      </c>
    </row>
    <row r="2165" spans="10:11" x14ac:dyDescent="0.35">
      <c r="J2165">
        <v>2500</v>
      </c>
      <c r="K2165" t="s">
        <v>5156</v>
      </c>
    </row>
    <row r="2166" spans="10:11" x14ac:dyDescent="0.35">
      <c r="J2166">
        <v>5500</v>
      </c>
      <c r="K2166" t="s">
        <v>5156</v>
      </c>
    </row>
    <row r="2167" spans="10:11" x14ac:dyDescent="0.35">
      <c r="J2167">
        <v>2500</v>
      </c>
      <c r="K2167" t="s">
        <v>5156</v>
      </c>
    </row>
    <row r="2168" spans="10:11" x14ac:dyDescent="0.35">
      <c r="J2168">
        <v>2000</v>
      </c>
      <c r="K2168" t="s">
        <v>5156</v>
      </c>
    </row>
    <row r="2169" spans="10:11" x14ac:dyDescent="0.35">
      <c r="J2169">
        <v>150</v>
      </c>
      <c r="K2169" t="s">
        <v>5156</v>
      </c>
    </row>
    <row r="2170" spans="10:11" x14ac:dyDescent="0.35">
      <c r="J2170">
        <v>18000</v>
      </c>
      <c r="K2170" t="s">
        <v>5156</v>
      </c>
    </row>
    <row r="2171" spans="10:11" x14ac:dyDescent="0.35">
      <c r="J2171">
        <v>153</v>
      </c>
      <c r="K2171" t="s">
        <v>5156</v>
      </c>
    </row>
    <row r="2172" spans="10:11" x14ac:dyDescent="0.35">
      <c r="J2172">
        <v>350</v>
      </c>
      <c r="K2172" t="s">
        <v>5156</v>
      </c>
    </row>
    <row r="2173" spans="10:11" x14ac:dyDescent="0.35">
      <c r="J2173">
        <v>4000</v>
      </c>
      <c r="K2173" t="s">
        <v>5156</v>
      </c>
    </row>
    <row r="2174" spans="10:11" x14ac:dyDescent="0.35">
      <c r="J2174">
        <v>1000</v>
      </c>
      <c r="K2174" t="s">
        <v>5156</v>
      </c>
    </row>
    <row r="2175" spans="10:11" x14ac:dyDescent="0.35">
      <c r="J2175">
        <v>4200</v>
      </c>
      <c r="K2175" t="s">
        <v>5156</v>
      </c>
    </row>
    <row r="2176" spans="10:11" x14ac:dyDescent="0.35">
      <c r="J2176">
        <v>4000</v>
      </c>
      <c r="K2176" t="s">
        <v>5156</v>
      </c>
    </row>
    <row r="2177" spans="10:11" x14ac:dyDescent="0.35">
      <c r="J2177">
        <v>700</v>
      </c>
      <c r="K2177" t="s">
        <v>5156</v>
      </c>
    </row>
    <row r="2178" spans="10:11" x14ac:dyDescent="0.35">
      <c r="J2178">
        <v>5000</v>
      </c>
      <c r="K2178" t="s">
        <v>5156</v>
      </c>
    </row>
    <row r="2179" spans="10:11" x14ac:dyDescent="0.35">
      <c r="J2179">
        <v>2500</v>
      </c>
      <c r="K2179" t="s">
        <v>5156</v>
      </c>
    </row>
    <row r="2180" spans="10:11" x14ac:dyDescent="0.35">
      <c r="J2180">
        <v>25000</v>
      </c>
      <c r="K2180" t="s">
        <v>5156</v>
      </c>
    </row>
    <row r="2181" spans="10:11" x14ac:dyDescent="0.35">
      <c r="J2181">
        <v>1000</v>
      </c>
      <c r="K2181" t="s">
        <v>5156</v>
      </c>
    </row>
    <row r="2182" spans="10:11" x14ac:dyDescent="0.35">
      <c r="J2182">
        <v>5000</v>
      </c>
      <c r="K2182" t="s">
        <v>5156</v>
      </c>
    </row>
    <row r="2183" spans="10:11" x14ac:dyDescent="0.35">
      <c r="J2183">
        <v>2000</v>
      </c>
      <c r="K2183" t="s">
        <v>5156</v>
      </c>
    </row>
    <row r="2184" spans="10:11" x14ac:dyDescent="0.35">
      <c r="J2184">
        <v>3000</v>
      </c>
      <c r="K2184" t="s">
        <v>5156</v>
      </c>
    </row>
    <row r="2185" spans="10:11" x14ac:dyDescent="0.35">
      <c r="J2185">
        <v>1800</v>
      </c>
      <c r="K2185" t="s">
        <v>5156</v>
      </c>
    </row>
    <row r="2186" spans="10:11" x14ac:dyDescent="0.35">
      <c r="J2186">
        <v>10000</v>
      </c>
      <c r="K2186" t="s">
        <v>5156</v>
      </c>
    </row>
    <row r="2187" spans="10:11" x14ac:dyDescent="0.35">
      <c r="J2187">
        <v>5000</v>
      </c>
      <c r="K2187" t="s">
        <v>5156</v>
      </c>
    </row>
    <row r="2188" spans="10:11" x14ac:dyDescent="0.35">
      <c r="J2188">
        <v>20000</v>
      </c>
      <c r="K2188" t="s">
        <v>5156</v>
      </c>
    </row>
    <row r="2189" spans="10:11" x14ac:dyDescent="0.35">
      <c r="J2189">
        <v>20000</v>
      </c>
      <c r="K2189" t="s">
        <v>5156</v>
      </c>
    </row>
    <row r="2190" spans="10:11" x14ac:dyDescent="0.35">
      <c r="J2190">
        <v>5494</v>
      </c>
      <c r="K2190" t="s">
        <v>5156</v>
      </c>
    </row>
    <row r="2191" spans="10:11" x14ac:dyDescent="0.35">
      <c r="J2191">
        <v>1200</v>
      </c>
      <c r="K2191" t="s">
        <v>5156</v>
      </c>
    </row>
    <row r="2192" spans="10:11" x14ac:dyDescent="0.35">
      <c r="J2192">
        <v>19000</v>
      </c>
      <c r="K2192" t="s">
        <v>5156</v>
      </c>
    </row>
    <row r="2193" spans="10:11" x14ac:dyDescent="0.35">
      <c r="J2193">
        <v>750</v>
      </c>
      <c r="K2193" t="s">
        <v>5156</v>
      </c>
    </row>
    <row r="2194" spans="10:11" x14ac:dyDescent="0.35">
      <c r="J2194">
        <v>12000</v>
      </c>
      <c r="K2194" t="s">
        <v>5156</v>
      </c>
    </row>
    <row r="2195" spans="10:11" x14ac:dyDescent="0.35">
      <c r="J2195">
        <v>15000</v>
      </c>
      <c r="K2195" t="s">
        <v>5156</v>
      </c>
    </row>
    <row r="2196" spans="10:11" x14ac:dyDescent="0.35">
      <c r="J2196">
        <v>10000</v>
      </c>
      <c r="K2196" t="s">
        <v>5156</v>
      </c>
    </row>
    <row r="2197" spans="10:11" x14ac:dyDescent="0.35">
      <c r="J2197">
        <v>4600</v>
      </c>
      <c r="K2197" t="s">
        <v>5156</v>
      </c>
    </row>
    <row r="2198" spans="10:11" x14ac:dyDescent="0.35">
      <c r="J2198">
        <v>14000</v>
      </c>
      <c r="K2198" t="s">
        <v>5156</v>
      </c>
    </row>
    <row r="2199" spans="10:11" x14ac:dyDescent="0.35">
      <c r="J2199">
        <v>30000</v>
      </c>
      <c r="K2199" t="s">
        <v>5156</v>
      </c>
    </row>
    <row r="2200" spans="10:11" x14ac:dyDescent="0.35">
      <c r="J2200">
        <v>40000</v>
      </c>
      <c r="K2200" t="s">
        <v>5156</v>
      </c>
    </row>
    <row r="2201" spans="10:11" x14ac:dyDescent="0.35">
      <c r="J2201">
        <v>9000</v>
      </c>
      <c r="K2201" t="s">
        <v>5156</v>
      </c>
    </row>
    <row r="2202" spans="10:11" x14ac:dyDescent="0.35">
      <c r="J2202">
        <v>2000</v>
      </c>
      <c r="K2202" t="s">
        <v>5156</v>
      </c>
    </row>
    <row r="2203" spans="10:11" x14ac:dyDescent="0.35">
      <c r="J2203">
        <v>110</v>
      </c>
      <c r="K2203" t="s">
        <v>5156</v>
      </c>
    </row>
    <row r="2204" spans="10:11" x14ac:dyDescent="0.35">
      <c r="J2204">
        <v>4000</v>
      </c>
      <c r="K2204" t="s">
        <v>5156</v>
      </c>
    </row>
    <row r="2205" spans="10:11" x14ac:dyDescent="0.35">
      <c r="J2205">
        <v>2000</v>
      </c>
      <c r="K2205" t="s">
        <v>5156</v>
      </c>
    </row>
    <row r="2206" spans="10:11" x14ac:dyDescent="0.35">
      <c r="J2206">
        <v>1500</v>
      </c>
      <c r="K2206" t="s">
        <v>5156</v>
      </c>
    </row>
    <row r="2207" spans="10:11" x14ac:dyDescent="0.35">
      <c r="J2207">
        <v>750</v>
      </c>
      <c r="K2207" t="s">
        <v>5156</v>
      </c>
    </row>
    <row r="2208" spans="10:11" x14ac:dyDescent="0.35">
      <c r="J2208">
        <v>1100</v>
      </c>
      <c r="K2208" t="s">
        <v>5156</v>
      </c>
    </row>
    <row r="2209" spans="10:11" x14ac:dyDescent="0.35">
      <c r="J2209">
        <v>2000</v>
      </c>
      <c r="K2209" t="s">
        <v>5156</v>
      </c>
    </row>
    <row r="2210" spans="10:11" x14ac:dyDescent="0.35">
      <c r="J2210">
        <v>1000</v>
      </c>
      <c r="K2210" t="s">
        <v>5156</v>
      </c>
    </row>
    <row r="2211" spans="10:11" x14ac:dyDescent="0.35">
      <c r="J2211">
        <v>500</v>
      </c>
      <c r="K2211" t="s">
        <v>5156</v>
      </c>
    </row>
    <row r="2212" spans="10:11" x14ac:dyDescent="0.35">
      <c r="J2212">
        <v>4000</v>
      </c>
      <c r="K2212" t="s">
        <v>5156</v>
      </c>
    </row>
    <row r="2213" spans="10:11" x14ac:dyDescent="0.35">
      <c r="J2213">
        <v>2500</v>
      </c>
      <c r="K2213" t="s">
        <v>5156</v>
      </c>
    </row>
    <row r="2214" spans="10:11" x14ac:dyDescent="0.35">
      <c r="J2214">
        <v>6000</v>
      </c>
      <c r="K2214" t="s">
        <v>5156</v>
      </c>
    </row>
    <row r="2215" spans="10:11" x14ac:dyDescent="0.35">
      <c r="J2215">
        <v>5</v>
      </c>
      <c r="K2215" t="s">
        <v>5156</v>
      </c>
    </row>
    <row r="2216" spans="10:11" x14ac:dyDescent="0.35">
      <c r="J2216">
        <v>600</v>
      </c>
      <c r="K2216" t="s">
        <v>5156</v>
      </c>
    </row>
    <row r="2217" spans="10:11" x14ac:dyDescent="0.35">
      <c r="J2217">
        <v>550</v>
      </c>
      <c r="K2217" t="s">
        <v>5156</v>
      </c>
    </row>
    <row r="2218" spans="10:11" x14ac:dyDescent="0.35">
      <c r="J2218">
        <v>300</v>
      </c>
      <c r="K2218" t="s">
        <v>5156</v>
      </c>
    </row>
    <row r="2219" spans="10:11" x14ac:dyDescent="0.35">
      <c r="J2219">
        <v>420</v>
      </c>
      <c r="K2219" t="s">
        <v>5156</v>
      </c>
    </row>
    <row r="2220" spans="10:11" x14ac:dyDescent="0.35">
      <c r="J2220">
        <v>2000</v>
      </c>
      <c r="K2220" t="s">
        <v>5156</v>
      </c>
    </row>
    <row r="2221" spans="10:11" x14ac:dyDescent="0.35">
      <c r="J2221">
        <v>1000</v>
      </c>
      <c r="K2221" t="s">
        <v>5156</v>
      </c>
    </row>
    <row r="2222" spans="10:11" x14ac:dyDescent="0.35">
      <c r="J2222">
        <v>3500</v>
      </c>
      <c r="K2222" t="s">
        <v>5156</v>
      </c>
    </row>
    <row r="2223" spans="10:11" x14ac:dyDescent="0.35">
      <c r="J2223">
        <v>7500</v>
      </c>
      <c r="K2223" t="s">
        <v>5156</v>
      </c>
    </row>
    <row r="2224" spans="10:11" x14ac:dyDescent="0.35">
      <c r="J2224">
        <v>500</v>
      </c>
      <c r="K2224" t="s">
        <v>5156</v>
      </c>
    </row>
    <row r="2225" spans="10:11" x14ac:dyDescent="0.35">
      <c r="J2225">
        <v>19500</v>
      </c>
      <c r="K2225" t="s">
        <v>5156</v>
      </c>
    </row>
    <row r="2226" spans="10:11" x14ac:dyDescent="0.35">
      <c r="J2226">
        <v>10000</v>
      </c>
      <c r="K2226" t="s">
        <v>5156</v>
      </c>
    </row>
    <row r="2227" spans="10:11" x14ac:dyDescent="0.35">
      <c r="J2227">
        <v>21000</v>
      </c>
      <c r="K2227" t="s">
        <v>5156</v>
      </c>
    </row>
    <row r="2228" spans="10:11" x14ac:dyDescent="0.35">
      <c r="J2228">
        <v>18000</v>
      </c>
      <c r="K2228" t="s">
        <v>5156</v>
      </c>
    </row>
    <row r="2229" spans="10:11" x14ac:dyDescent="0.35">
      <c r="J2229">
        <v>13000</v>
      </c>
      <c r="K2229" t="s">
        <v>5156</v>
      </c>
    </row>
    <row r="2230" spans="10:11" x14ac:dyDescent="0.35">
      <c r="J2230">
        <v>1000</v>
      </c>
      <c r="K2230" t="s">
        <v>5156</v>
      </c>
    </row>
    <row r="2231" spans="10:11" x14ac:dyDescent="0.35">
      <c r="J2231">
        <v>8012</v>
      </c>
      <c r="K2231" t="s">
        <v>5156</v>
      </c>
    </row>
    <row r="2232" spans="10:11" x14ac:dyDescent="0.35">
      <c r="J2232">
        <v>8500</v>
      </c>
      <c r="K2232" t="s">
        <v>5156</v>
      </c>
    </row>
    <row r="2233" spans="10:11" x14ac:dyDescent="0.35">
      <c r="J2233">
        <v>2500</v>
      </c>
      <c r="K2233" t="s">
        <v>5156</v>
      </c>
    </row>
    <row r="2234" spans="10:11" x14ac:dyDescent="0.35">
      <c r="J2234">
        <v>5000</v>
      </c>
      <c r="K2234" t="s">
        <v>5156</v>
      </c>
    </row>
    <row r="2235" spans="10:11" x14ac:dyDescent="0.35">
      <c r="J2235">
        <v>2500</v>
      </c>
      <c r="K2235" t="s">
        <v>5156</v>
      </c>
    </row>
    <row r="2236" spans="10:11" x14ac:dyDescent="0.35">
      <c r="J2236">
        <v>100</v>
      </c>
      <c r="K2236" t="s">
        <v>5156</v>
      </c>
    </row>
    <row r="2237" spans="10:11" x14ac:dyDescent="0.35">
      <c r="J2237">
        <v>13000</v>
      </c>
      <c r="K2237" t="s">
        <v>5156</v>
      </c>
    </row>
    <row r="2238" spans="10:11" x14ac:dyDescent="0.35">
      <c r="J2238">
        <v>2800</v>
      </c>
      <c r="K2238" t="s">
        <v>5156</v>
      </c>
    </row>
    <row r="2239" spans="10:11" x14ac:dyDescent="0.35">
      <c r="J2239">
        <v>18000</v>
      </c>
      <c r="K2239" t="s">
        <v>5156</v>
      </c>
    </row>
    <row r="2240" spans="10:11" x14ac:dyDescent="0.35">
      <c r="J2240">
        <v>4000</v>
      </c>
      <c r="K2240" t="s">
        <v>5156</v>
      </c>
    </row>
    <row r="2241" spans="10:11" x14ac:dyDescent="0.35">
      <c r="J2241">
        <v>25000</v>
      </c>
      <c r="K2241" t="s">
        <v>5156</v>
      </c>
    </row>
    <row r="2242" spans="10:11" x14ac:dyDescent="0.35">
      <c r="J2242">
        <v>5000</v>
      </c>
      <c r="K2242" t="s">
        <v>5156</v>
      </c>
    </row>
    <row r="2243" spans="10:11" x14ac:dyDescent="0.35">
      <c r="J2243">
        <v>1000</v>
      </c>
      <c r="K2243" t="s">
        <v>5156</v>
      </c>
    </row>
    <row r="2244" spans="10:11" x14ac:dyDescent="0.35">
      <c r="J2244">
        <v>10000</v>
      </c>
      <c r="K2244" t="s">
        <v>5156</v>
      </c>
    </row>
    <row r="2245" spans="10:11" x14ac:dyDescent="0.35">
      <c r="J2245">
        <v>1</v>
      </c>
      <c r="K2245" t="s">
        <v>5156</v>
      </c>
    </row>
    <row r="2246" spans="10:11" x14ac:dyDescent="0.35">
      <c r="J2246">
        <v>5000</v>
      </c>
      <c r="K2246" t="s">
        <v>5156</v>
      </c>
    </row>
    <row r="2247" spans="10:11" x14ac:dyDescent="0.35">
      <c r="J2247">
        <v>4000</v>
      </c>
      <c r="K2247" t="s">
        <v>5156</v>
      </c>
    </row>
    <row r="2248" spans="10:11" x14ac:dyDescent="0.35">
      <c r="J2248">
        <v>2500</v>
      </c>
      <c r="K2248" t="s">
        <v>5156</v>
      </c>
    </row>
    <row r="2249" spans="10:11" x14ac:dyDescent="0.35">
      <c r="J2249">
        <v>18500</v>
      </c>
      <c r="K2249" t="s">
        <v>5156</v>
      </c>
    </row>
    <row r="2250" spans="10:11" x14ac:dyDescent="0.35">
      <c r="J2250">
        <v>7000</v>
      </c>
      <c r="K2250" t="s">
        <v>5156</v>
      </c>
    </row>
    <row r="2251" spans="10:11" x14ac:dyDescent="0.35">
      <c r="J2251">
        <v>3500</v>
      </c>
      <c r="K2251" t="s">
        <v>5156</v>
      </c>
    </row>
    <row r="2252" spans="10:11" x14ac:dyDescent="0.35">
      <c r="J2252">
        <v>25000</v>
      </c>
      <c r="K2252" t="s">
        <v>5156</v>
      </c>
    </row>
    <row r="2253" spans="10:11" x14ac:dyDescent="0.35">
      <c r="J2253">
        <v>8500</v>
      </c>
      <c r="K2253" t="s">
        <v>5156</v>
      </c>
    </row>
    <row r="2254" spans="10:11" x14ac:dyDescent="0.35">
      <c r="J2254">
        <v>9000</v>
      </c>
      <c r="K2254" t="s">
        <v>5156</v>
      </c>
    </row>
    <row r="2255" spans="10:11" x14ac:dyDescent="0.35">
      <c r="J2255">
        <v>8000</v>
      </c>
      <c r="K2255" t="s">
        <v>5156</v>
      </c>
    </row>
    <row r="2256" spans="10:11" x14ac:dyDescent="0.35">
      <c r="J2256">
        <v>500</v>
      </c>
      <c r="K2256" t="s">
        <v>5156</v>
      </c>
    </row>
    <row r="2257" spans="10:11" x14ac:dyDescent="0.35">
      <c r="J2257">
        <v>3950</v>
      </c>
      <c r="K2257" t="s">
        <v>5156</v>
      </c>
    </row>
    <row r="2258" spans="10:11" x14ac:dyDescent="0.35">
      <c r="J2258">
        <v>480</v>
      </c>
      <c r="K2258" t="s">
        <v>5156</v>
      </c>
    </row>
    <row r="2259" spans="10:11" x14ac:dyDescent="0.35">
      <c r="J2259">
        <v>2500</v>
      </c>
      <c r="K2259" t="s">
        <v>5156</v>
      </c>
    </row>
    <row r="2260" spans="10:11" x14ac:dyDescent="0.35">
      <c r="J2260">
        <v>2200</v>
      </c>
      <c r="K2260" t="s">
        <v>5156</v>
      </c>
    </row>
    <row r="2261" spans="10:11" x14ac:dyDescent="0.35">
      <c r="J2261">
        <v>1000</v>
      </c>
      <c r="K2261" t="s">
        <v>5156</v>
      </c>
    </row>
    <row r="2262" spans="10:11" x14ac:dyDescent="0.35">
      <c r="J2262">
        <v>2500</v>
      </c>
      <c r="K2262" t="s">
        <v>5156</v>
      </c>
    </row>
    <row r="2263" spans="10:11" x14ac:dyDescent="0.35">
      <c r="J2263">
        <v>1000</v>
      </c>
      <c r="K2263" t="s">
        <v>5156</v>
      </c>
    </row>
    <row r="2264" spans="10:11" x14ac:dyDescent="0.35">
      <c r="J2264">
        <v>3300</v>
      </c>
      <c r="K2264" t="s">
        <v>5156</v>
      </c>
    </row>
    <row r="2265" spans="10:11" x14ac:dyDescent="0.35">
      <c r="J2265">
        <v>7500</v>
      </c>
      <c r="K2265" t="s">
        <v>5156</v>
      </c>
    </row>
    <row r="2266" spans="10:11" x14ac:dyDescent="0.35">
      <c r="J2266">
        <v>6000</v>
      </c>
      <c r="K2266" t="s">
        <v>5156</v>
      </c>
    </row>
    <row r="2267" spans="10:11" x14ac:dyDescent="0.35">
      <c r="J2267">
        <v>200</v>
      </c>
      <c r="K2267" t="s">
        <v>5156</v>
      </c>
    </row>
    <row r="2268" spans="10:11" x14ac:dyDescent="0.35">
      <c r="J2268">
        <v>1500</v>
      </c>
      <c r="K2268" t="s">
        <v>5156</v>
      </c>
    </row>
    <row r="2269" spans="10:11" x14ac:dyDescent="0.35">
      <c r="J2269">
        <v>20000</v>
      </c>
      <c r="K2269" t="s">
        <v>5156</v>
      </c>
    </row>
    <row r="2270" spans="10:11" x14ac:dyDescent="0.35">
      <c r="J2270">
        <v>28000</v>
      </c>
      <c r="K2270" t="s">
        <v>5156</v>
      </c>
    </row>
    <row r="2271" spans="10:11" x14ac:dyDescent="0.35">
      <c r="J2271">
        <v>2500</v>
      </c>
      <c r="K2271" t="s">
        <v>5156</v>
      </c>
    </row>
    <row r="2272" spans="10:11" x14ac:dyDescent="0.35">
      <c r="J2272">
        <v>25000</v>
      </c>
      <c r="K2272" t="s">
        <v>5156</v>
      </c>
    </row>
    <row r="2273" spans="10:11" x14ac:dyDescent="0.35">
      <c r="J2273">
        <v>20000</v>
      </c>
      <c r="K2273" t="s">
        <v>5156</v>
      </c>
    </row>
    <row r="2274" spans="10:11" x14ac:dyDescent="0.35">
      <c r="J2274">
        <v>1000</v>
      </c>
      <c r="K2274" t="s">
        <v>5156</v>
      </c>
    </row>
    <row r="2275" spans="10:11" x14ac:dyDescent="0.35">
      <c r="J2275">
        <v>2500</v>
      </c>
      <c r="K2275" t="s">
        <v>5156</v>
      </c>
    </row>
    <row r="2276" spans="10:11" x14ac:dyDescent="0.35">
      <c r="J2276">
        <v>2500</v>
      </c>
      <c r="K2276" t="s">
        <v>5156</v>
      </c>
    </row>
    <row r="2277" spans="10:11" x14ac:dyDescent="0.35">
      <c r="J2277">
        <v>650</v>
      </c>
      <c r="K2277" t="s">
        <v>5156</v>
      </c>
    </row>
    <row r="2278" spans="10:11" x14ac:dyDescent="0.35">
      <c r="J2278">
        <v>4589</v>
      </c>
      <c r="K2278" t="s">
        <v>5156</v>
      </c>
    </row>
    <row r="2279" spans="10:11" x14ac:dyDescent="0.35">
      <c r="J2279">
        <v>8500</v>
      </c>
      <c r="K2279" t="s">
        <v>5156</v>
      </c>
    </row>
    <row r="2280" spans="10:11" x14ac:dyDescent="0.35">
      <c r="J2280">
        <v>2000</v>
      </c>
      <c r="K2280" t="s">
        <v>5156</v>
      </c>
    </row>
    <row r="2281" spans="10:11" x14ac:dyDescent="0.35">
      <c r="J2281">
        <v>1000</v>
      </c>
      <c r="K2281" t="s">
        <v>5156</v>
      </c>
    </row>
    <row r="2282" spans="10:11" x14ac:dyDescent="0.35">
      <c r="J2282">
        <v>9800</v>
      </c>
      <c r="K2282" t="s">
        <v>5156</v>
      </c>
    </row>
    <row r="2283" spans="10:11" x14ac:dyDescent="0.35">
      <c r="J2283">
        <v>300</v>
      </c>
      <c r="K2283" t="s">
        <v>5156</v>
      </c>
    </row>
    <row r="2284" spans="10:11" x14ac:dyDescent="0.35">
      <c r="J2284">
        <v>750</v>
      </c>
      <c r="K2284" t="s">
        <v>5156</v>
      </c>
    </row>
    <row r="2285" spans="10:11" x14ac:dyDescent="0.35">
      <c r="J2285">
        <v>3000</v>
      </c>
      <c r="K2285" t="s">
        <v>5156</v>
      </c>
    </row>
    <row r="2286" spans="10:11" x14ac:dyDescent="0.35">
      <c r="J2286">
        <v>6000</v>
      </c>
      <c r="K2286" t="s">
        <v>5156</v>
      </c>
    </row>
    <row r="2287" spans="10:11" x14ac:dyDescent="0.35">
      <c r="J2287">
        <v>3000</v>
      </c>
      <c r="K2287" t="s">
        <v>5156</v>
      </c>
    </row>
    <row r="2288" spans="10:11" x14ac:dyDescent="0.35">
      <c r="J2288">
        <v>1500</v>
      </c>
      <c r="K2288" t="s">
        <v>5156</v>
      </c>
    </row>
    <row r="2289" spans="10:11" x14ac:dyDescent="0.35">
      <c r="J2289">
        <v>4500</v>
      </c>
      <c r="K2289" t="s">
        <v>5156</v>
      </c>
    </row>
    <row r="2290" spans="10:11" x14ac:dyDescent="0.35">
      <c r="J2290">
        <v>1000</v>
      </c>
      <c r="K2290" t="s">
        <v>5156</v>
      </c>
    </row>
    <row r="2291" spans="10:11" x14ac:dyDescent="0.35">
      <c r="J2291">
        <v>1500</v>
      </c>
      <c r="K2291" t="s">
        <v>5156</v>
      </c>
    </row>
    <row r="2292" spans="10:11" x14ac:dyDescent="0.35">
      <c r="J2292">
        <v>1500</v>
      </c>
      <c r="K2292" t="s">
        <v>5156</v>
      </c>
    </row>
    <row r="2293" spans="10:11" x14ac:dyDescent="0.35">
      <c r="J2293">
        <v>2500</v>
      </c>
      <c r="K2293" t="s">
        <v>5156</v>
      </c>
    </row>
    <row r="2294" spans="10:11" x14ac:dyDescent="0.35">
      <c r="J2294">
        <v>2000</v>
      </c>
      <c r="K2294" t="s">
        <v>5156</v>
      </c>
    </row>
    <row r="2295" spans="10:11" x14ac:dyDescent="0.35">
      <c r="J2295">
        <v>850</v>
      </c>
      <c r="K2295" t="s">
        <v>5156</v>
      </c>
    </row>
    <row r="2296" spans="10:11" x14ac:dyDescent="0.35">
      <c r="J2296">
        <v>5000</v>
      </c>
      <c r="K2296" t="s">
        <v>5156</v>
      </c>
    </row>
    <row r="2297" spans="10:11" x14ac:dyDescent="0.35">
      <c r="J2297">
        <v>1200</v>
      </c>
      <c r="K2297" t="s">
        <v>5156</v>
      </c>
    </row>
    <row r="2298" spans="10:11" x14ac:dyDescent="0.35">
      <c r="J2298">
        <v>7000</v>
      </c>
      <c r="K2298" t="s">
        <v>5156</v>
      </c>
    </row>
    <row r="2299" spans="10:11" x14ac:dyDescent="0.35">
      <c r="J2299">
        <v>1000</v>
      </c>
      <c r="K2299" t="s">
        <v>5156</v>
      </c>
    </row>
    <row r="2300" spans="10:11" x14ac:dyDescent="0.35">
      <c r="J2300">
        <v>30000</v>
      </c>
      <c r="K2300" t="s">
        <v>5156</v>
      </c>
    </row>
    <row r="2301" spans="10:11" x14ac:dyDescent="0.35">
      <c r="J2301">
        <v>300</v>
      </c>
      <c r="K2301" t="s">
        <v>5156</v>
      </c>
    </row>
    <row r="2302" spans="10:11" x14ac:dyDescent="0.35">
      <c r="J2302">
        <v>800</v>
      </c>
      <c r="K2302" t="s">
        <v>5156</v>
      </c>
    </row>
    <row r="2303" spans="10:11" x14ac:dyDescent="0.35">
      <c r="J2303">
        <v>5000</v>
      </c>
      <c r="K2303" t="s">
        <v>5156</v>
      </c>
    </row>
    <row r="2304" spans="10:11" x14ac:dyDescent="0.35">
      <c r="J2304">
        <v>2300</v>
      </c>
      <c r="K2304" t="s">
        <v>5156</v>
      </c>
    </row>
    <row r="2305" spans="10:11" x14ac:dyDescent="0.35">
      <c r="J2305">
        <v>6450</v>
      </c>
      <c r="K2305" t="s">
        <v>5156</v>
      </c>
    </row>
    <row r="2306" spans="10:11" x14ac:dyDescent="0.35">
      <c r="J2306">
        <v>6000</v>
      </c>
      <c r="K2306" t="s">
        <v>5156</v>
      </c>
    </row>
    <row r="2307" spans="10:11" x14ac:dyDescent="0.35">
      <c r="J2307">
        <v>18000</v>
      </c>
      <c r="K2307" t="s">
        <v>5156</v>
      </c>
    </row>
    <row r="2308" spans="10:11" x14ac:dyDescent="0.35">
      <c r="J2308">
        <v>3500</v>
      </c>
      <c r="K2308" t="s">
        <v>5156</v>
      </c>
    </row>
    <row r="2309" spans="10:11" x14ac:dyDescent="0.35">
      <c r="J2309">
        <v>1964.47</v>
      </c>
      <c r="K2309" t="s">
        <v>5156</v>
      </c>
    </row>
    <row r="2310" spans="10:11" x14ac:dyDescent="0.35">
      <c r="J2310">
        <v>50000</v>
      </c>
      <c r="K2310" t="s">
        <v>5156</v>
      </c>
    </row>
    <row r="2311" spans="10:11" x14ac:dyDescent="0.35">
      <c r="J2311">
        <v>6000</v>
      </c>
      <c r="K2311" t="s">
        <v>5156</v>
      </c>
    </row>
    <row r="2312" spans="10:11" x14ac:dyDescent="0.35">
      <c r="J2312">
        <v>18500</v>
      </c>
      <c r="K2312" t="s">
        <v>5156</v>
      </c>
    </row>
    <row r="2313" spans="10:11" x14ac:dyDescent="0.35">
      <c r="J2313">
        <v>9000</v>
      </c>
      <c r="K2313" t="s">
        <v>5156</v>
      </c>
    </row>
    <row r="2314" spans="10:11" x14ac:dyDescent="0.35">
      <c r="J2314">
        <v>3000</v>
      </c>
      <c r="K2314" t="s">
        <v>5156</v>
      </c>
    </row>
    <row r="2315" spans="10:11" x14ac:dyDescent="0.35">
      <c r="J2315">
        <v>5000</v>
      </c>
      <c r="K2315" t="s">
        <v>5156</v>
      </c>
    </row>
    <row r="2316" spans="10:11" x14ac:dyDescent="0.35">
      <c r="J2316">
        <v>1200</v>
      </c>
      <c r="K2316" t="s">
        <v>5156</v>
      </c>
    </row>
    <row r="2317" spans="10:11" x14ac:dyDescent="0.35">
      <c r="J2317">
        <v>2500</v>
      </c>
      <c r="K2317" t="s">
        <v>5156</v>
      </c>
    </row>
    <row r="2318" spans="10:11" x14ac:dyDescent="0.35">
      <c r="J2318">
        <v>15000</v>
      </c>
      <c r="K2318" t="s">
        <v>5156</v>
      </c>
    </row>
    <row r="2319" spans="10:11" x14ac:dyDescent="0.35">
      <c r="J2319">
        <v>400</v>
      </c>
      <c r="K2319" t="s">
        <v>5156</v>
      </c>
    </row>
    <row r="2320" spans="10:11" x14ac:dyDescent="0.35">
      <c r="J2320">
        <v>5000</v>
      </c>
      <c r="K2320" t="s">
        <v>5156</v>
      </c>
    </row>
    <row r="2321" spans="10:11" x14ac:dyDescent="0.35">
      <c r="J2321">
        <v>3000</v>
      </c>
      <c r="K2321" t="s">
        <v>5156</v>
      </c>
    </row>
    <row r="2322" spans="10:11" x14ac:dyDescent="0.35">
      <c r="J2322">
        <v>5000</v>
      </c>
      <c r="K2322" t="s">
        <v>5156</v>
      </c>
    </row>
    <row r="2323" spans="10:11" x14ac:dyDescent="0.35">
      <c r="J2323">
        <v>10557</v>
      </c>
      <c r="K2323" t="s">
        <v>5159</v>
      </c>
    </row>
    <row r="2324" spans="10:11" x14ac:dyDescent="0.35">
      <c r="J2324">
        <v>2700</v>
      </c>
      <c r="K2324" t="s">
        <v>5159</v>
      </c>
    </row>
    <row r="2325" spans="10:11" x14ac:dyDescent="0.35">
      <c r="J2325">
        <v>250</v>
      </c>
      <c r="K2325" t="s">
        <v>5159</v>
      </c>
    </row>
    <row r="2326" spans="10:11" x14ac:dyDescent="0.35">
      <c r="J2326">
        <v>7500</v>
      </c>
      <c r="K2326" t="s">
        <v>5159</v>
      </c>
    </row>
    <row r="2327" spans="10:11" x14ac:dyDescent="0.35">
      <c r="J2327">
        <v>1000</v>
      </c>
      <c r="K2327" t="s">
        <v>5159</v>
      </c>
    </row>
    <row r="2328" spans="10:11" x14ac:dyDescent="0.35">
      <c r="J2328">
        <v>15000</v>
      </c>
      <c r="K2328" t="s">
        <v>5159</v>
      </c>
    </row>
    <row r="2329" spans="10:11" x14ac:dyDescent="0.35">
      <c r="J2329">
        <v>35000</v>
      </c>
      <c r="K2329" t="s">
        <v>5156</v>
      </c>
    </row>
    <row r="2330" spans="10:11" x14ac:dyDescent="0.35">
      <c r="J2330">
        <v>10000</v>
      </c>
      <c r="K2330" t="s">
        <v>5156</v>
      </c>
    </row>
    <row r="2331" spans="10:11" x14ac:dyDescent="0.35">
      <c r="J2331">
        <v>25000</v>
      </c>
      <c r="K2331" t="s">
        <v>5156</v>
      </c>
    </row>
    <row r="2332" spans="10:11" x14ac:dyDescent="0.35">
      <c r="J2332">
        <v>35000</v>
      </c>
      <c r="K2332" t="s">
        <v>5156</v>
      </c>
    </row>
    <row r="2333" spans="10:11" x14ac:dyDescent="0.35">
      <c r="J2333">
        <v>8000</v>
      </c>
      <c r="K2333" t="s">
        <v>5156</v>
      </c>
    </row>
    <row r="2334" spans="10:11" x14ac:dyDescent="0.35">
      <c r="J2334">
        <v>25000</v>
      </c>
      <c r="K2334" t="s">
        <v>5156</v>
      </c>
    </row>
    <row r="2335" spans="10:11" x14ac:dyDescent="0.35">
      <c r="J2335">
        <v>600</v>
      </c>
      <c r="K2335" t="s">
        <v>5156</v>
      </c>
    </row>
    <row r="2336" spans="10:11" x14ac:dyDescent="0.35">
      <c r="J2336">
        <v>4000</v>
      </c>
      <c r="K2336" t="s">
        <v>5156</v>
      </c>
    </row>
    <row r="2337" spans="10:11" x14ac:dyDescent="0.35">
      <c r="J2337">
        <v>25000</v>
      </c>
      <c r="K2337" t="s">
        <v>5156</v>
      </c>
    </row>
    <row r="2338" spans="10:11" x14ac:dyDescent="0.35">
      <c r="J2338">
        <v>20000</v>
      </c>
      <c r="K2338" t="s">
        <v>5156</v>
      </c>
    </row>
    <row r="2339" spans="10:11" x14ac:dyDescent="0.35">
      <c r="J2339">
        <v>12000</v>
      </c>
      <c r="K2339" t="s">
        <v>5156</v>
      </c>
    </row>
    <row r="2340" spans="10:11" x14ac:dyDescent="0.35">
      <c r="J2340">
        <v>15000</v>
      </c>
      <c r="K2340" t="s">
        <v>5156</v>
      </c>
    </row>
    <row r="2341" spans="10:11" x14ac:dyDescent="0.35">
      <c r="J2341">
        <v>25000</v>
      </c>
      <c r="K2341" t="s">
        <v>5156</v>
      </c>
    </row>
    <row r="2342" spans="10:11" x14ac:dyDescent="0.35">
      <c r="J2342">
        <v>40000</v>
      </c>
      <c r="K2342" t="s">
        <v>5156</v>
      </c>
    </row>
    <row r="2343" spans="10:11" x14ac:dyDescent="0.35">
      <c r="J2343">
        <v>5000</v>
      </c>
      <c r="K2343" t="s">
        <v>5157</v>
      </c>
    </row>
    <row r="2344" spans="10:11" x14ac:dyDescent="0.35">
      <c r="J2344">
        <v>5500</v>
      </c>
      <c r="K2344" t="s">
        <v>5157</v>
      </c>
    </row>
    <row r="2345" spans="10:11" x14ac:dyDescent="0.35">
      <c r="J2345">
        <v>10000</v>
      </c>
      <c r="K2345" t="s">
        <v>5157</v>
      </c>
    </row>
    <row r="2346" spans="10:11" x14ac:dyDescent="0.35">
      <c r="J2346">
        <v>1000</v>
      </c>
      <c r="K2346" t="s">
        <v>5157</v>
      </c>
    </row>
    <row r="2347" spans="10:11" x14ac:dyDescent="0.35">
      <c r="J2347">
        <v>3000</v>
      </c>
      <c r="K2347" t="s">
        <v>5157</v>
      </c>
    </row>
    <row r="2348" spans="10:11" x14ac:dyDescent="0.35">
      <c r="J2348">
        <v>60000</v>
      </c>
      <c r="K2348" t="s">
        <v>5157</v>
      </c>
    </row>
    <row r="2349" spans="10:11" x14ac:dyDescent="0.35">
      <c r="J2349">
        <v>1000</v>
      </c>
      <c r="K2349" t="s">
        <v>5157</v>
      </c>
    </row>
    <row r="2350" spans="10:11" x14ac:dyDescent="0.35">
      <c r="J2350">
        <v>70000</v>
      </c>
      <c r="K2350" t="s">
        <v>5157</v>
      </c>
    </row>
    <row r="2351" spans="10:11" x14ac:dyDescent="0.35">
      <c r="J2351">
        <v>474900</v>
      </c>
      <c r="K2351" t="s">
        <v>5157</v>
      </c>
    </row>
    <row r="2352" spans="10:11" x14ac:dyDescent="0.35">
      <c r="J2352">
        <v>50000</v>
      </c>
      <c r="K2352" t="s">
        <v>5157</v>
      </c>
    </row>
    <row r="2353" spans="10:11" x14ac:dyDescent="0.35">
      <c r="J2353">
        <v>18900</v>
      </c>
      <c r="K2353" t="s">
        <v>5157</v>
      </c>
    </row>
    <row r="2354" spans="10:11" x14ac:dyDescent="0.35">
      <c r="J2354">
        <v>2000</v>
      </c>
      <c r="K2354" t="s">
        <v>5157</v>
      </c>
    </row>
    <row r="2355" spans="10:11" x14ac:dyDescent="0.35">
      <c r="J2355">
        <v>1000</v>
      </c>
      <c r="K2355" t="s">
        <v>5157</v>
      </c>
    </row>
    <row r="2356" spans="10:11" x14ac:dyDescent="0.35">
      <c r="J2356">
        <v>35000</v>
      </c>
      <c r="K2356" t="s">
        <v>5157</v>
      </c>
    </row>
    <row r="2357" spans="10:11" x14ac:dyDescent="0.35">
      <c r="J2357">
        <v>8000</v>
      </c>
      <c r="K2357" t="s">
        <v>5157</v>
      </c>
    </row>
    <row r="2358" spans="10:11" x14ac:dyDescent="0.35">
      <c r="J2358">
        <v>10000</v>
      </c>
      <c r="K2358" t="s">
        <v>5157</v>
      </c>
    </row>
    <row r="2359" spans="10:11" x14ac:dyDescent="0.35">
      <c r="J2359">
        <v>27000</v>
      </c>
      <c r="K2359" t="s">
        <v>5157</v>
      </c>
    </row>
    <row r="2360" spans="10:11" x14ac:dyDescent="0.35">
      <c r="J2360">
        <v>1500</v>
      </c>
      <c r="K2360" t="s">
        <v>5157</v>
      </c>
    </row>
    <row r="2361" spans="10:11" x14ac:dyDescent="0.35">
      <c r="J2361">
        <v>7500</v>
      </c>
      <c r="K2361" t="s">
        <v>5157</v>
      </c>
    </row>
    <row r="2362" spans="10:11" x14ac:dyDescent="0.35">
      <c r="J2362">
        <v>5000</v>
      </c>
      <c r="K2362" t="s">
        <v>5157</v>
      </c>
    </row>
    <row r="2363" spans="10:11" x14ac:dyDescent="0.35">
      <c r="J2363">
        <v>200</v>
      </c>
      <c r="K2363" t="s">
        <v>5157</v>
      </c>
    </row>
    <row r="2364" spans="10:11" x14ac:dyDescent="0.35">
      <c r="J2364">
        <v>420</v>
      </c>
      <c r="K2364" t="s">
        <v>5157</v>
      </c>
    </row>
    <row r="2365" spans="10:11" x14ac:dyDescent="0.35">
      <c r="J2365">
        <v>175000</v>
      </c>
      <c r="K2365" t="s">
        <v>5157</v>
      </c>
    </row>
    <row r="2366" spans="10:11" x14ac:dyDescent="0.35">
      <c r="J2366">
        <v>128</v>
      </c>
      <c r="K2366" t="s">
        <v>5157</v>
      </c>
    </row>
    <row r="2367" spans="10:11" x14ac:dyDescent="0.35">
      <c r="J2367">
        <v>1000</v>
      </c>
      <c r="K2367" t="s">
        <v>5157</v>
      </c>
    </row>
    <row r="2368" spans="10:11" x14ac:dyDescent="0.35">
      <c r="J2368">
        <v>25000</v>
      </c>
      <c r="K2368" t="s">
        <v>5157</v>
      </c>
    </row>
    <row r="2369" spans="10:11" x14ac:dyDescent="0.35">
      <c r="J2369">
        <v>50000</v>
      </c>
      <c r="K2369" t="s">
        <v>5157</v>
      </c>
    </row>
    <row r="2370" spans="10:11" x14ac:dyDescent="0.35">
      <c r="J2370">
        <v>40000</v>
      </c>
      <c r="K2370" t="s">
        <v>5157</v>
      </c>
    </row>
    <row r="2371" spans="10:11" x14ac:dyDescent="0.35">
      <c r="J2371">
        <v>25000</v>
      </c>
      <c r="K2371" t="s">
        <v>5157</v>
      </c>
    </row>
    <row r="2372" spans="10:11" x14ac:dyDescent="0.35">
      <c r="J2372">
        <v>25000</v>
      </c>
      <c r="K2372" t="s">
        <v>5157</v>
      </c>
    </row>
    <row r="2373" spans="10:11" x14ac:dyDescent="0.35">
      <c r="J2373">
        <v>2000</v>
      </c>
      <c r="K2373" t="s">
        <v>5157</v>
      </c>
    </row>
    <row r="2374" spans="10:11" x14ac:dyDescent="0.35">
      <c r="J2374">
        <v>5500</v>
      </c>
      <c r="K2374" t="s">
        <v>5157</v>
      </c>
    </row>
    <row r="2375" spans="10:11" x14ac:dyDescent="0.35">
      <c r="J2375">
        <v>850000</v>
      </c>
      <c r="K2375" t="s">
        <v>5157</v>
      </c>
    </row>
    <row r="2376" spans="10:11" x14ac:dyDescent="0.35">
      <c r="J2376">
        <v>22000</v>
      </c>
      <c r="K2376" t="s">
        <v>5157</v>
      </c>
    </row>
    <row r="2377" spans="10:11" x14ac:dyDescent="0.35">
      <c r="J2377">
        <v>10000</v>
      </c>
      <c r="K2377" t="s">
        <v>5157</v>
      </c>
    </row>
    <row r="2378" spans="10:11" x14ac:dyDescent="0.35">
      <c r="J2378">
        <v>3000</v>
      </c>
      <c r="K2378" t="s">
        <v>5157</v>
      </c>
    </row>
    <row r="2379" spans="10:11" x14ac:dyDescent="0.35">
      <c r="J2379">
        <v>2500</v>
      </c>
      <c r="K2379" t="s">
        <v>5157</v>
      </c>
    </row>
    <row r="2380" spans="10:11" x14ac:dyDescent="0.35">
      <c r="J2380">
        <v>110000</v>
      </c>
      <c r="K2380" t="s">
        <v>5157</v>
      </c>
    </row>
    <row r="2381" spans="10:11" x14ac:dyDescent="0.35">
      <c r="J2381">
        <v>30000</v>
      </c>
      <c r="K2381" t="s">
        <v>5157</v>
      </c>
    </row>
    <row r="2382" spans="10:11" x14ac:dyDescent="0.35">
      <c r="J2382">
        <v>15000</v>
      </c>
      <c r="K2382" t="s">
        <v>5157</v>
      </c>
    </row>
    <row r="2383" spans="10:11" x14ac:dyDescent="0.35">
      <c r="J2383">
        <v>86350</v>
      </c>
      <c r="K2383" t="s">
        <v>5157</v>
      </c>
    </row>
    <row r="2384" spans="10:11" x14ac:dyDescent="0.35">
      <c r="J2384">
        <v>3000</v>
      </c>
      <c r="K2384" t="s">
        <v>5157</v>
      </c>
    </row>
    <row r="2385" spans="10:11" x14ac:dyDescent="0.35">
      <c r="J2385">
        <v>10000</v>
      </c>
      <c r="K2385" t="s">
        <v>5157</v>
      </c>
    </row>
    <row r="2386" spans="10:11" x14ac:dyDescent="0.35">
      <c r="J2386">
        <v>1000</v>
      </c>
      <c r="K2386" t="s">
        <v>5157</v>
      </c>
    </row>
    <row r="2387" spans="10:11" x14ac:dyDescent="0.35">
      <c r="J2387">
        <v>65000</v>
      </c>
      <c r="K2387" t="s">
        <v>5157</v>
      </c>
    </row>
    <row r="2388" spans="10:11" x14ac:dyDescent="0.35">
      <c r="J2388">
        <v>30000</v>
      </c>
      <c r="K2388" t="s">
        <v>5157</v>
      </c>
    </row>
    <row r="2389" spans="10:11" x14ac:dyDescent="0.35">
      <c r="J2389">
        <v>150000</v>
      </c>
      <c r="K2389" t="s">
        <v>5157</v>
      </c>
    </row>
    <row r="2390" spans="10:11" x14ac:dyDescent="0.35">
      <c r="J2390">
        <v>37000</v>
      </c>
      <c r="K2390" t="s">
        <v>5157</v>
      </c>
    </row>
    <row r="2391" spans="10:11" x14ac:dyDescent="0.35">
      <c r="J2391">
        <v>16000</v>
      </c>
      <c r="K2391" t="s">
        <v>5157</v>
      </c>
    </row>
    <row r="2392" spans="10:11" x14ac:dyDescent="0.35">
      <c r="J2392">
        <v>510000</v>
      </c>
      <c r="K2392" t="s">
        <v>5157</v>
      </c>
    </row>
    <row r="2393" spans="10:11" x14ac:dyDescent="0.35">
      <c r="J2393">
        <v>20000</v>
      </c>
      <c r="K2393" t="s">
        <v>5157</v>
      </c>
    </row>
    <row r="2394" spans="10:11" x14ac:dyDescent="0.35">
      <c r="J2394">
        <v>4200</v>
      </c>
      <c r="K2394" t="s">
        <v>5157</v>
      </c>
    </row>
    <row r="2395" spans="10:11" x14ac:dyDescent="0.35">
      <c r="J2395">
        <v>100000</v>
      </c>
      <c r="K2395" t="s">
        <v>5157</v>
      </c>
    </row>
    <row r="2396" spans="10:11" x14ac:dyDescent="0.35">
      <c r="J2396">
        <v>5000</v>
      </c>
      <c r="K2396" t="s">
        <v>5157</v>
      </c>
    </row>
    <row r="2397" spans="10:11" x14ac:dyDescent="0.35">
      <c r="J2397">
        <v>33000</v>
      </c>
      <c r="K2397" t="s">
        <v>5157</v>
      </c>
    </row>
    <row r="2398" spans="10:11" x14ac:dyDescent="0.35">
      <c r="J2398">
        <v>5000</v>
      </c>
      <c r="K2398" t="s">
        <v>5157</v>
      </c>
    </row>
    <row r="2399" spans="10:11" x14ac:dyDescent="0.35">
      <c r="J2399">
        <v>124000</v>
      </c>
      <c r="K2399" t="s">
        <v>5157</v>
      </c>
    </row>
    <row r="2400" spans="10:11" x14ac:dyDescent="0.35">
      <c r="J2400">
        <v>4000</v>
      </c>
      <c r="K2400" t="s">
        <v>5157</v>
      </c>
    </row>
    <row r="2401" spans="10:11" x14ac:dyDescent="0.35">
      <c r="J2401">
        <v>13000</v>
      </c>
      <c r="K2401" t="s">
        <v>5157</v>
      </c>
    </row>
    <row r="2402" spans="10:11" x14ac:dyDescent="0.35">
      <c r="J2402">
        <v>50000</v>
      </c>
      <c r="K2402" t="s">
        <v>5157</v>
      </c>
    </row>
    <row r="2403" spans="10:11" x14ac:dyDescent="0.35">
      <c r="J2403">
        <v>28000</v>
      </c>
      <c r="K2403" t="s">
        <v>5158</v>
      </c>
    </row>
    <row r="2404" spans="10:11" x14ac:dyDescent="0.35">
      <c r="J2404">
        <v>12000</v>
      </c>
      <c r="K2404" t="s">
        <v>5158</v>
      </c>
    </row>
    <row r="2405" spans="10:11" x14ac:dyDescent="0.35">
      <c r="J2405">
        <v>1200</v>
      </c>
      <c r="K2405" t="s">
        <v>5158</v>
      </c>
    </row>
    <row r="2406" spans="10:11" x14ac:dyDescent="0.35">
      <c r="J2406">
        <v>15000</v>
      </c>
      <c r="K2406" t="s">
        <v>5158</v>
      </c>
    </row>
    <row r="2407" spans="10:11" x14ac:dyDescent="0.35">
      <c r="J2407">
        <v>5000</v>
      </c>
      <c r="K2407" t="s">
        <v>5158</v>
      </c>
    </row>
    <row r="2408" spans="10:11" x14ac:dyDescent="0.35">
      <c r="J2408">
        <v>3250</v>
      </c>
      <c r="K2408" t="s">
        <v>5158</v>
      </c>
    </row>
    <row r="2409" spans="10:11" x14ac:dyDescent="0.35">
      <c r="J2409">
        <v>22000</v>
      </c>
      <c r="K2409" t="s">
        <v>5158</v>
      </c>
    </row>
    <row r="2410" spans="10:11" x14ac:dyDescent="0.35">
      <c r="J2410">
        <v>15000</v>
      </c>
      <c r="K2410" t="s">
        <v>5158</v>
      </c>
    </row>
    <row r="2411" spans="10:11" x14ac:dyDescent="0.35">
      <c r="J2411">
        <v>25000</v>
      </c>
      <c r="K2411" t="s">
        <v>5158</v>
      </c>
    </row>
    <row r="2412" spans="10:11" x14ac:dyDescent="0.35">
      <c r="J2412">
        <v>15000</v>
      </c>
      <c r="K2412" t="s">
        <v>5158</v>
      </c>
    </row>
    <row r="2413" spans="10:11" x14ac:dyDescent="0.35">
      <c r="J2413">
        <v>25000</v>
      </c>
      <c r="K2413" t="s">
        <v>5158</v>
      </c>
    </row>
    <row r="2414" spans="10:11" x14ac:dyDescent="0.35">
      <c r="J2414">
        <v>8000</v>
      </c>
      <c r="K2414" t="s">
        <v>5158</v>
      </c>
    </row>
    <row r="2415" spans="10:11" x14ac:dyDescent="0.35">
      <c r="J2415">
        <v>3000</v>
      </c>
      <c r="K2415" t="s">
        <v>5158</v>
      </c>
    </row>
    <row r="2416" spans="10:11" x14ac:dyDescent="0.35">
      <c r="J2416">
        <v>15000</v>
      </c>
      <c r="K2416" t="s">
        <v>5158</v>
      </c>
    </row>
    <row r="2417" spans="10:11" x14ac:dyDescent="0.35">
      <c r="J2417">
        <v>60000</v>
      </c>
      <c r="K2417" t="s">
        <v>5158</v>
      </c>
    </row>
    <row r="2418" spans="10:11" x14ac:dyDescent="0.35">
      <c r="J2418">
        <v>20000</v>
      </c>
      <c r="K2418" t="s">
        <v>5158</v>
      </c>
    </row>
    <row r="2419" spans="10:11" x14ac:dyDescent="0.35">
      <c r="J2419">
        <v>1000</v>
      </c>
      <c r="K2419" t="s">
        <v>5158</v>
      </c>
    </row>
    <row r="2420" spans="10:11" x14ac:dyDescent="0.35">
      <c r="J2420">
        <v>25000</v>
      </c>
      <c r="K2420" t="s">
        <v>5158</v>
      </c>
    </row>
    <row r="2421" spans="10:11" x14ac:dyDescent="0.35">
      <c r="J2421">
        <v>3000</v>
      </c>
      <c r="K2421" t="s">
        <v>5158</v>
      </c>
    </row>
    <row r="2422" spans="10:11" x14ac:dyDescent="0.35">
      <c r="J2422">
        <v>16870</v>
      </c>
      <c r="K2422" t="s">
        <v>5158</v>
      </c>
    </row>
    <row r="2423" spans="10:11" x14ac:dyDescent="0.35">
      <c r="J2423">
        <v>6000</v>
      </c>
      <c r="K2423" t="s">
        <v>5158</v>
      </c>
    </row>
    <row r="2424" spans="10:11" x14ac:dyDescent="0.35">
      <c r="J2424">
        <v>500</v>
      </c>
      <c r="K2424" t="s">
        <v>5158</v>
      </c>
    </row>
    <row r="2425" spans="10:11" x14ac:dyDescent="0.35">
      <c r="J2425">
        <v>60000</v>
      </c>
      <c r="K2425" t="s">
        <v>5158</v>
      </c>
    </row>
    <row r="2426" spans="10:11" x14ac:dyDescent="0.35">
      <c r="J2426">
        <v>25000</v>
      </c>
      <c r="K2426" t="s">
        <v>5158</v>
      </c>
    </row>
    <row r="2427" spans="10:11" x14ac:dyDescent="0.35">
      <c r="J2427">
        <v>3500</v>
      </c>
      <c r="K2427" t="s">
        <v>5158</v>
      </c>
    </row>
    <row r="2428" spans="10:11" x14ac:dyDescent="0.35">
      <c r="J2428">
        <v>20000</v>
      </c>
      <c r="K2428" t="s">
        <v>5158</v>
      </c>
    </row>
    <row r="2429" spans="10:11" x14ac:dyDescent="0.35">
      <c r="J2429">
        <v>50000</v>
      </c>
      <c r="K2429" t="s">
        <v>5158</v>
      </c>
    </row>
    <row r="2430" spans="10:11" x14ac:dyDescent="0.35">
      <c r="J2430">
        <v>35000</v>
      </c>
      <c r="K2430" t="s">
        <v>5158</v>
      </c>
    </row>
    <row r="2431" spans="10:11" x14ac:dyDescent="0.35">
      <c r="J2431">
        <v>140000</v>
      </c>
      <c r="K2431" t="s">
        <v>5158</v>
      </c>
    </row>
    <row r="2432" spans="10:11" x14ac:dyDescent="0.35">
      <c r="J2432">
        <v>3000</v>
      </c>
      <c r="K2432" t="s">
        <v>5158</v>
      </c>
    </row>
    <row r="2433" spans="10:11" x14ac:dyDescent="0.35">
      <c r="J2433">
        <v>100000</v>
      </c>
      <c r="K2433" t="s">
        <v>5158</v>
      </c>
    </row>
    <row r="2434" spans="10:11" x14ac:dyDescent="0.35">
      <c r="J2434">
        <v>14000</v>
      </c>
      <c r="K2434" t="s">
        <v>5158</v>
      </c>
    </row>
    <row r="2435" spans="10:11" x14ac:dyDescent="0.35">
      <c r="J2435">
        <v>10000</v>
      </c>
      <c r="K2435" t="s">
        <v>5158</v>
      </c>
    </row>
    <row r="2436" spans="10:11" x14ac:dyDescent="0.35">
      <c r="J2436">
        <v>20000</v>
      </c>
      <c r="K2436" t="s">
        <v>5158</v>
      </c>
    </row>
    <row r="2437" spans="10:11" x14ac:dyDescent="0.35">
      <c r="J2437">
        <v>250000</v>
      </c>
      <c r="K2437" t="s">
        <v>5158</v>
      </c>
    </row>
    <row r="2438" spans="10:11" x14ac:dyDescent="0.35">
      <c r="J2438">
        <v>117000</v>
      </c>
      <c r="K2438" t="s">
        <v>5158</v>
      </c>
    </row>
    <row r="2439" spans="10:11" x14ac:dyDescent="0.35">
      <c r="J2439">
        <v>8000</v>
      </c>
      <c r="K2439" t="s">
        <v>5158</v>
      </c>
    </row>
    <row r="2440" spans="10:11" x14ac:dyDescent="0.35">
      <c r="J2440">
        <v>15000</v>
      </c>
      <c r="K2440" t="s">
        <v>5158</v>
      </c>
    </row>
    <row r="2441" spans="10:11" x14ac:dyDescent="0.35">
      <c r="J2441">
        <v>10000</v>
      </c>
      <c r="K2441" t="s">
        <v>5158</v>
      </c>
    </row>
    <row r="2442" spans="10:11" x14ac:dyDescent="0.35">
      <c r="J2442">
        <v>5000</v>
      </c>
      <c r="K2442" t="s">
        <v>5158</v>
      </c>
    </row>
    <row r="2443" spans="10:11" x14ac:dyDescent="0.35">
      <c r="J2443">
        <v>7500</v>
      </c>
      <c r="K2443" t="s">
        <v>5156</v>
      </c>
    </row>
    <row r="2444" spans="10:11" x14ac:dyDescent="0.35">
      <c r="J2444">
        <v>24000</v>
      </c>
      <c r="K2444" t="s">
        <v>5156</v>
      </c>
    </row>
    <row r="2445" spans="10:11" x14ac:dyDescent="0.35">
      <c r="J2445">
        <v>20000</v>
      </c>
      <c r="K2445" t="s">
        <v>5156</v>
      </c>
    </row>
    <row r="2446" spans="10:11" x14ac:dyDescent="0.35">
      <c r="J2446">
        <v>3000</v>
      </c>
      <c r="K2446" t="s">
        <v>5156</v>
      </c>
    </row>
    <row r="2447" spans="10:11" x14ac:dyDescent="0.35">
      <c r="J2447">
        <v>5000</v>
      </c>
      <c r="K2447" t="s">
        <v>5156</v>
      </c>
    </row>
    <row r="2448" spans="10:11" x14ac:dyDescent="0.35">
      <c r="J2448">
        <v>5000</v>
      </c>
      <c r="K2448" t="s">
        <v>5156</v>
      </c>
    </row>
    <row r="2449" spans="10:11" x14ac:dyDescent="0.35">
      <c r="J2449">
        <v>2500</v>
      </c>
      <c r="K2449" t="s">
        <v>5156</v>
      </c>
    </row>
    <row r="2450" spans="10:11" x14ac:dyDescent="0.35">
      <c r="J2450">
        <v>400</v>
      </c>
      <c r="K2450" t="s">
        <v>5156</v>
      </c>
    </row>
    <row r="2451" spans="10:11" x14ac:dyDescent="0.35">
      <c r="J2451">
        <v>10000</v>
      </c>
      <c r="K2451" t="s">
        <v>5156</v>
      </c>
    </row>
    <row r="2452" spans="10:11" x14ac:dyDescent="0.35">
      <c r="J2452">
        <v>15000</v>
      </c>
      <c r="K2452" t="s">
        <v>5156</v>
      </c>
    </row>
    <row r="2453" spans="10:11" x14ac:dyDescent="0.35">
      <c r="J2453">
        <v>10000</v>
      </c>
      <c r="K2453" t="s">
        <v>5156</v>
      </c>
    </row>
    <row r="2454" spans="10:11" x14ac:dyDescent="0.35">
      <c r="J2454">
        <v>600</v>
      </c>
      <c r="K2454" t="s">
        <v>5156</v>
      </c>
    </row>
    <row r="2455" spans="10:11" x14ac:dyDescent="0.35">
      <c r="J2455">
        <v>3000</v>
      </c>
      <c r="K2455" t="s">
        <v>5156</v>
      </c>
    </row>
    <row r="2456" spans="10:11" x14ac:dyDescent="0.35">
      <c r="J2456">
        <v>35000</v>
      </c>
      <c r="K2456" t="s">
        <v>5156</v>
      </c>
    </row>
    <row r="2457" spans="10:11" x14ac:dyDescent="0.35">
      <c r="J2457">
        <v>300</v>
      </c>
      <c r="K2457" t="s">
        <v>5156</v>
      </c>
    </row>
    <row r="2458" spans="10:11" x14ac:dyDescent="0.35">
      <c r="J2458">
        <v>1500</v>
      </c>
      <c r="K2458" t="s">
        <v>5156</v>
      </c>
    </row>
    <row r="2459" spans="10:11" x14ac:dyDescent="0.35">
      <c r="J2459">
        <v>23000</v>
      </c>
      <c r="K2459" t="s">
        <v>5156</v>
      </c>
    </row>
    <row r="2460" spans="10:11" x14ac:dyDescent="0.35">
      <c r="J2460">
        <v>5000</v>
      </c>
      <c r="K2460" t="s">
        <v>5156</v>
      </c>
    </row>
    <row r="2461" spans="10:11" x14ac:dyDescent="0.35">
      <c r="J2461">
        <v>30000</v>
      </c>
      <c r="K2461" t="s">
        <v>5156</v>
      </c>
    </row>
    <row r="2462" spans="10:11" x14ac:dyDescent="0.35">
      <c r="J2462">
        <v>8500</v>
      </c>
      <c r="K2462" t="s">
        <v>5156</v>
      </c>
    </row>
    <row r="2463" spans="10:11" x14ac:dyDescent="0.35">
      <c r="J2463">
        <v>7500</v>
      </c>
      <c r="K2463" t="s">
        <v>5156</v>
      </c>
    </row>
    <row r="2464" spans="10:11" x14ac:dyDescent="0.35">
      <c r="J2464">
        <v>3000</v>
      </c>
      <c r="K2464" t="s">
        <v>5156</v>
      </c>
    </row>
    <row r="2465" spans="10:11" x14ac:dyDescent="0.35">
      <c r="J2465">
        <v>2000</v>
      </c>
      <c r="K2465" t="s">
        <v>5156</v>
      </c>
    </row>
    <row r="2466" spans="10:11" x14ac:dyDescent="0.35">
      <c r="J2466">
        <v>2000</v>
      </c>
      <c r="K2466" t="s">
        <v>5156</v>
      </c>
    </row>
    <row r="2467" spans="10:11" x14ac:dyDescent="0.35">
      <c r="J2467">
        <v>700</v>
      </c>
      <c r="K2467" t="s">
        <v>5156</v>
      </c>
    </row>
    <row r="2468" spans="10:11" x14ac:dyDescent="0.35">
      <c r="J2468">
        <v>2500</v>
      </c>
      <c r="K2468" t="s">
        <v>5156</v>
      </c>
    </row>
    <row r="2469" spans="10:11" x14ac:dyDescent="0.35">
      <c r="J2469">
        <v>1000</v>
      </c>
      <c r="K2469" t="s">
        <v>5156</v>
      </c>
    </row>
    <row r="2470" spans="10:11" x14ac:dyDescent="0.35">
      <c r="J2470">
        <v>2000</v>
      </c>
      <c r="K2470" t="s">
        <v>5156</v>
      </c>
    </row>
    <row r="2471" spans="10:11" x14ac:dyDescent="0.35">
      <c r="J2471">
        <v>1200</v>
      </c>
      <c r="K2471" t="s">
        <v>5156</v>
      </c>
    </row>
    <row r="2472" spans="10:11" x14ac:dyDescent="0.35">
      <c r="J2472">
        <v>1000</v>
      </c>
      <c r="K2472" t="s">
        <v>5156</v>
      </c>
    </row>
    <row r="2473" spans="10:11" x14ac:dyDescent="0.35">
      <c r="J2473">
        <v>500</v>
      </c>
      <c r="K2473" t="s">
        <v>5156</v>
      </c>
    </row>
    <row r="2474" spans="10:11" x14ac:dyDescent="0.35">
      <c r="J2474">
        <v>7500</v>
      </c>
      <c r="K2474" t="s">
        <v>5156</v>
      </c>
    </row>
    <row r="2475" spans="10:11" x14ac:dyDescent="0.35">
      <c r="J2475">
        <v>2000</v>
      </c>
      <c r="K2475" t="s">
        <v>5156</v>
      </c>
    </row>
    <row r="2476" spans="10:11" x14ac:dyDescent="0.35">
      <c r="J2476">
        <v>5000</v>
      </c>
      <c r="K2476" t="s">
        <v>5156</v>
      </c>
    </row>
    <row r="2477" spans="10:11" x14ac:dyDescent="0.35">
      <c r="J2477">
        <v>2500</v>
      </c>
      <c r="K2477" t="s">
        <v>5156</v>
      </c>
    </row>
    <row r="2478" spans="10:11" x14ac:dyDescent="0.35">
      <c r="J2478">
        <v>3200</v>
      </c>
      <c r="K2478" t="s">
        <v>5156</v>
      </c>
    </row>
    <row r="2479" spans="10:11" x14ac:dyDescent="0.35">
      <c r="J2479">
        <v>750</v>
      </c>
      <c r="K2479" t="s">
        <v>5156</v>
      </c>
    </row>
    <row r="2480" spans="10:11" x14ac:dyDescent="0.35">
      <c r="J2480">
        <v>8000</v>
      </c>
      <c r="K2480" t="s">
        <v>5156</v>
      </c>
    </row>
    <row r="2481" spans="10:11" x14ac:dyDescent="0.35">
      <c r="J2481">
        <v>300</v>
      </c>
      <c r="K2481" t="s">
        <v>5156</v>
      </c>
    </row>
    <row r="2482" spans="10:11" x14ac:dyDescent="0.35">
      <c r="J2482">
        <v>2000</v>
      </c>
      <c r="K2482" t="s">
        <v>5156</v>
      </c>
    </row>
    <row r="2483" spans="10:11" x14ac:dyDescent="0.35">
      <c r="J2483">
        <v>4000</v>
      </c>
      <c r="K2483" t="s">
        <v>5156</v>
      </c>
    </row>
    <row r="2484" spans="10:11" x14ac:dyDescent="0.35">
      <c r="J2484">
        <v>1000</v>
      </c>
      <c r="K2484" t="s">
        <v>5156</v>
      </c>
    </row>
    <row r="2485" spans="10:11" x14ac:dyDescent="0.35">
      <c r="J2485">
        <v>1100</v>
      </c>
      <c r="K2485" t="s">
        <v>5156</v>
      </c>
    </row>
    <row r="2486" spans="10:11" x14ac:dyDescent="0.35">
      <c r="J2486">
        <v>3500</v>
      </c>
      <c r="K2486" t="s">
        <v>5156</v>
      </c>
    </row>
    <row r="2487" spans="10:11" x14ac:dyDescent="0.35">
      <c r="J2487">
        <v>2000</v>
      </c>
      <c r="K2487" t="s">
        <v>5156</v>
      </c>
    </row>
    <row r="2488" spans="10:11" x14ac:dyDescent="0.35">
      <c r="J2488">
        <v>300</v>
      </c>
      <c r="K2488" t="s">
        <v>5156</v>
      </c>
    </row>
    <row r="2489" spans="10:11" x14ac:dyDescent="0.35">
      <c r="J2489">
        <v>1500</v>
      </c>
      <c r="K2489" t="s">
        <v>5156</v>
      </c>
    </row>
    <row r="2490" spans="10:11" x14ac:dyDescent="0.35">
      <c r="J2490">
        <v>3000</v>
      </c>
      <c r="K2490" t="s">
        <v>5156</v>
      </c>
    </row>
    <row r="2491" spans="10:11" x14ac:dyDescent="0.35">
      <c r="J2491">
        <v>3500</v>
      </c>
      <c r="K2491" t="s">
        <v>5156</v>
      </c>
    </row>
    <row r="2492" spans="10:11" x14ac:dyDescent="0.35">
      <c r="J2492">
        <v>500</v>
      </c>
      <c r="K2492" t="s">
        <v>5156</v>
      </c>
    </row>
    <row r="2493" spans="10:11" x14ac:dyDescent="0.35">
      <c r="J2493">
        <v>500</v>
      </c>
      <c r="K2493" t="s">
        <v>5156</v>
      </c>
    </row>
    <row r="2494" spans="10:11" x14ac:dyDescent="0.35">
      <c r="J2494">
        <v>600</v>
      </c>
      <c r="K2494" t="s">
        <v>5156</v>
      </c>
    </row>
    <row r="2495" spans="10:11" x14ac:dyDescent="0.35">
      <c r="J2495">
        <v>20000</v>
      </c>
      <c r="K2495" t="s">
        <v>5156</v>
      </c>
    </row>
    <row r="2496" spans="10:11" x14ac:dyDescent="0.35">
      <c r="J2496">
        <v>1500</v>
      </c>
      <c r="K2496" t="s">
        <v>5156</v>
      </c>
    </row>
    <row r="2497" spans="10:11" x14ac:dyDescent="0.35">
      <c r="J2497">
        <v>1500</v>
      </c>
      <c r="K2497" t="s">
        <v>5156</v>
      </c>
    </row>
    <row r="2498" spans="10:11" x14ac:dyDescent="0.35">
      <c r="J2498">
        <v>6000</v>
      </c>
      <c r="K2498" t="s">
        <v>5156</v>
      </c>
    </row>
    <row r="2499" spans="10:11" x14ac:dyDescent="0.35">
      <c r="J2499">
        <v>4000</v>
      </c>
      <c r="K2499" t="s">
        <v>5156</v>
      </c>
    </row>
    <row r="2500" spans="10:11" x14ac:dyDescent="0.35">
      <c r="J2500">
        <v>1000</v>
      </c>
      <c r="K2500" t="s">
        <v>5156</v>
      </c>
    </row>
    <row r="2501" spans="10:11" x14ac:dyDescent="0.35">
      <c r="J2501">
        <v>4000</v>
      </c>
      <c r="K2501" t="s">
        <v>5156</v>
      </c>
    </row>
    <row r="2502" spans="10:11" x14ac:dyDescent="0.35">
      <c r="J2502">
        <v>600</v>
      </c>
      <c r="K2502" t="s">
        <v>5156</v>
      </c>
    </row>
    <row r="2503" spans="10:11" x14ac:dyDescent="0.35">
      <c r="J2503">
        <v>11000</v>
      </c>
      <c r="K2503" t="s">
        <v>5158</v>
      </c>
    </row>
    <row r="2504" spans="10:11" x14ac:dyDescent="0.35">
      <c r="J2504">
        <v>110000</v>
      </c>
      <c r="K2504" t="s">
        <v>5158</v>
      </c>
    </row>
    <row r="2505" spans="10:11" x14ac:dyDescent="0.35">
      <c r="J2505">
        <v>10000</v>
      </c>
      <c r="K2505" t="s">
        <v>5158</v>
      </c>
    </row>
    <row r="2506" spans="10:11" x14ac:dyDescent="0.35">
      <c r="J2506">
        <v>35000</v>
      </c>
      <c r="K2506" t="s">
        <v>5158</v>
      </c>
    </row>
    <row r="2507" spans="10:11" x14ac:dyDescent="0.35">
      <c r="J2507">
        <v>7000</v>
      </c>
      <c r="K2507" t="s">
        <v>5158</v>
      </c>
    </row>
    <row r="2508" spans="10:11" x14ac:dyDescent="0.35">
      <c r="J2508">
        <v>5000</v>
      </c>
      <c r="K2508" t="s">
        <v>5158</v>
      </c>
    </row>
    <row r="2509" spans="10:11" x14ac:dyDescent="0.35">
      <c r="J2509">
        <v>42850</v>
      </c>
      <c r="K2509" t="s">
        <v>5158</v>
      </c>
    </row>
    <row r="2510" spans="10:11" x14ac:dyDescent="0.35">
      <c r="J2510">
        <v>20000</v>
      </c>
      <c r="K2510" t="s">
        <v>5158</v>
      </c>
    </row>
    <row r="2511" spans="10:11" x14ac:dyDescent="0.35">
      <c r="J2511">
        <v>95000</v>
      </c>
      <c r="K2511" t="s">
        <v>5158</v>
      </c>
    </row>
    <row r="2512" spans="10:11" x14ac:dyDescent="0.35">
      <c r="J2512">
        <v>50000</v>
      </c>
      <c r="K2512" t="s">
        <v>5158</v>
      </c>
    </row>
    <row r="2513" spans="10:11" x14ac:dyDescent="0.35">
      <c r="J2513">
        <v>100000</v>
      </c>
      <c r="K2513" t="s">
        <v>5158</v>
      </c>
    </row>
    <row r="2514" spans="10:11" x14ac:dyDescent="0.35">
      <c r="J2514">
        <v>1150</v>
      </c>
      <c r="K2514" t="s">
        <v>5158</v>
      </c>
    </row>
    <row r="2515" spans="10:11" x14ac:dyDescent="0.35">
      <c r="J2515">
        <v>180000</v>
      </c>
      <c r="K2515" t="s">
        <v>5158</v>
      </c>
    </row>
    <row r="2516" spans="10:11" x14ac:dyDescent="0.35">
      <c r="J2516">
        <v>12000</v>
      </c>
      <c r="K2516" t="s">
        <v>5158</v>
      </c>
    </row>
    <row r="2517" spans="10:11" x14ac:dyDescent="0.35">
      <c r="J2517">
        <v>5000</v>
      </c>
      <c r="K2517" t="s">
        <v>5158</v>
      </c>
    </row>
    <row r="2518" spans="10:11" x14ac:dyDescent="0.35">
      <c r="J2518">
        <v>22000</v>
      </c>
      <c r="K2518" t="s">
        <v>5158</v>
      </c>
    </row>
    <row r="2519" spans="10:11" x14ac:dyDescent="0.35">
      <c r="J2519">
        <v>18000</v>
      </c>
      <c r="K2519" t="s">
        <v>5158</v>
      </c>
    </row>
    <row r="2520" spans="10:11" x14ac:dyDescent="0.35">
      <c r="J2520">
        <v>5000</v>
      </c>
      <c r="K2520" t="s">
        <v>5158</v>
      </c>
    </row>
    <row r="2521" spans="10:11" x14ac:dyDescent="0.35">
      <c r="J2521">
        <v>150000</v>
      </c>
      <c r="K2521" t="s">
        <v>5158</v>
      </c>
    </row>
    <row r="2522" spans="10:11" x14ac:dyDescent="0.35">
      <c r="J2522">
        <v>100000</v>
      </c>
      <c r="K2522" t="s">
        <v>5158</v>
      </c>
    </row>
    <row r="2523" spans="10:11" x14ac:dyDescent="0.35">
      <c r="J2523">
        <v>12500</v>
      </c>
      <c r="K2523" t="s">
        <v>5156</v>
      </c>
    </row>
    <row r="2524" spans="10:11" x14ac:dyDescent="0.35">
      <c r="J2524">
        <v>5000</v>
      </c>
      <c r="K2524" t="s">
        <v>5156</v>
      </c>
    </row>
    <row r="2525" spans="10:11" x14ac:dyDescent="0.35">
      <c r="J2525">
        <v>900</v>
      </c>
      <c r="K2525" t="s">
        <v>5156</v>
      </c>
    </row>
    <row r="2526" spans="10:11" x14ac:dyDescent="0.35">
      <c r="J2526">
        <v>7500</v>
      </c>
      <c r="K2526" t="s">
        <v>5156</v>
      </c>
    </row>
    <row r="2527" spans="10:11" x14ac:dyDescent="0.35">
      <c r="J2527">
        <v>8000</v>
      </c>
      <c r="K2527" t="s">
        <v>5156</v>
      </c>
    </row>
    <row r="2528" spans="10:11" x14ac:dyDescent="0.35">
      <c r="J2528">
        <v>4000</v>
      </c>
      <c r="K2528" t="s">
        <v>5156</v>
      </c>
    </row>
    <row r="2529" spans="10:11" x14ac:dyDescent="0.35">
      <c r="J2529">
        <v>4000</v>
      </c>
      <c r="K2529" t="s">
        <v>5156</v>
      </c>
    </row>
    <row r="2530" spans="10:11" x14ac:dyDescent="0.35">
      <c r="J2530">
        <v>4000</v>
      </c>
      <c r="K2530" t="s">
        <v>5156</v>
      </c>
    </row>
    <row r="2531" spans="10:11" x14ac:dyDescent="0.35">
      <c r="J2531">
        <v>6000</v>
      </c>
      <c r="K2531" t="s">
        <v>5156</v>
      </c>
    </row>
    <row r="2532" spans="10:11" x14ac:dyDescent="0.35">
      <c r="J2532">
        <v>6500</v>
      </c>
      <c r="K2532" t="s">
        <v>5156</v>
      </c>
    </row>
    <row r="2533" spans="10:11" x14ac:dyDescent="0.35">
      <c r="J2533">
        <v>4500</v>
      </c>
      <c r="K2533" t="s">
        <v>5156</v>
      </c>
    </row>
    <row r="2534" spans="10:11" x14ac:dyDescent="0.35">
      <c r="J2534">
        <v>4000</v>
      </c>
      <c r="K2534" t="s">
        <v>5156</v>
      </c>
    </row>
    <row r="2535" spans="10:11" x14ac:dyDescent="0.35">
      <c r="J2535">
        <v>7500</v>
      </c>
      <c r="K2535" t="s">
        <v>5156</v>
      </c>
    </row>
    <row r="2536" spans="10:11" x14ac:dyDescent="0.35">
      <c r="J2536">
        <v>2000</v>
      </c>
      <c r="K2536" t="s">
        <v>5156</v>
      </c>
    </row>
    <row r="2537" spans="10:11" x14ac:dyDescent="0.35">
      <c r="J2537">
        <v>20000</v>
      </c>
      <c r="K2537" t="s">
        <v>5156</v>
      </c>
    </row>
    <row r="2538" spans="10:11" x14ac:dyDescent="0.35">
      <c r="J2538">
        <v>25</v>
      </c>
      <c r="K2538" t="s">
        <v>5156</v>
      </c>
    </row>
    <row r="2539" spans="10:11" x14ac:dyDescent="0.35">
      <c r="J2539">
        <v>1000</v>
      </c>
      <c r="K2539" t="s">
        <v>5156</v>
      </c>
    </row>
    <row r="2540" spans="10:11" x14ac:dyDescent="0.35">
      <c r="J2540">
        <v>18000</v>
      </c>
      <c r="K2540" t="s">
        <v>5156</v>
      </c>
    </row>
    <row r="2541" spans="10:11" x14ac:dyDescent="0.35">
      <c r="J2541">
        <v>10000</v>
      </c>
      <c r="K2541" t="s">
        <v>5156</v>
      </c>
    </row>
    <row r="2542" spans="10:11" x14ac:dyDescent="0.35">
      <c r="J2542">
        <v>2500</v>
      </c>
      <c r="K2542" t="s">
        <v>5156</v>
      </c>
    </row>
    <row r="2543" spans="10:11" x14ac:dyDescent="0.35">
      <c r="J2543">
        <v>3500</v>
      </c>
      <c r="K2543" t="s">
        <v>5156</v>
      </c>
    </row>
    <row r="2544" spans="10:11" x14ac:dyDescent="0.35">
      <c r="J2544">
        <v>700</v>
      </c>
      <c r="K2544" t="s">
        <v>5156</v>
      </c>
    </row>
    <row r="2545" spans="10:11" x14ac:dyDescent="0.35">
      <c r="J2545">
        <v>250</v>
      </c>
      <c r="K2545" t="s">
        <v>5156</v>
      </c>
    </row>
    <row r="2546" spans="10:11" x14ac:dyDescent="0.35">
      <c r="J2546">
        <v>5000</v>
      </c>
      <c r="K2546" t="s">
        <v>5156</v>
      </c>
    </row>
    <row r="2547" spans="10:11" x14ac:dyDescent="0.35">
      <c r="J2547">
        <v>2000</v>
      </c>
      <c r="K2547" t="s">
        <v>5156</v>
      </c>
    </row>
    <row r="2548" spans="10:11" x14ac:dyDescent="0.35">
      <c r="J2548">
        <v>3500</v>
      </c>
      <c r="K2548" t="s">
        <v>5156</v>
      </c>
    </row>
    <row r="2549" spans="10:11" x14ac:dyDescent="0.35">
      <c r="J2549">
        <v>5500</v>
      </c>
      <c r="K2549" t="s">
        <v>5156</v>
      </c>
    </row>
    <row r="2550" spans="10:11" x14ac:dyDescent="0.35">
      <c r="J2550">
        <v>6000</v>
      </c>
      <c r="K2550" t="s">
        <v>5156</v>
      </c>
    </row>
    <row r="2551" spans="10:11" x14ac:dyDescent="0.35">
      <c r="J2551">
        <v>1570</v>
      </c>
      <c r="K2551" t="s">
        <v>5156</v>
      </c>
    </row>
    <row r="2552" spans="10:11" x14ac:dyDescent="0.35">
      <c r="J2552">
        <v>6500</v>
      </c>
      <c r="K2552" t="s">
        <v>5156</v>
      </c>
    </row>
    <row r="2553" spans="10:11" x14ac:dyDescent="0.35">
      <c r="J2553">
        <v>3675</v>
      </c>
      <c r="K2553" t="s">
        <v>5156</v>
      </c>
    </row>
    <row r="2554" spans="10:11" x14ac:dyDescent="0.35">
      <c r="J2554">
        <v>3000</v>
      </c>
      <c r="K2554" t="s">
        <v>5156</v>
      </c>
    </row>
    <row r="2555" spans="10:11" x14ac:dyDescent="0.35">
      <c r="J2555">
        <v>1500</v>
      </c>
      <c r="K2555" t="s">
        <v>5156</v>
      </c>
    </row>
    <row r="2556" spans="10:11" x14ac:dyDescent="0.35">
      <c r="J2556">
        <v>3000</v>
      </c>
      <c r="K2556" t="s">
        <v>5156</v>
      </c>
    </row>
    <row r="2557" spans="10:11" x14ac:dyDescent="0.35">
      <c r="J2557">
        <v>2000</v>
      </c>
      <c r="K2557" t="s">
        <v>5156</v>
      </c>
    </row>
    <row r="2558" spans="10:11" x14ac:dyDescent="0.35">
      <c r="J2558">
        <v>745</v>
      </c>
      <c r="K2558" t="s">
        <v>5156</v>
      </c>
    </row>
    <row r="2559" spans="10:11" x14ac:dyDescent="0.35">
      <c r="J2559">
        <v>900</v>
      </c>
      <c r="K2559" t="s">
        <v>5156</v>
      </c>
    </row>
    <row r="2560" spans="10:11" x14ac:dyDescent="0.35">
      <c r="J2560">
        <v>1250</v>
      </c>
      <c r="K2560" t="s">
        <v>5156</v>
      </c>
    </row>
    <row r="2561" spans="10:11" x14ac:dyDescent="0.35">
      <c r="J2561">
        <v>800</v>
      </c>
      <c r="K2561" t="s">
        <v>5156</v>
      </c>
    </row>
    <row r="2562" spans="10:11" x14ac:dyDescent="0.35">
      <c r="J2562">
        <v>3000</v>
      </c>
      <c r="K2562" t="s">
        <v>5156</v>
      </c>
    </row>
    <row r="2563" spans="10:11" x14ac:dyDescent="0.35">
      <c r="J2563">
        <v>100000</v>
      </c>
      <c r="K2563" t="s">
        <v>5157</v>
      </c>
    </row>
    <row r="2564" spans="10:11" x14ac:dyDescent="0.35">
      <c r="J2564">
        <v>10000</v>
      </c>
      <c r="K2564" t="s">
        <v>5157</v>
      </c>
    </row>
    <row r="2565" spans="10:11" x14ac:dyDescent="0.35">
      <c r="J2565">
        <v>20000</v>
      </c>
      <c r="K2565" t="s">
        <v>5157</v>
      </c>
    </row>
    <row r="2566" spans="10:11" x14ac:dyDescent="0.35">
      <c r="J2566">
        <v>40000</v>
      </c>
      <c r="K2566" t="s">
        <v>5157</v>
      </c>
    </row>
    <row r="2567" spans="10:11" x14ac:dyDescent="0.35">
      <c r="J2567">
        <v>10000</v>
      </c>
      <c r="K2567" t="s">
        <v>5157</v>
      </c>
    </row>
    <row r="2568" spans="10:11" x14ac:dyDescent="0.35">
      <c r="J2568">
        <v>35000</v>
      </c>
      <c r="K2568" t="s">
        <v>5157</v>
      </c>
    </row>
    <row r="2569" spans="10:11" x14ac:dyDescent="0.35">
      <c r="J2569">
        <v>45000</v>
      </c>
      <c r="K2569" t="s">
        <v>5157</v>
      </c>
    </row>
    <row r="2570" spans="10:11" x14ac:dyDescent="0.35">
      <c r="J2570">
        <v>10000</v>
      </c>
      <c r="K2570" t="s">
        <v>5157</v>
      </c>
    </row>
    <row r="2571" spans="10:11" x14ac:dyDescent="0.35">
      <c r="J2571">
        <v>6500</v>
      </c>
      <c r="K2571" t="s">
        <v>5157</v>
      </c>
    </row>
    <row r="2572" spans="10:11" x14ac:dyDescent="0.35">
      <c r="J2572">
        <v>7000</v>
      </c>
      <c r="K2572" t="s">
        <v>5157</v>
      </c>
    </row>
    <row r="2573" spans="10:11" x14ac:dyDescent="0.35">
      <c r="J2573">
        <v>100000</v>
      </c>
      <c r="K2573" t="s">
        <v>5157</v>
      </c>
    </row>
    <row r="2574" spans="10:11" x14ac:dyDescent="0.35">
      <c r="J2574">
        <v>30000</v>
      </c>
      <c r="K2574" t="s">
        <v>5157</v>
      </c>
    </row>
    <row r="2575" spans="10:11" x14ac:dyDescent="0.35">
      <c r="J2575">
        <v>8000</v>
      </c>
      <c r="K2575" t="s">
        <v>5157</v>
      </c>
    </row>
    <row r="2576" spans="10:11" x14ac:dyDescent="0.35">
      <c r="J2576">
        <v>10000</v>
      </c>
      <c r="K2576" t="s">
        <v>5157</v>
      </c>
    </row>
    <row r="2577" spans="10:11" x14ac:dyDescent="0.35">
      <c r="J2577">
        <v>85000</v>
      </c>
      <c r="K2577" t="s">
        <v>5157</v>
      </c>
    </row>
    <row r="2578" spans="10:11" x14ac:dyDescent="0.35">
      <c r="J2578">
        <v>10000</v>
      </c>
      <c r="K2578" t="s">
        <v>5157</v>
      </c>
    </row>
    <row r="2579" spans="10:11" x14ac:dyDescent="0.35">
      <c r="J2579">
        <v>15000</v>
      </c>
      <c r="K2579" t="s">
        <v>5157</v>
      </c>
    </row>
    <row r="2580" spans="10:11" x14ac:dyDescent="0.35">
      <c r="J2580">
        <v>6000</v>
      </c>
      <c r="K2580" t="s">
        <v>5157</v>
      </c>
    </row>
    <row r="2581" spans="10:11" x14ac:dyDescent="0.35">
      <c r="J2581">
        <v>200000</v>
      </c>
      <c r="K2581" t="s">
        <v>5157</v>
      </c>
    </row>
    <row r="2582" spans="10:11" x14ac:dyDescent="0.35">
      <c r="J2582">
        <v>8500</v>
      </c>
      <c r="K2582" t="s">
        <v>5157</v>
      </c>
    </row>
    <row r="2583" spans="10:11" x14ac:dyDescent="0.35">
      <c r="J2583">
        <v>5000</v>
      </c>
      <c r="K2583" t="s">
        <v>5158</v>
      </c>
    </row>
    <row r="2584" spans="10:11" x14ac:dyDescent="0.35">
      <c r="J2584">
        <v>90000</v>
      </c>
      <c r="K2584" t="s">
        <v>5158</v>
      </c>
    </row>
    <row r="2585" spans="10:11" x14ac:dyDescent="0.35">
      <c r="J2585">
        <v>1000</v>
      </c>
      <c r="K2585" t="s">
        <v>5158</v>
      </c>
    </row>
    <row r="2586" spans="10:11" x14ac:dyDescent="0.35">
      <c r="J2586">
        <v>10000</v>
      </c>
      <c r="K2586" t="s">
        <v>5158</v>
      </c>
    </row>
    <row r="2587" spans="10:11" x14ac:dyDescent="0.35">
      <c r="J2587">
        <v>30000</v>
      </c>
      <c r="K2587" t="s">
        <v>5158</v>
      </c>
    </row>
    <row r="2588" spans="10:11" x14ac:dyDescent="0.35">
      <c r="J2588">
        <v>3000</v>
      </c>
      <c r="K2588" t="s">
        <v>5158</v>
      </c>
    </row>
    <row r="2589" spans="10:11" x14ac:dyDescent="0.35">
      <c r="J2589">
        <v>50000</v>
      </c>
      <c r="K2589" t="s">
        <v>5158</v>
      </c>
    </row>
    <row r="2590" spans="10:11" x14ac:dyDescent="0.35">
      <c r="J2590">
        <v>6000</v>
      </c>
      <c r="K2590" t="s">
        <v>5158</v>
      </c>
    </row>
    <row r="2591" spans="10:11" x14ac:dyDescent="0.35">
      <c r="J2591">
        <v>50000</v>
      </c>
      <c r="K2591" t="s">
        <v>5158</v>
      </c>
    </row>
    <row r="2592" spans="10:11" x14ac:dyDescent="0.35">
      <c r="J2592">
        <v>3000</v>
      </c>
      <c r="K2592" t="s">
        <v>5158</v>
      </c>
    </row>
    <row r="2593" spans="10:11" x14ac:dyDescent="0.35">
      <c r="J2593">
        <v>1500</v>
      </c>
      <c r="K2593" t="s">
        <v>5158</v>
      </c>
    </row>
    <row r="2594" spans="10:11" x14ac:dyDescent="0.35">
      <c r="J2594">
        <v>30000</v>
      </c>
      <c r="K2594" t="s">
        <v>5158</v>
      </c>
    </row>
    <row r="2595" spans="10:11" x14ac:dyDescent="0.35">
      <c r="J2595">
        <v>10000</v>
      </c>
      <c r="K2595" t="s">
        <v>5158</v>
      </c>
    </row>
    <row r="2596" spans="10:11" x14ac:dyDescent="0.35">
      <c r="J2596">
        <v>80000</v>
      </c>
      <c r="K2596" t="s">
        <v>5158</v>
      </c>
    </row>
    <row r="2597" spans="10:11" x14ac:dyDescent="0.35">
      <c r="J2597">
        <v>15000</v>
      </c>
      <c r="K2597" t="s">
        <v>5158</v>
      </c>
    </row>
    <row r="2598" spans="10:11" x14ac:dyDescent="0.35">
      <c r="J2598">
        <v>35000</v>
      </c>
      <c r="K2598" t="s">
        <v>5158</v>
      </c>
    </row>
    <row r="2599" spans="10:11" x14ac:dyDescent="0.35">
      <c r="J2599">
        <v>1500</v>
      </c>
      <c r="K2599" t="s">
        <v>5158</v>
      </c>
    </row>
    <row r="2600" spans="10:11" x14ac:dyDescent="0.35">
      <c r="J2600">
        <v>3000</v>
      </c>
      <c r="K2600" t="s">
        <v>5158</v>
      </c>
    </row>
    <row r="2601" spans="10:11" x14ac:dyDescent="0.35">
      <c r="J2601">
        <v>9041</v>
      </c>
      <c r="K2601" t="s">
        <v>5158</v>
      </c>
    </row>
    <row r="2602" spans="10:11" x14ac:dyDescent="0.35">
      <c r="J2602">
        <v>50000</v>
      </c>
      <c r="K2602" t="s">
        <v>5158</v>
      </c>
    </row>
    <row r="2603" spans="10:11" x14ac:dyDescent="0.35">
      <c r="J2603">
        <v>500</v>
      </c>
      <c r="K2603" t="s">
        <v>5156</v>
      </c>
    </row>
    <row r="2604" spans="10:11" x14ac:dyDescent="0.35">
      <c r="J2604">
        <v>12000</v>
      </c>
      <c r="K2604" t="s">
        <v>5156</v>
      </c>
    </row>
    <row r="2605" spans="10:11" x14ac:dyDescent="0.35">
      <c r="J2605">
        <v>1750</v>
      </c>
      <c r="K2605" t="s">
        <v>5156</v>
      </c>
    </row>
    <row r="2606" spans="10:11" x14ac:dyDescent="0.35">
      <c r="J2606">
        <v>20000</v>
      </c>
      <c r="K2606" t="s">
        <v>5156</v>
      </c>
    </row>
    <row r="2607" spans="10:11" x14ac:dyDescent="0.35">
      <c r="J2607">
        <v>100000</v>
      </c>
      <c r="K2607" t="s">
        <v>5156</v>
      </c>
    </row>
    <row r="2608" spans="10:11" x14ac:dyDescent="0.35">
      <c r="J2608">
        <v>11000</v>
      </c>
      <c r="K2608" t="s">
        <v>5156</v>
      </c>
    </row>
    <row r="2609" spans="10:11" x14ac:dyDescent="0.35">
      <c r="J2609">
        <v>8000</v>
      </c>
      <c r="K2609" t="s">
        <v>5156</v>
      </c>
    </row>
    <row r="2610" spans="10:11" x14ac:dyDescent="0.35">
      <c r="J2610">
        <v>8000</v>
      </c>
      <c r="K2610" t="s">
        <v>5156</v>
      </c>
    </row>
    <row r="2611" spans="10:11" x14ac:dyDescent="0.35">
      <c r="J2611">
        <v>35000</v>
      </c>
      <c r="K2611" t="s">
        <v>5156</v>
      </c>
    </row>
    <row r="2612" spans="10:11" x14ac:dyDescent="0.35">
      <c r="J2612">
        <v>22765</v>
      </c>
      <c r="K2612" t="s">
        <v>5156</v>
      </c>
    </row>
    <row r="2613" spans="10:11" x14ac:dyDescent="0.35">
      <c r="J2613">
        <v>11000</v>
      </c>
      <c r="K2613" t="s">
        <v>5156</v>
      </c>
    </row>
    <row r="2614" spans="10:11" x14ac:dyDescent="0.35">
      <c r="J2614">
        <v>10000</v>
      </c>
      <c r="K2614" t="s">
        <v>5156</v>
      </c>
    </row>
    <row r="2615" spans="10:11" x14ac:dyDescent="0.35">
      <c r="J2615">
        <v>7500</v>
      </c>
      <c r="K2615" t="s">
        <v>5156</v>
      </c>
    </row>
    <row r="2616" spans="10:11" x14ac:dyDescent="0.35">
      <c r="J2616">
        <v>10500</v>
      </c>
      <c r="K2616" t="s">
        <v>5156</v>
      </c>
    </row>
    <row r="2617" spans="10:11" x14ac:dyDescent="0.35">
      <c r="J2617">
        <v>2001</v>
      </c>
      <c r="K2617" t="s">
        <v>5156</v>
      </c>
    </row>
    <row r="2618" spans="10:11" x14ac:dyDescent="0.35">
      <c r="J2618">
        <v>25000</v>
      </c>
      <c r="K2618" t="s">
        <v>5156</v>
      </c>
    </row>
    <row r="2619" spans="10:11" x14ac:dyDescent="0.35">
      <c r="J2619">
        <v>500</v>
      </c>
      <c r="K2619" t="s">
        <v>5156</v>
      </c>
    </row>
    <row r="2620" spans="10:11" x14ac:dyDescent="0.35">
      <c r="J2620">
        <v>15000</v>
      </c>
      <c r="K2620" t="s">
        <v>5156</v>
      </c>
    </row>
    <row r="2621" spans="10:11" x14ac:dyDescent="0.35">
      <c r="J2621">
        <v>1000</v>
      </c>
      <c r="K2621" t="s">
        <v>5156</v>
      </c>
    </row>
    <row r="2622" spans="10:11" x14ac:dyDescent="0.35">
      <c r="J2622">
        <v>65000</v>
      </c>
      <c r="K2622" t="s">
        <v>5156</v>
      </c>
    </row>
    <row r="2623" spans="10:11" x14ac:dyDescent="0.35">
      <c r="J2623">
        <v>15000</v>
      </c>
      <c r="K2623" t="s">
        <v>5156</v>
      </c>
    </row>
    <row r="2624" spans="10:11" x14ac:dyDescent="0.35">
      <c r="J2624">
        <v>1500</v>
      </c>
      <c r="K2624" t="s">
        <v>5156</v>
      </c>
    </row>
    <row r="2625" spans="10:11" x14ac:dyDescent="0.35">
      <c r="J2625">
        <v>2000</v>
      </c>
      <c r="K2625" t="s">
        <v>5156</v>
      </c>
    </row>
    <row r="2626" spans="10:11" x14ac:dyDescent="0.35">
      <c r="J2626">
        <v>8000</v>
      </c>
      <c r="K2626" t="s">
        <v>5156</v>
      </c>
    </row>
    <row r="2627" spans="10:11" x14ac:dyDescent="0.35">
      <c r="J2627">
        <v>150</v>
      </c>
      <c r="K2627" t="s">
        <v>5156</v>
      </c>
    </row>
    <row r="2628" spans="10:11" x14ac:dyDescent="0.35">
      <c r="J2628">
        <v>2500</v>
      </c>
      <c r="K2628" t="s">
        <v>5156</v>
      </c>
    </row>
    <row r="2629" spans="10:11" x14ac:dyDescent="0.35">
      <c r="J2629">
        <v>150</v>
      </c>
      <c r="K2629" t="s">
        <v>5156</v>
      </c>
    </row>
    <row r="2630" spans="10:11" x14ac:dyDescent="0.35">
      <c r="J2630">
        <v>839</v>
      </c>
      <c r="K2630" t="s">
        <v>5156</v>
      </c>
    </row>
    <row r="2631" spans="10:11" x14ac:dyDescent="0.35">
      <c r="J2631">
        <v>5000</v>
      </c>
      <c r="K2631" t="s">
        <v>5156</v>
      </c>
    </row>
    <row r="2632" spans="10:11" x14ac:dyDescent="0.35">
      <c r="J2632">
        <v>2000</v>
      </c>
      <c r="K2632" t="s">
        <v>5156</v>
      </c>
    </row>
    <row r="2633" spans="10:11" x14ac:dyDescent="0.35">
      <c r="J2633">
        <v>20000</v>
      </c>
      <c r="K2633" t="s">
        <v>5156</v>
      </c>
    </row>
    <row r="2634" spans="10:11" x14ac:dyDescent="0.35">
      <c r="J2634">
        <v>1070</v>
      </c>
      <c r="K2634" t="s">
        <v>5156</v>
      </c>
    </row>
    <row r="2635" spans="10:11" x14ac:dyDescent="0.35">
      <c r="J2635">
        <v>5000</v>
      </c>
      <c r="K2635" t="s">
        <v>5156</v>
      </c>
    </row>
    <row r="2636" spans="10:11" x14ac:dyDescent="0.35">
      <c r="J2636">
        <v>930</v>
      </c>
      <c r="K2636" t="s">
        <v>5156</v>
      </c>
    </row>
    <row r="2637" spans="10:11" x14ac:dyDescent="0.35">
      <c r="J2637">
        <v>11500</v>
      </c>
      <c r="K2637" t="s">
        <v>5156</v>
      </c>
    </row>
    <row r="2638" spans="10:11" x14ac:dyDescent="0.35">
      <c r="J2638">
        <v>1000</v>
      </c>
      <c r="K2638" t="s">
        <v>5156</v>
      </c>
    </row>
    <row r="2639" spans="10:11" x14ac:dyDescent="0.35">
      <c r="J2639">
        <v>500</v>
      </c>
      <c r="K2639" t="s">
        <v>5156</v>
      </c>
    </row>
    <row r="2640" spans="10:11" x14ac:dyDescent="0.35">
      <c r="J2640">
        <v>347</v>
      </c>
      <c r="K2640" t="s">
        <v>5156</v>
      </c>
    </row>
    <row r="2641" spans="10:11" x14ac:dyDescent="0.35">
      <c r="J2641">
        <v>300</v>
      </c>
      <c r="K2641" t="s">
        <v>5156</v>
      </c>
    </row>
    <row r="2642" spans="10:11" x14ac:dyDescent="0.35">
      <c r="J2642">
        <v>3000</v>
      </c>
      <c r="K2642" t="s">
        <v>5156</v>
      </c>
    </row>
    <row r="2643" spans="10:11" x14ac:dyDescent="0.35">
      <c r="J2643">
        <v>1500</v>
      </c>
      <c r="K2643" t="s">
        <v>5158</v>
      </c>
    </row>
    <row r="2644" spans="10:11" x14ac:dyDescent="0.35">
      <c r="J2644">
        <v>500000</v>
      </c>
      <c r="K2644" t="s">
        <v>5158</v>
      </c>
    </row>
    <row r="2645" spans="10:11" x14ac:dyDescent="0.35">
      <c r="J2645">
        <v>1000000</v>
      </c>
      <c r="K2645" t="s">
        <v>5157</v>
      </c>
    </row>
    <row r="2646" spans="10:11" x14ac:dyDescent="0.35">
      <c r="J2646">
        <v>100000</v>
      </c>
      <c r="K2646" t="s">
        <v>5157</v>
      </c>
    </row>
    <row r="2647" spans="10:11" x14ac:dyDescent="0.35">
      <c r="J2647">
        <v>20000</v>
      </c>
      <c r="K2647" t="s">
        <v>5157</v>
      </c>
    </row>
    <row r="2648" spans="10:11" x14ac:dyDescent="0.35">
      <c r="J2648">
        <v>500000</v>
      </c>
      <c r="K2648" t="s">
        <v>5157</v>
      </c>
    </row>
    <row r="2649" spans="10:11" x14ac:dyDescent="0.35">
      <c r="J2649">
        <v>2500</v>
      </c>
      <c r="K2649" t="s">
        <v>5157</v>
      </c>
    </row>
    <row r="2650" spans="10:11" x14ac:dyDescent="0.35">
      <c r="J2650">
        <v>12000</v>
      </c>
      <c r="K2650" t="s">
        <v>5157</v>
      </c>
    </row>
    <row r="2651" spans="10:11" x14ac:dyDescent="0.35">
      <c r="J2651">
        <v>125000</v>
      </c>
      <c r="K2651" t="s">
        <v>5157</v>
      </c>
    </row>
    <row r="2652" spans="10:11" x14ac:dyDescent="0.35">
      <c r="J2652">
        <v>60000</v>
      </c>
      <c r="K2652" t="s">
        <v>5157</v>
      </c>
    </row>
    <row r="2653" spans="10:11" x14ac:dyDescent="0.35">
      <c r="J2653">
        <v>280000</v>
      </c>
      <c r="K2653" t="s">
        <v>5157</v>
      </c>
    </row>
    <row r="2654" spans="10:11" x14ac:dyDescent="0.35">
      <c r="J2654">
        <v>100000</v>
      </c>
      <c r="K2654" t="s">
        <v>5157</v>
      </c>
    </row>
    <row r="2655" spans="10:11" x14ac:dyDescent="0.35">
      <c r="J2655">
        <v>51000</v>
      </c>
      <c r="K2655" t="s">
        <v>5157</v>
      </c>
    </row>
    <row r="2656" spans="10:11" x14ac:dyDescent="0.35">
      <c r="J2656">
        <v>100000</v>
      </c>
      <c r="K2656" t="s">
        <v>5157</v>
      </c>
    </row>
    <row r="2657" spans="10:11" x14ac:dyDescent="0.35">
      <c r="J2657">
        <v>15000</v>
      </c>
      <c r="K2657" t="s">
        <v>5157</v>
      </c>
    </row>
    <row r="2658" spans="10:11" x14ac:dyDescent="0.35">
      <c r="J2658">
        <v>150000</v>
      </c>
      <c r="K2658" t="s">
        <v>5157</v>
      </c>
    </row>
    <row r="2659" spans="10:11" x14ac:dyDescent="0.35">
      <c r="J2659">
        <v>30000</v>
      </c>
      <c r="K2659" t="s">
        <v>5157</v>
      </c>
    </row>
    <row r="2660" spans="10:11" x14ac:dyDescent="0.35">
      <c r="J2660">
        <v>98000</v>
      </c>
      <c r="K2660" t="s">
        <v>5157</v>
      </c>
    </row>
    <row r="2661" spans="10:11" x14ac:dyDescent="0.35">
      <c r="J2661">
        <v>49000</v>
      </c>
      <c r="K2661" t="s">
        <v>5157</v>
      </c>
    </row>
    <row r="2662" spans="10:11" x14ac:dyDescent="0.35">
      <c r="J2662">
        <v>20000</v>
      </c>
      <c r="K2662" t="s">
        <v>5157</v>
      </c>
    </row>
    <row r="2663" spans="10:11" x14ac:dyDescent="0.35">
      <c r="J2663">
        <v>5000</v>
      </c>
      <c r="K2663" t="s">
        <v>5156</v>
      </c>
    </row>
    <row r="2664" spans="10:11" x14ac:dyDescent="0.35">
      <c r="J2664">
        <v>20000</v>
      </c>
      <c r="K2664" t="s">
        <v>5156</v>
      </c>
    </row>
    <row r="2665" spans="10:11" x14ac:dyDescent="0.35">
      <c r="J2665">
        <v>20000</v>
      </c>
      <c r="K2665" t="s">
        <v>5156</v>
      </c>
    </row>
    <row r="2666" spans="10:11" x14ac:dyDescent="0.35">
      <c r="J2666">
        <v>17500</v>
      </c>
      <c r="K2666" t="s">
        <v>5156</v>
      </c>
    </row>
    <row r="2667" spans="10:11" x14ac:dyDescent="0.35">
      <c r="J2667">
        <v>3500</v>
      </c>
      <c r="K2667" t="s">
        <v>5156</v>
      </c>
    </row>
    <row r="2668" spans="10:11" x14ac:dyDescent="0.35">
      <c r="J2668">
        <v>10000</v>
      </c>
      <c r="K2668" t="s">
        <v>5156</v>
      </c>
    </row>
    <row r="2669" spans="10:11" x14ac:dyDescent="0.35">
      <c r="J2669">
        <v>1500</v>
      </c>
      <c r="K2669" t="s">
        <v>5156</v>
      </c>
    </row>
    <row r="2670" spans="10:11" x14ac:dyDescent="0.35">
      <c r="J2670">
        <v>1000</v>
      </c>
      <c r="K2670" t="s">
        <v>5156</v>
      </c>
    </row>
    <row r="2671" spans="10:11" x14ac:dyDescent="0.35">
      <c r="J2671">
        <v>800</v>
      </c>
      <c r="K2671" t="s">
        <v>5156</v>
      </c>
    </row>
    <row r="2672" spans="10:11" x14ac:dyDescent="0.35">
      <c r="J2672">
        <v>38888</v>
      </c>
      <c r="K2672" t="s">
        <v>5158</v>
      </c>
    </row>
    <row r="2673" spans="10:11" x14ac:dyDescent="0.35">
      <c r="J2673">
        <v>25000</v>
      </c>
      <c r="K2673" t="s">
        <v>5158</v>
      </c>
    </row>
    <row r="2674" spans="10:11" x14ac:dyDescent="0.35">
      <c r="J2674">
        <v>10000</v>
      </c>
      <c r="K2674" t="s">
        <v>5158</v>
      </c>
    </row>
    <row r="2675" spans="10:11" x14ac:dyDescent="0.35">
      <c r="J2675">
        <v>40000</v>
      </c>
      <c r="K2675" t="s">
        <v>5158</v>
      </c>
    </row>
    <row r="2676" spans="10:11" x14ac:dyDescent="0.35">
      <c r="J2676">
        <v>35000</v>
      </c>
      <c r="K2676" t="s">
        <v>5158</v>
      </c>
    </row>
    <row r="2677" spans="10:11" x14ac:dyDescent="0.35">
      <c r="J2677">
        <v>25000</v>
      </c>
      <c r="K2677" t="s">
        <v>5158</v>
      </c>
    </row>
    <row r="2678" spans="10:11" x14ac:dyDescent="0.35">
      <c r="J2678">
        <v>2100</v>
      </c>
      <c r="K2678" t="s">
        <v>5158</v>
      </c>
    </row>
    <row r="2679" spans="10:11" x14ac:dyDescent="0.35">
      <c r="J2679">
        <v>19500</v>
      </c>
      <c r="K2679" t="s">
        <v>5158</v>
      </c>
    </row>
    <row r="2680" spans="10:11" x14ac:dyDescent="0.35">
      <c r="J2680">
        <v>8000000</v>
      </c>
      <c r="K2680" t="s">
        <v>5158</v>
      </c>
    </row>
    <row r="2681" spans="10:11" x14ac:dyDescent="0.35">
      <c r="J2681">
        <v>40000</v>
      </c>
      <c r="K2681" t="s">
        <v>5158</v>
      </c>
    </row>
    <row r="2682" spans="10:11" x14ac:dyDescent="0.35">
      <c r="J2682">
        <v>32000</v>
      </c>
      <c r="K2682" t="s">
        <v>5158</v>
      </c>
    </row>
    <row r="2683" spans="10:11" x14ac:dyDescent="0.35">
      <c r="J2683">
        <v>8000</v>
      </c>
      <c r="K2683" t="s">
        <v>5158</v>
      </c>
    </row>
    <row r="2684" spans="10:11" x14ac:dyDescent="0.35">
      <c r="J2684">
        <v>6000</v>
      </c>
      <c r="K2684" t="s">
        <v>5158</v>
      </c>
    </row>
    <row r="2685" spans="10:11" x14ac:dyDescent="0.35">
      <c r="J2685">
        <v>15000</v>
      </c>
      <c r="K2685" t="s">
        <v>5158</v>
      </c>
    </row>
    <row r="2686" spans="10:11" x14ac:dyDescent="0.35">
      <c r="J2686">
        <v>70000</v>
      </c>
      <c r="K2686" t="s">
        <v>5158</v>
      </c>
    </row>
    <row r="2687" spans="10:11" x14ac:dyDescent="0.35">
      <c r="J2687">
        <v>50000</v>
      </c>
      <c r="K2687" t="s">
        <v>5158</v>
      </c>
    </row>
    <row r="2688" spans="10:11" x14ac:dyDescent="0.35">
      <c r="J2688">
        <v>30000</v>
      </c>
      <c r="K2688" t="s">
        <v>5158</v>
      </c>
    </row>
    <row r="2689" spans="10:11" x14ac:dyDescent="0.35">
      <c r="J2689">
        <v>15000</v>
      </c>
      <c r="K2689" t="s">
        <v>5158</v>
      </c>
    </row>
    <row r="2690" spans="10:11" x14ac:dyDescent="0.35">
      <c r="J2690">
        <v>50000</v>
      </c>
      <c r="K2690" t="s">
        <v>5158</v>
      </c>
    </row>
    <row r="2691" spans="10:11" x14ac:dyDescent="0.35">
      <c r="J2691">
        <v>35000</v>
      </c>
      <c r="K2691" t="s">
        <v>5158</v>
      </c>
    </row>
    <row r="2692" spans="10:11" x14ac:dyDescent="0.35">
      <c r="J2692">
        <v>80000</v>
      </c>
      <c r="K2692" t="s">
        <v>5158</v>
      </c>
    </row>
    <row r="2693" spans="10:11" x14ac:dyDescent="0.35">
      <c r="J2693">
        <v>65000</v>
      </c>
      <c r="K2693" t="s">
        <v>5158</v>
      </c>
    </row>
    <row r="2694" spans="10:11" x14ac:dyDescent="0.35">
      <c r="J2694">
        <v>3500</v>
      </c>
      <c r="K2694" t="s">
        <v>5158</v>
      </c>
    </row>
    <row r="2695" spans="10:11" x14ac:dyDescent="0.35">
      <c r="J2695">
        <v>5000</v>
      </c>
      <c r="K2695" t="s">
        <v>5158</v>
      </c>
    </row>
    <row r="2696" spans="10:11" x14ac:dyDescent="0.35">
      <c r="J2696">
        <v>30000</v>
      </c>
      <c r="K2696" t="s">
        <v>5158</v>
      </c>
    </row>
    <row r="2697" spans="10:11" x14ac:dyDescent="0.35">
      <c r="J2697">
        <v>15000</v>
      </c>
      <c r="K2697" t="s">
        <v>5158</v>
      </c>
    </row>
    <row r="2698" spans="10:11" x14ac:dyDescent="0.35">
      <c r="J2698">
        <v>60000</v>
      </c>
      <c r="K2698" t="s">
        <v>5158</v>
      </c>
    </row>
    <row r="2699" spans="10:11" x14ac:dyDescent="0.35">
      <c r="J2699">
        <v>23000</v>
      </c>
      <c r="K2699" t="s">
        <v>5158</v>
      </c>
    </row>
    <row r="2700" spans="10:11" x14ac:dyDescent="0.35">
      <c r="J2700">
        <v>8000</v>
      </c>
      <c r="K2700" t="s">
        <v>5158</v>
      </c>
    </row>
    <row r="2701" spans="10:11" x14ac:dyDescent="0.35">
      <c r="J2701">
        <v>2</v>
      </c>
      <c r="K2701" t="s">
        <v>5158</v>
      </c>
    </row>
    <row r="2702" spans="10:11" x14ac:dyDescent="0.35">
      <c r="J2702">
        <v>9999</v>
      </c>
      <c r="K2702" t="s">
        <v>5158</v>
      </c>
    </row>
    <row r="2703" spans="10:11" x14ac:dyDescent="0.35">
      <c r="J2703">
        <v>3400</v>
      </c>
      <c r="K2703" t="s">
        <v>5159</v>
      </c>
    </row>
    <row r="2704" spans="10:11" x14ac:dyDescent="0.35">
      <c r="J2704">
        <v>10000</v>
      </c>
      <c r="K2704" t="s">
        <v>5159</v>
      </c>
    </row>
    <row r="2705" spans="10:11" x14ac:dyDescent="0.35">
      <c r="J2705">
        <v>40000</v>
      </c>
      <c r="K2705" t="s">
        <v>5159</v>
      </c>
    </row>
    <row r="2706" spans="10:11" x14ac:dyDescent="0.35">
      <c r="J2706">
        <v>19000</v>
      </c>
      <c r="K2706" t="s">
        <v>5159</v>
      </c>
    </row>
    <row r="2707" spans="10:11" x14ac:dyDescent="0.35">
      <c r="J2707">
        <v>16500</v>
      </c>
      <c r="K2707" t="s">
        <v>5159</v>
      </c>
    </row>
    <row r="2708" spans="10:11" x14ac:dyDescent="0.35">
      <c r="J2708">
        <v>35000</v>
      </c>
      <c r="K2708" t="s">
        <v>5156</v>
      </c>
    </row>
    <row r="2709" spans="10:11" x14ac:dyDescent="0.35">
      <c r="J2709">
        <v>8000</v>
      </c>
      <c r="K2709" t="s">
        <v>5156</v>
      </c>
    </row>
    <row r="2710" spans="10:11" x14ac:dyDescent="0.35">
      <c r="J2710">
        <v>20000</v>
      </c>
      <c r="K2710" t="s">
        <v>5156</v>
      </c>
    </row>
    <row r="2711" spans="10:11" x14ac:dyDescent="0.35">
      <c r="J2711">
        <v>50000</v>
      </c>
      <c r="K2711" t="s">
        <v>5156</v>
      </c>
    </row>
    <row r="2712" spans="10:11" x14ac:dyDescent="0.35">
      <c r="J2712">
        <v>60000</v>
      </c>
      <c r="K2712" t="s">
        <v>5156</v>
      </c>
    </row>
    <row r="2713" spans="10:11" x14ac:dyDescent="0.35">
      <c r="J2713">
        <v>3910</v>
      </c>
      <c r="K2713" t="s">
        <v>5156</v>
      </c>
    </row>
    <row r="2714" spans="10:11" x14ac:dyDescent="0.35">
      <c r="J2714">
        <v>5500</v>
      </c>
      <c r="K2714" t="s">
        <v>5156</v>
      </c>
    </row>
    <row r="2715" spans="10:11" x14ac:dyDescent="0.35">
      <c r="J2715">
        <v>150000</v>
      </c>
      <c r="K2715" t="s">
        <v>5156</v>
      </c>
    </row>
    <row r="2716" spans="10:11" x14ac:dyDescent="0.35">
      <c r="J2716">
        <v>25000</v>
      </c>
      <c r="K2716" t="s">
        <v>5156</v>
      </c>
    </row>
    <row r="2717" spans="10:11" x14ac:dyDescent="0.35">
      <c r="J2717">
        <v>12000</v>
      </c>
      <c r="K2717" t="s">
        <v>5156</v>
      </c>
    </row>
    <row r="2718" spans="10:11" x14ac:dyDescent="0.35">
      <c r="J2718">
        <v>10000</v>
      </c>
      <c r="K2718" t="s">
        <v>5156</v>
      </c>
    </row>
    <row r="2719" spans="10:11" x14ac:dyDescent="0.35">
      <c r="J2719">
        <v>25000</v>
      </c>
      <c r="K2719" t="s">
        <v>5156</v>
      </c>
    </row>
    <row r="2720" spans="10:11" x14ac:dyDescent="0.35">
      <c r="J2720">
        <v>18000</v>
      </c>
      <c r="K2720" t="s">
        <v>5156</v>
      </c>
    </row>
    <row r="2721" spans="10:11" x14ac:dyDescent="0.35">
      <c r="J2721">
        <v>6000</v>
      </c>
      <c r="K2721" t="s">
        <v>5156</v>
      </c>
    </row>
    <row r="2722" spans="10:11" x14ac:dyDescent="0.35">
      <c r="J2722">
        <v>25000</v>
      </c>
      <c r="K2722" t="s">
        <v>5156</v>
      </c>
    </row>
    <row r="2723" spans="10:11" x14ac:dyDescent="0.35">
      <c r="J2723">
        <v>750</v>
      </c>
      <c r="K2723" t="s">
        <v>5156</v>
      </c>
    </row>
    <row r="2724" spans="10:11" x14ac:dyDescent="0.35">
      <c r="J2724">
        <v>5000</v>
      </c>
      <c r="K2724" t="s">
        <v>5156</v>
      </c>
    </row>
    <row r="2725" spans="10:11" x14ac:dyDescent="0.35">
      <c r="J2725">
        <v>12000</v>
      </c>
      <c r="K2725" t="s">
        <v>5156</v>
      </c>
    </row>
    <row r="2726" spans="10:11" x14ac:dyDescent="0.35">
      <c r="J2726">
        <v>2468</v>
      </c>
      <c r="K2726" t="s">
        <v>5156</v>
      </c>
    </row>
    <row r="2727" spans="10:11" x14ac:dyDescent="0.35">
      <c r="J2727">
        <v>40000</v>
      </c>
      <c r="K2727" t="s">
        <v>5156</v>
      </c>
    </row>
    <row r="2728" spans="10:11" x14ac:dyDescent="0.35">
      <c r="J2728">
        <v>100000</v>
      </c>
      <c r="K2728" t="s">
        <v>5156</v>
      </c>
    </row>
    <row r="2729" spans="10:11" x14ac:dyDescent="0.35">
      <c r="J2729">
        <v>10000</v>
      </c>
      <c r="K2729" t="s">
        <v>5156</v>
      </c>
    </row>
    <row r="2730" spans="10:11" x14ac:dyDescent="0.35">
      <c r="J2730">
        <v>15000</v>
      </c>
      <c r="K2730" t="s">
        <v>5156</v>
      </c>
    </row>
    <row r="2731" spans="10:11" x14ac:dyDescent="0.35">
      <c r="J2731">
        <v>7500</v>
      </c>
      <c r="K2731" t="s">
        <v>5156</v>
      </c>
    </row>
    <row r="2732" spans="10:11" x14ac:dyDescent="0.35">
      <c r="J2732">
        <v>27000</v>
      </c>
      <c r="K2732" t="s">
        <v>5156</v>
      </c>
    </row>
    <row r="2733" spans="10:11" x14ac:dyDescent="0.35">
      <c r="J2733">
        <v>30000</v>
      </c>
      <c r="K2733" t="s">
        <v>5156</v>
      </c>
    </row>
    <row r="2734" spans="10:11" x14ac:dyDescent="0.35">
      <c r="J2734">
        <v>12000</v>
      </c>
      <c r="K2734" t="s">
        <v>5156</v>
      </c>
    </row>
    <row r="2735" spans="10:11" x14ac:dyDescent="0.35">
      <c r="J2735">
        <v>50000</v>
      </c>
      <c r="K2735" t="s">
        <v>5156</v>
      </c>
    </row>
    <row r="2736" spans="10:11" x14ac:dyDescent="0.35">
      <c r="J2736">
        <v>1</v>
      </c>
      <c r="K2736" t="s">
        <v>5156</v>
      </c>
    </row>
    <row r="2737" spans="10:11" x14ac:dyDescent="0.35">
      <c r="J2737">
        <v>750</v>
      </c>
      <c r="K2737" t="s">
        <v>5156</v>
      </c>
    </row>
    <row r="2738" spans="10:11" x14ac:dyDescent="0.35">
      <c r="J2738">
        <v>8000</v>
      </c>
      <c r="K2738" t="s">
        <v>5156</v>
      </c>
    </row>
    <row r="2739" spans="10:11" x14ac:dyDescent="0.35">
      <c r="J2739">
        <v>30000</v>
      </c>
      <c r="K2739" t="s">
        <v>5156</v>
      </c>
    </row>
    <row r="2740" spans="10:11" x14ac:dyDescent="0.35">
      <c r="J2740">
        <v>5000</v>
      </c>
      <c r="K2740" t="s">
        <v>5156</v>
      </c>
    </row>
    <row r="2741" spans="10:11" x14ac:dyDescent="0.35">
      <c r="J2741">
        <v>1100</v>
      </c>
      <c r="K2741" t="s">
        <v>5156</v>
      </c>
    </row>
    <row r="2742" spans="10:11" x14ac:dyDescent="0.35">
      <c r="J2742">
        <v>300</v>
      </c>
      <c r="K2742" t="s">
        <v>5156</v>
      </c>
    </row>
    <row r="2743" spans="10:11" x14ac:dyDescent="0.35">
      <c r="J2743">
        <v>8000</v>
      </c>
      <c r="K2743" t="s">
        <v>5158</v>
      </c>
    </row>
    <row r="2744" spans="10:11" x14ac:dyDescent="0.35">
      <c r="J2744">
        <v>2500</v>
      </c>
      <c r="K2744" t="s">
        <v>5158</v>
      </c>
    </row>
    <row r="2745" spans="10:11" x14ac:dyDescent="0.35">
      <c r="J2745">
        <v>5999</v>
      </c>
      <c r="K2745" t="s">
        <v>5158</v>
      </c>
    </row>
    <row r="2746" spans="10:11" x14ac:dyDescent="0.35">
      <c r="J2746">
        <v>16000</v>
      </c>
      <c r="K2746" t="s">
        <v>5158</v>
      </c>
    </row>
    <row r="2747" spans="10:11" x14ac:dyDescent="0.35">
      <c r="J2747">
        <v>8000</v>
      </c>
      <c r="K2747" t="s">
        <v>5158</v>
      </c>
    </row>
    <row r="2748" spans="10:11" x14ac:dyDescent="0.35">
      <c r="J2748">
        <v>3000</v>
      </c>
      <c r="K2748" t="s">
        <v>5158</v>
      </c>
    </row>
    <row r="2749" spans="10:11" x14ac:dyDescent="0.35">
      <c r="J2749">
        <v>500</v>
      </c>
      <c r="K2749" t="s">
        <v>5158</v>
      </c>
    </row>
    <row r="2750" spans="10:11" x14ac:dyDescent="0.35">
      <c r="J2750">
        <v>5000</v>
      </c>
      <c r="K2750" t="s">
        <v>5158</v>
      </c>
    </row>
    <row r="2751" spans="10:11" x14ac:dyDescent="0.35">
      <c r="J2751">
        <v>10000</v>
      </c>
      <c r="K2751" t="s">
        <v>5158</v>
      </c>
    </row>
    <row r="2752" spans="10:11" x14ac:dyDescent="0.35">
      <c r="J2752">
        <v>1999</v>
      </c>
      <c r="K2752" t="s">
        <v>5158</v>
      </c>
    </row>
    <row r="2753" spans="10:11" x14ac:dyDescent="0.35">
      <c r="J2753">
        <v>3274</v>
      </c>
      <c r="K2753" t="s">
        <v>5158</v>
      </c>
    </row>
    <row r="2754" spans="10:11" x14ac:dyDescent="0.35">
      <c r="J2754">
        <v>4800</v>
      </c>
      <c r="K2754" t="s">
        <v>5158</v>
      </c>
    </row>
    <row r="2755" spans="10:11" x14ac:dyDescent="0.35">
      <c r="J2755">
        <v>2000</v>
      </c>
      <c r="K2755" t="s">
        <v>5158</v>
      </c>
    </row>
    <row r="2756" spans="10:11" x14ac:dyDescent="0.35">
      <c r="J2756">
        <v>10000</v>
      </c>
      <c r="K2756" t="s">
        <v>5158</v>
      </c>
    </row>
    <row r="2757" spans="10:11" x14ac:dyDescent="0.35">
      <c r="J2757">
        <v>500</v>
      </c>
      <c r="K2757" t="s">
        <v>5158</v>
      </c>
    </row>
    <row r="2758" spans="10:11" x14ac:dyDescent="0.35">
      <c r="J2758">
        <v>10000</v>
      </c>
      <c r="K2758" t="s">
        <v>5158</v>
      </c>
    </row>
    <row r="2759" spans="10:11" x14ac:dyDescent="0.35">
      <c r="J2759">
        <v>1500</v>
      </c>
      <c r="K2759" t="s">
        <v>5158</v>
      </c>
    </row>
    <row r="2760" spans="10:11" x14ac:dyDescent="0.35">
      <c r="J2760">
        <v>2000</v>
      </c>
      <c r="K2760" t="s">
        <v>5158</v>
      </c>
    </row>
    <row r="2761" spans="10:11" x14ac:dyDescent="0.35">
      <c r="J2761">
        <v>1000</v>
      </c>
      <c r="K2761" t="s">
        <v>5158</v>
      </c>
    </row>
    <row r="2762" spans="10:11" x14ac:dyDescent="0.35">
      <c r="J2762">
        <v>5000</v>
      </c>
      <c r="K2762" t="s">
        <v>5158</v>
      </c>
    </row>
    <row r="2763" spans="10:11" x14ac:dyDescent="0.35">
      <c r="J2763">
        <v>5000</v>
      </c>
      <c r="K2763" t="s">
        <v>5158</v>
      </c>
    </row>
    <row r="2764" spans="10:11" x14ac:dyDescent="0.35">
      <c r="J2764">
        <v>3250</v>
      </c>
      <c r="K2764" t="s">
        <v>5158</v>
      </c>
    </row>
    <row r="2765" spans="10:11" x14ac:dyDescent="0.35">
      <c r="J2765">
        <v>39400</v>
      </c>
      <c r="K2765" t="s">
        <v>5158</v>
      </c>
    </row>
    <row r="2766" spans="10:11" x14ac:dyDescent="0.35">
      <c r="J2766">
        <v>4000</v>
      </c>
      <c r="K2766" t="s">
        <v>5158</v>
      </c>
    </row>
    <row r="2767" spans="10:11" x14ac:dyDescent="0.35">
      <c r="J2767">
        <v>4000</v>
      </c>
      <c r="K2767" t="s">
        <v>5158</v>
      </c>
    </row>
    <row r="2768" spans="10:11" x14ac:dyDescent="0.35">
      <c r="J2768">
        <v>5000</v>
      </c>
      <c r="K2768" t="s">
        <v>5158</v>
      </c>
    </row>
    <row r="2769" spans="10:11" x14ac:dyDescent="0.35">
      <c r="J2769">
        <v>4000</v>
      </c>
      <c r="K2769" t="s">
        <v>5158</v>
      </c>
    </row>
    <row r="2770" spans="10:11" x14ac:dyDescent="0.35">
      <c r="J2770">
        <v>7000</v>
      </c>
      <c r="K2770" t="s">
        <v>5158</v>
      </c>
    </row>
    <row r="2771" spans="10:11" x14ac:dyDescent="0.35">
      <c r="J2771">
        <v>800</v>
      </c>
      <c r="K2771" t="s">
        <v>5158</v>
      </c>
    </row>
    <row r="2772" spans="10:11" x14ac:dyDescent="0.35">
      <c r="J2772">
        <v>20000</v>
      </c>
      <c r="K2772" t="s">
        <v>5158</v>
      </c>
    </row>
    <row r="2773" spans="10:11" x14ac:dyDescent="0.35">
      <c r="J2773">
        <v>19980</v>
      </c>
      <c r="K2773" t="s">
        <v>5158</v>
      </c>
    </row>
    <row r="2774" spans="10:11" x14ac:dyDescent="0.35">
      <c r="J2774">
        <v>8000</v>
      </c>
      <c r="K2774" t="s">
        <v>5158</v>
      </c>
    </row>
    <row r="2775" spans="10:11" x14ac:dyDescent="0.35">
      <c r="J2775">
        <v>530</v>
      </c>
      <c r="K2775" t="s">
        <v>5158</v>
      </c>
    </row>
    <row r="2776" spans="10:11" x14ac:dyDescent="0.35">
      <c r="J2776">
        <v>4000</v>
      </c>
      <c r="K2776" t="s">
        <v>5158</v>
      </c>
    </row>
    <row r="2777" spans="10:11" x14ac:dyDescent="0.35">
      <c r="J2777">
        <v>5000</v>
      </c>
      <c r="K2777" t="s">
        <v>5158</v>
      </c>
    </row>
    <row r="2778" spans="10:11" x14ac:dyDescent="0.35">
      <c r="J2778">
        <v>21000</v>
      </c>
      <c r="K2778" t="s">
        <v>5158</v>
      </c>
    </row>
    <row r="2779" spans="10:11" x14ac:dyDescent="0.35">
      <c r="J2779">
        <v>3000</v>
      </c>
      <c r="K2779" t="s">
        <v>5158</v>
      </c>
    </row>
    <row r="2780" spans="10:11" x14ac:dyDescent="0.35">
      <c r="J2780">
        <v>5500</v>
      </c>
      <c r="K2780" t="s">
        <v>5158</v>
      </c>
    </row>
    <row r="2781" spans="10:11" x14ac:dyDescent="0.35">
      <c r="J2781">
        <v>2500</v>
      </c>
      <c r="K2781" t="s">
        <v>5158</v>
      </c>
    </row>
    <row r="2782" spans="10:11" x14ac:dyDescent="0.35">
      <c r="J2782">
        <v>100000</v>
      </c>
      <c r="K2782" t="s">
        <v>5158</v>
      </c>
    </row>
    <row r="2783" spans="10:11" x14ac:dyDescent="0.35">
      <c r="J2783">
        <v>1250</v>
      </c>
      <c r="K2783" t="s">
        <v>5156</v>
      </c>
    </row>
    <row r="2784" spans="10:11" x14ac:dyDescent="0.35">
      <c r="J2784">
        <v>1000</v>
      </c>
      <c r="K2784" t="s">
        <v>5156</v>
      </c>
    </row>
    <row r="2785" spans="10:11" x14ac:dyDescent="0.35">
      <c r="J2785">
        <v>1000</v>
      </c>
      <c r="K2785" t="s">
        <v>5156</v>
      </c>
    </row>
    <row r="2786" spans="10:11" x14ac:dyDescent="0.35">
      <c r="J2786">
        <v>6000</v>
      </c>
      <c r="K2786" t="s">
        <v>5156</v>
      </c>
    </row>
    <row r="2787" spans="10:11" x14ac:dyDescent="0.35">
      <c r="J2787">
        <v>5000</v>
      </c>
      <c r="K2787" t="s">
        <v>5156</v>
      </c>
    </row>
    <row r="2788" spans="10:11" x14ac:dyDescent="0.35">
      <c r="J2788">
        <v>2500</v>
      </c>
      <c r="K2788" t="s">
        <v>5156</v>
      </c>
    </row>
    <row r="2789" spans="10:11" x14ac:dyDescent="0.35">
      <c r="J2789">
        <v>1000</v>
      </c>
      <c r="K2789" t="s">
        <v>5156</v>
      </c>
    </row>
    <row r="2790" spans="10:11" x14ac:dyDescent="0.35">
      <c r="J2790">
        <v>2000</v>
      </c>
      <c r="K2790" t="s">
        <v>5156</v>
      </c>
    </row>
    <row r="2791" spans="10:11" x14ac:dyDescent="0.35">
      <c r="J2791">
        <v>3000</v>
      </c>
      <c r="K2791" t="s">
        <v>5156</v>
      </c>
    </row>
    <row r="2792" spans="10:11" x14ac:dyDescent="0.35">
      <c r="J2792">
        <v>3000</v>
      </c>
      <c r="K2792" t="s">
        <v>5156</v>
      </c>
    </row>
    <row r="2793" spans="10:11" x14ac:dyDescent="0.35">
      <c r="J2793">
        <v>2000</v>
      </c>
      <c r="K2793" t="s">
        <v>5156</v>
      </c>
    </row>
    <row r="2794" spans="10:11" x14ac:dyDescent="0.35">
      <c r="J2794">
        <v>2000</v>
      </c>
      <c r="K2794" t="s">
        <v>5156</v>
      </c>
    </row>
    <row r="2795" spans="10:11" x14ac:dyDescent="0.35">
      <c r="J2795">
        <v>10000</v>
      </c>
      <c r="K2795" t="s">
        <v>5156</v>
      </c>
    </row>
    <row r="2796" spans="10:11" x14ac:dyDescent="0.35">
      <c r="J2796">
        <v>50</v>
      </c>
      <c r="K2796" t="s">
        <v>5156</v>
      </c>
    </row>
    <row r="2797" spans="10:11" x14ac:dyDescent="0.35">
      <c r="J2797">
        <v>700</v>
      </c>
      <c r="K2797" t="s">
        <v>5156</v>
      </c>
    </row>
    <row r="2798" spans="10:11" x14ac:dyDescent="0.35">
      <c r="J2798">
        <v>800</v>
      </c>
      <c r="K2798" t="s">
        <v>5156</v>
      </c>
    </row>
    <row r="2799" spans="10:11" x14ac:dyDescent="0.35">
      <c r="J2799">
        <v>8000</v>
      </c>
      <c r="K2799" t="s">
        <v>5156</v>
      </c>
    </row>
    <row r="2800" spans="10:11" x14ac:dyDescent="0.35">
      <c r="J2800">
        <v>5000</v>
      </c>
      <c r="K2800" t="s">
        <v>5156</v>
      </c>
    </row>
    <row r="2801" spans="10:11" x14ac:dyDescent="0.35">
      <c r="J2801">
        <v>5000</v>
      </c>
      <c r="K2801" t="s">
        <v>5156</v>
      </c>
    </row>
    <row r="2802" spans="10:11" x14ac:dyDescent="0.35">
      <c r="J2802">
        <v>1000</v>
      </c>
      <c r="K2802" t="s">
        <v>5156</v>
      </c>
    </row>
    <row r="2803" spans="10:11" x14ac:dyDescent="0.35">
      <c r="J2803">
        <v>500</v>
      </c>
      <c r="K2803" t="s">
        <v>5156</v>
      </c>
    </row>
    <row r="2804" spans="10:11" x14ac:dyDescent="0.35">
      <c r="J2804">
        <v>3000</v>
      </c>
      <c r="K2804" t="s">
        <v>5156</v>
      </c>
    </row>
    <row r="2805" spans="10:11" x14ac:dyDescent="0.35">
      <c r="J2805">
        <v>10000</v>
      </c>
      <c r="K2805" t="s">
        <v>5156</v>
      </c>
    </row>
    <row r="2806" spans="10:11" x14ac:dyDescent="0.35">
      <c r="J2806">
        <v>1000</v>
      </c>
      <c r="K2806" t="s">
        <v>5156</v>
      </c>
    </row>
    <row r="2807" spans="10:11" x14ac:dyDescent="0.35">
      <c r="J2807">
        <v>400</v>
      </c>
      <c r="K2807" t="s">
        <v>5156</v>
      </c>
    </row>
    <row r="2808" spans="10:11" x14ac:dyDescent="0.35">
      <c r="J2808">
        <v>3000</v>
      </c>
      <c r="K2808" t="s">
        <v>5156</v>
      </c>
    </row>
    <row r="2809" spans="10:11" x14ac:dyDescent="0.35">
      <c r="J2809">
        <v>5000</v>
      </c>
      <c r="K2809" t="s">
        <v>5156</v>
      </c>
    </row>
    <row r="2810" spans="10:11" x14ac:dyDescent="0.35">
      <c r="J2810">
        <v>4500</v>
      </c>
      <c r="K2810" t="s">
        <v>5156</v>
      </c>
    </row>
    <row r="2811" spans="10:11" x14ac:dyDescent="0.35">
      <c r="J2811">
        <v>2500</v>
      </c>
      <c r="K2811" t="s">
        <v>5156</v>
      </c>
    </row>
    <row r="2812" spans="10:11" x14ac:dyDescent="0.35">
      <c r="J2812">
        <v>2500</v>
      </c>
      <c r="K2812" t="s">
        <v>5156</v>
      </c>
    </row>
    <row r="2813" spans="10:11" x14ac:dyDescent="0.35">
      <c r="J2813">
        <v>10000</v>
      </c>
      <c r="K2813" t="s">
        <v>5156</v>
      </c>
    </row>
    <row r="2814" spans="10:11" x14ac:dyDescent="0.35">
      <c r="J2814">
        <v>5000</v>
      </c>
      <c r="K2814" t="s">
        <v>5156</v>
      </c>
    </row>
    <row r="2815" spans="10:11" x14ac:dyDescent="0.35">
      <c r="J2815">
        <v>2800</v>
      </c>
      <c r="K2815" t="s">
        <v>5156</v>
      </c>
    </row>
    <row r="2816" spans="10:11" x14ac:dyDescent="0.35">
      <c r="J2816">
        <v>1500</v>
      </c>
      <c r="K2816" t="s">
        <v>5156</v>
      </c>
    </row>
    <row r="2817" spans="10:11" x14ac:dyDescent="0.35">
      <c r="J2817">
        <v>250</v>
      </c>
      <c r="K2817" t="s">
        <v>5156</v>
      </c>
    </row>
    <row r="2818" spans="10:11" x14ac:dyDescent="0.35">
      <c r="J2818">
        <v>3000</v>
      </c>
      <c r="K2818" t="s">
        <v>5156</v>
      </c>
    </row>
    <row r="2819" spans="10:11" x14ac:dyDescent="0.35">
      <c r="J2819">
        <v>600</v>
      </c>
      <c r="K2819" t="s">
        <v>5156</v>
      </c>
    </row>
    <row r="2820" spans="10:11" x14ac:dyDescent="0.35">
      <c r="J2820">
        <v>10000</v>
      </c>
      <c r="K2820" t="s">
        <v>5156</v>
      </c>
    </row>
    <row r="2821" spans="10:11" x14ac:dyDescent="0.35">
      <c r="J2821">
        <v>5000</v>
      </c>
      <c r="K2821" t="s">
        <v>5156</v>
      </c>
    </row>
    <row r="2822" spans="10:11" x14ac:dyDescent="0.35">
      <c r="J2822">
        <v>200</v>
      </c>
      <c r="K2822" t="s">
        <v>5156</v>
      </c>
    </row>
    <row r="2823" spans="10:11" x14ac:dyDescent="0.35">
      <c r="J2823">
        <v>1000</v>
      </c>
      <c r="K2823" t="s">
        <v>5156</v>
      </c>
    </row>
    <row r="2824" spans="10:11" x14ac:dyDescent="0.35">
      <c r="J2824">
        <v>6000</v>
      </c>
      <c r="K2824" t="s">
        <v>5156</v>
      </c>
    </row>
    <row r="2825" spans="10:11" x14ac:dyDescent="0.35">
      <c r="J2825">
        <v>100</v>
      </c>
      <c r="K2825" t="s">
        <v>5156</v>
      </c>
    </row>
    <row r="2826" spans="10:11" x14ac:dyDescent="0.35">
      <c r="J2826">
        <v>650</v>
      </c>
      <c r="K2826" t="s">
        <v>5156</v>
      </c>
    </row>
    <row r="2827" spans="10:11" x14ac:dyDescent="0.35">
      <c r="J2827">
        <v>3000</v>
      </c>
      <c r="K2827" t="s">
        <v>5156</v>
      </c>
    </row>
    <row r="2828" spans="10:11" x14ac:dyDescent="0.35">
      <c r="J2828">
        <v>2000</v>
      </c>
      <c r="K2828" t="s">
        <v>5156</v>
      </c>
    </row>
    <row r="2829" spans="10:11" x14ac:dyDescent="0.35">
      <c r="J2829">
        <v>2000</v>
      </c>
      <c r="K2829" t="s">
        <v>5156</v>
      </c>
    </row>
    <row r="2830" spans="10:11" x14ac:dyDescent="0.35">
      <c r="J2830">
        <v>9500</v>
      </c>
      <c r="K2830" t="s">
        <v>5156</v>
      </c>
    </row>
    <row r="2831" spans="10:11" x14ac:dyDescent="0.35">
      <c r="J2831">
        <v>2500</v>
      </c>
      <c r="K2831" t="s">
        <v>5156</v>
      </c>
    </row>
    <row r="2832" spans="10:11" x14ac:dyDescent="0.35">
      <c r="J2832">
        <v>3000</v>
      </c>
      <c r="K2832" t="s">
        <v>5156</v>
      </c>
    </row>
    <row r="2833" spans="10:11" x14ac:dyDescent="0.35">
      <c r="J2833">
        <v>3000</v>
      </c>
      <c r="K2833" t="s">
        <v>5156</v>
      </c>
    </row>
    <row r="2834" spans="10:11" x14ac:dyDescent="0.35">
      <c r="J2834">
        <v>2500</v>
      </c>
      <c r="K2834" t="s">
        <v>5156</v>
      </c>
    </row>
    <row r="2835" spans="10:11" x14ac:dyDescent="0.35">
      <c r="J2835">
        <v>2700</v>
      </c>
      <c r="K2835" t="s">
        <v>5156</v>
      </c>
    </row>
    <row r="2836" spans="10:11" x14ac:dyDescent="0.35">
      <c r="J2836">
        <v>800</v>
      </c>
      <c r="K2836" t="s">
        <v>5156</v>
      </c>
    </row>
    <row r="2837" spans="10:11" x14ac:dyDescent="0.35">
      <c r="J2837">
        <v>1000</v>
      </c>
      <c r="K2837" t="s">
        <v>5156</v>
      </c>
    </row>
    <row r="2838" spans="10:11" x14ac:dyDescent="0.35">
      <c r="J2838">
        <v>450</v>
      </c>
      <c r="K2838" t="s">
        <v>5156</v>
      </c>
    </row>
    <row r="2839" spans="10:11" x14ac:dyDescent="0.35">
      <c r="J2839">
        <v>850</v>
      </c>
      <c r="K2839" t="s">
        <v>5156</v>
      </c>
    </row>
    <row r="2840" spans="10:11" x14ac:dyDescent="0.35">
      <c r="J2840">
        <v>2000</v>
      </c>
      <c r="K2840" t="s">
        <v>5156</v>
      </c>
    </row>
    <row r="2841" spans="10:11" x14ac:dyDescent="0.35">
      <c r="J2841">
        <v>3500</v>
      </c>
      <c r="K2841" t="s">
        <v>5156</v>
      </c>
    </row>
    <row r="2842" spans="10:11" x14ac:dyDescent="0.35">
      <c r="J2842">
        <v>2500</v>
      </c>
      <c r="K2842" t="s">
        <v>5156</v>
      </c>
    </row>
    <row r="2843" spans="10:11" x14ac:dyDescent="0.35">
      <c r="J2843">
        <v>1000</v>
      </c>
      <c r="K2843" t="s">
        <v>5158</v>
      </c>
    </row>
    <row r="2844" spans="10:11" x14ac:dyDescent="0.35">
      <c r="J2844">
        <v>1500</v>
      </c>
      <c r="K2844" t="s">
        <v>5158</v>
      </c>
    </row>
    <row r="2845" spans="10:11" x14ac:dyDescent="0.35">
      <c r="J2845">
        <v>1200</v>
      </c>
      <c r="K2845" t="s">
        <v>5158</v>
      </c>
    </row>
    <row r="2846" spans="10:11" x14ac:dyDescent="0.35">
      <c r="J2846">
        <v>550</v>
      </c>
      <c r="K2846" t="s">
        <v>5158</v>
      </c>
    </row>
    <row r="2847" spans="10:11" x14ac:dyDescent="0.35">
      <c r="J2847">
        <v>7500</v>
      </c>
      <c r="K2847" t="s">
        <v>5158</v>
      </c>
    </row>
    <row r="2848" spans="10:11" x14ac:dyDescent="0.35">
      <c r="J2848">
        <v>8000</v>
      </c>
      <c r="K2848" t="s">
        <v>5158</v>
      </c>
    </row>
    <row r="2849" spans="10:11" x14ac:dyDescent="0.35">
      <c r="J2849">
        <v>2000</v>
      </c>
      <c r="K2849" t="s">
        <v>5158</v>
      </c>
    </row>
    <row r="2850" spans="10:11" x14ac:dyDescent="0.35">
      <c r="J2850">
        <v>35000</v>
      </c>
      <c r="K2850" t="s">
        <v>5158</v>
      </c>
    </row>
    <row r="2851" spans="10:11" x14ac:dyDescent="0.35">
      <c r="J2851">
        <v>500</v>
      </c>
      <c r="K2851" t="s">
        <v>5158</v>
      </c>
    </row>
    <row r="2852" spans="10:11" x14ac:dyDescent="0.35">
      <c r="J2852">
        <v>8000</v>
      </c>
      <c r="K2852" t="s">
        <v>5158</v>
      </c>
    </row>
    <row r="2853" spans="10:11" x14ac:dyDescent="0.35">
      <c r="J2853">
        <v>4500</v>
      </c>
      <c r="K2853" t="s">
        <v>5158</v>
      </c>
    </row>
    <row r="2854" spans="10:11" x14ac:dyDescent="0.35">
      <c r="J2854">
        <v>5000</v>
      </c>
      <c r="K2854" t="s">
        <v>5158</v>
      </c>
    </row>
    <row r="2855" spans="10:11" x14ac:dyDescent="0.35">
      <c r="J2855">
        <v>9500</v>
      </c>
      <c r="K2855" t="s">
        <v>5158</v>
      </c>
    </row>
    <row r="2856" spans="10:11" x14ac:dyDescent="0.35">
      <c r="J2856">
        <v>1000</v>
      </c>
      <c r="K2856" t="s">
        <v>5158</v>
      </c>
    </row>
    <row r="2857" spans="10:11" x14ac:dyDescent="0.35">
      <c r="J2857">
        <v>600</v>
      </c>
      <c r="K2857" t="s">
        <v>5158</v>
      </c>
    </row>
    <row r="2858" spans="10:11" x14ac:dyDescent="0.35">
      <c r="J2858">
        <v>3000</v>
      </c>
      <c r="K2858" t="s">
        <v>5158</v>
      </c>
    </row>
    <row r="2859" spans="10:11" x14ac:dyDescent="0.35">
      <c r="J2859">
        <v>38000</v>
      </c>
      <c r="K2859" t="s">
        <v>5158</v>
      </c>
    </row>
    <row r="2860" spans="10:11" x14ac:dyDescent="0.35">
      <c r="J2860">
        <v>1000</v>
      </c>
      <c r="K2860" t="s">
        <v>5158</v>
      </c>
    </row>
    <row r="2861" spans="10:11" x14ac:dyDescent="0.35">
      <c r="J2861">
        <v>2000</v>
      </c>
      <c r="K2861" t="s">
        <v>5158</v>
      </c>
    </row>
    <row r="2862" spans="10:11" x14ac:dyDescent="0.35">
      <c r="J2862">
        <v>4000</v>
      </c>
      <c r="K2862" t="s">
        <v>5158</v>
      </c>
    </row>
    <row r="2863" spans="10:11" x14ac:dyDescent="0.35">
      <c r="J2863">
        <v>250</v>
      </c>
      <c r="K2863" t="s">
        <v>5158</v>
      </c>
    </row>
    <row r="2864" spans="10:11" x14ac:dyDescent="0.35">
      <c r="J2864">
        <v>12700</v>
      </c>
      <c r="K2864" t="s">
        <v>5158</v>
      </c>
    </row>
    <row r="2865" spans="10:11" x14ac:dyDescent="0.35">
      <c r="J2865">
        <v>50000</v>
      </c>
      <c r="K2865" t="s">
        <v>5158</v>
      </c>
    </row>
    <row r="2866" spans="10:11" x14ac:dyDescent="0.35">
      <c r="J2866">
        <v>2500</v>
      </c>
      <c r="K2866" t="s">
        <v>5158</v>
      </c>
    </row>
    <row r="2867" spans="10:11" x14ac:dyDescent="0.35">
      <c r="J2867">
        <v>2888</v>
      </c>
      <c r="K2867" t="s">
        <v>5158</v>
      </c>
    </row>
    <row r="2868" spans="10:11" x14ac:dyDescent="0.35">
      <c r="J2868">
        <v>5000</v>
      </c>
      <c r="K2868" t="s">
        <v>5158</v>
      </c>
    </row>
    <row r="2869" spans="10:11" x14ac:dyDescent="0.35">
      <c r="J2869">
        <v>2500</v>
      </c>
      <c r="K2869" t="s">
        <v>5158</v>
      </c>
    </row>
    <row r="2870" spans="10:11" x14ac:dyDescent="0.35">
      <c r="J2870">
        <v>15000</v>
      </c>
      <c r="K2870" t="s">
        <v>5158</v>
      </c>
    </row>
    <row r="2871" spans="10:11" x14ac:dyDescent="0.35">
      <c r="J2871">
        <v>20000</v>
      </c>
      <c r="K2871" t="s">
        <v>5158</v>
      </c>
    </row>
    <row r="2872" spans="10:11" x14ac:dyDescent="0.35">
      <c r="J2872">
        <v>5000</v>
      </c>
      <c r="K2872" t="s">
        <v>5158</v>
      </c>
    </row>
    <row r="2873" spans="10:11" x14ac:dyDescent="0.35">
      <c r="J2873">
        <v>10000</v>
      </c>
      <c r="K2873" t="s">
        <v>5158</v>
      </c>
    </row>
    <row r="2874" spans="10:11" x14ac:dyDescent="0.35">
      <c r="J2874">
        <v>3000</v>
      </c>
      <c r="K2874" t="s">
        <v>5158</v>
      </c>
    </row>
    <row r="2875" spans="10:11" x14ac:dyDescent="0.35">
      <c r="J2875">
        <v>2500</v>
      </c>
      <c r="K2875" t="s">
        <v>5158</v>
      </c>
    </row>
    <row r="2876" spans="10:11" x14ac:dyDescent="0.35">
      <c r="J2876">
        <v>5000</v>
      </c>
      <c r="K2876" t="s">
        <v>5158</v>
      </c>
    </row>
    <row r="2877" spans="10:11" x14ac:dyDescent="0.35">
      <c r="J2877">
        <v>20000</v>
      </c>
      <c r="K2877" t="s">
        <v>5158</v>
      </c>
    </row>
    <row r="2878" spans="10:11" x14ac:dyDescent="0.35">
      <c r="J2878">
        <v>150000</v>
      </c>
      <c r="K2878" t="s">
        <v>5158</v>
      </c>
    </row>
    <row r="2879" spans="10:11" x14ac:dyDescent="0.35">
      <c r="J2879">
        <v>6000</v>
      </c>
      <c r="K2879" t="s">
        <v>5158</v>
      </c>
    </row>
    <row r="2880" spans="10:11" x14ac:dyDescent="0.35">
      <c r="J2880">
        <v>3000</v>
      </c>
      <c r="K2880" t="s">
        <v>5158</v>
      </c>
    </row>
    <row r="2881" spans="10:11" x14ac:dyDescent="0.35">
      <c r="J2881">
        <v>11200</v>
      </c>
      <c r="K2881" t="s">
        <v>5158</v>
      </c>
    </row>
    <row r="2882" spans="10:11" x14ac:dyDescent="0.35">
      <c r="J2882">
        <v>12000</v>
      </c>
      <c r="K2882" t="s">
        <v>5158</v>
      </c>
    </row>
    <row r="2883" spans="10:11" x14ac:dyDescent="0.35">
      <c r="J2883">
        <v>5500</v>
      </c>
      <c r="K2883" t="s">
        <v>5158</v>
      </c>
    </row>
    <row r="2884" spans="10:11" x14ac:dyDescent="0.35">
      <c r="J2884">
        <v>750</v>
      </c>
      <c r="K2884" t="s">
        <v>5158</v>
      </c>
    </row>
    <row r="2885" spans="10:11" x14ac:dyDescent="0.35">
      <c r="J2885">
        <v>10000</v>
      </c>
      <c r="K2885" t="s">
        <v>5158</v>
      </c>
    </row>
    <row r="2886" spans="10:11" x14ac:dyDescent="0.35">
      <c r="J2886">
        <v>45000</v>
      </c>
      <c r="K2886" t="s">
        <v>5158</v>
      </c>
    </row>
    <row r="2887" spans="10:11" x14ac:dyDescent="0.35">
      <c r="J2887">
        <v>400</v>
      </c>
      <c r="K2887" t="s">
        <v>5158</v>
      </c>
    </row>
    <row r="2888" spans="10:11" x14ac:dyDescent="0.35">
      <c r="J2888">
        <v>200</v>
      </c>
      <c r="K2888" t="s">
        <v>5158</v>
      </c>
    </row>
    <row r="2889" spans="10:11" x14ac:dyDescent="0.35">
      <c r="J2889">
        <v>3000</v>
      </c>
      <c r="K2889" t="s">
        <v>5158</v>
      </c>
    </row>
    <row r="2890" spans="10:11" x14ac:dyDescent="0.35">
      <c r="J2890">
        <v>30000</v>
      </c>
      <c r="K2890" t="s">
        <v>5158</v>
      </c>
    </row>
    <row r="2891" spans="10:11" x14ac:dyDescent="0.35">
      <c r="J2891">
        <v>3000</v>
      </c>
      <c r="K2891" t="s">
        <v>5158</v>
      </c>
    </row>
    <row r="2892" spans="10:11" x14ac:dyDescent="0.35">
      <c r="J2892">
        <v>2000</v>
      </c>
      <c r="K2892" t="s">
        <v>5158</v>
      </c>
    </row>
    <row r="2893" spans="10:11" x14ac:dyDescent="0.35">
      <c r="J2893">
        <v>10000</v>
      </c>
      <c r="K2893" t="s">
        <v>5158</v>
      </c>
    </row>
    <row r="2894" spans="10:11" x14ac:dyDescent="0.35">
      <c r="J2894">
        <v>5500</v>
      </c>
      <c r="K2894" t="s">
        <v>5158</v>
      </c>
    </row>
    <row r="2895" spans="10:11" x14ac:dyDescent="0.35">
      <c r="J2895">
        <v>5000</v>
      </c>
      <c r="K2895" t="s">
        <v>5158</v>
      </c>
    </row>
    <row r="2896" spans="10:11" x14ac:dyDescent="0.35">
      <c r="J2896">
        <v>50000</v>
      </c>
      <c r="K2896" t="s">
        <v>5158</v>
      </c>
    </row>
    <row r="2897" spans="10:11" x14ac:dyDescent="0.35">
      <c r="J2897">
        <v>500</v>
      </c>
      <c r="K2897" t="s">
        <v>5158</v>
      </c>
    </row>
    <row r="2898" spans="10:11" x14ac:dyDescent="0.35">
      <c r="J2898">
        <v>3000</v>
      </c>
      <c r="K2898" t="s">
        <v>5158</v>
      </c>
    </row>
    <row r="2899" spans="10:11" x14ac:dyDescent="0.35">
      <c r="J2899">
        <v>12000</v>
      </c>
      <c r="K2899" t="s">
        <v>5158</v>
      </c>
    </row>
    <row r="2900" spans="10:11" x14ac:dyDescent="0.35">
      <c r="J2900">
        <v>7500</v>
      </c>
      <c r="K2900" t="s">
        <v>5158</v>
      </c>
    </row>
    <row r="2901" spans="10:11" x14ac:dyDescent="0.35">
      <c r="J2901">
        <v>10000</v>
      </c>
      <c r="K2901" t="s">
        <v>5158</v>
      </c>
    </row>
    <row r="2902" spans="10:11" x14ac:dyDescent="0.35">
      <c r="J2902">
        <v>5500</v>
      </c>
      <c r="K2902" t="s">
        <v>5158</v>
      </c>
    </row>
    <row r="2903" spans="10:11" x14ac:dyDescent="0.35">
      <c r="J2903">
        <v>750</v>
      </c>
      <c r="K2903" t="s">
        <v>5158</v>
      </c>
    </row>
    <row r="2904" spans="10:11" x14ac:dyDescent="0.35">
      <c r="J2904">
        <v>150000</v>
      </c>
      <c r="K2904" t="s">
        <v>5158</v>
      </c>
    </row>
    <row r="2905" spans="10:11" x14ac:dyDescent="0.35">
      <c r="J2905">
        <v>5000</v>
      </c>
      <c r="K2905" t="s">
        <v>5158</v>
      </c>
    </row>
    <row r="2906" spans="10:11" x14ac:dyDescent="0.35">
      <c r="J2906">
        <v>1500</v>
      </c>
      <c r="K2906" t="s">
        <v>5158</v>
      </c>
    </row>
    <row r="2907" spans="10:11" x14ac:dyDescent="0.35">
      <c r="J2907">
        <v>3500</v>
      </c>
      <c r="K2907" t="s">
        <v>5158</v>
      </c>
    </row>
    <row r="2908" spans="10:11" x14ac:dyDescent="0.35">
      <c r="J2908">
        <v>6000</v>
      </c>
      <c r="K2908" t="s">
        <v>5158</v>
      </c>
    </row>
    <row r="2909" spans="10:11" x14ac:dyDescent="0.35">
      <c r="J2909">
        <v>2500</v>
      </c>
      <c r="K2909" t="s">
        <v>5158</v>
      </c>
    </row>
    <row r="2910" spans="10:11" x14ac:dyDescent="0.35">
      <c r="J2910">
        <v>9600</v>
      </c>
      <c r="K2910" t="s">
        <v>5158</v>
      </c>
    </row>
    <row r="2911" spans="10:11" x14ac:dyDescent="0.35">
      <c r="J2911">
        <v>180000</v>
      </c>
      <c r="K2911" t="s">
        <v>5158</v>
      </c>
    </row>
    <row r="2912" spans="10:11" x14ac:dyDescent="0.35">
      <c r="J2912">
        <v>30000</v>
      </c>
      <c r="K2912" t="s">
        <v>5158</v>
      </c>
    </row>
    <row r="2913" spans="10:11" x14ac:dyDescent="0.35">
      <c r="J2913">
        <v>1800</v>
      </c>
      <c r="K2913" t="s">
        <v>5158</v>
      </c>
    </row>
    <row r="2914" spans="10:11" x14ac:dyDescent="0.35">
      <c r="J2914">
        <v>14440</v>
      </c>
      <c r="K2914" t="s">
        <v>5158</v>
      </c>
    </row>
    <row r="2915" spans="10:11" x14ac:dyDescent="0.35">
      <c r="J2915">
        <v>10000</v>
      </c>
      <c r="K2915" t="s">
        <v>5158</v>
      </c>
    </row>
    <row r="2916" spans="10:11" x14ac:dyDescent="0.35">
      <c r="J2916">
        <v>25000</v>
      </c>
      <c r="K2916" t="s">
        <v>5158</v>
      </c>
    </row>
    <row r="2917" spans="10:11" x14ac:dyDescent="0.35">
      <c r="J2917">
        <v>1000</v>
      </c>
      <c r="K2917" t="s">
        <v>5158</v>
      </c>
    </row>
    <row r="2918" spans="10:11" x14ac:dyDescent="0.35">
      <c r="J2918">
        <v>1850</v>
      </c>
      <c r="K2918" t="s">
        <v>5158</v>
      </c>
    </row>
    <row r="2919" spans="10:11" x14ac:dyDescent="0.35">
      <c r="J2919">
        <v>2000</v>
      </c>
      <c r="K2919" t="s">
        <v>5158</v>
      </c>
    </row>
    <row r="2920" spans="10:11" x14ac:dyDescent="0.35">
      <c r="J2920">
        <v>5000</v>
      </c>
      <c r="K2920" t="s">
        <v>5158</v>
      </c>
    </row>
    <row r="2921" spans="10:11" x14ac:dyDescent="0.35">
      <c r="J2921">
        <v>600</v>
      </c>
      <c r="K2921" t="s">
        <v>5158</v>
      </c>
    </row>
    <row r="2922" spans="10:11" x14ac:dyDescent="0.35">
      <c r="J2922">
        <v>2500</v>
      </c>
      <c r="K2922" t="s">
        <v>5158</v>
      </c>
    </row>
    <row r="2923" spans="10:11" x14ac:dyDescent="0.35">
      <c r="J2923">
        <v>100</v>
      </c>
      <c r="K2923" t="s">
        <v>5156</v>
      </c>
    </row>
    <row r="2924" spans="10:11" x14ac:dyDescent="0.35">
      <c r="J2924">
        <v>500</v>
      </c>
      <c r="K2924" t="s">
        <v>5156</v>
      </c>
    </row>
    <row r="2925" spans="10:11" x14ac:dyDescent="0.35">
      <c r="J2925">
        <v>300</v>
      </c>
      <c r="K2925" t="s">
        <v>5156</v>
      </c>
    </row>
    <row r="2926" spans="10:11" x14ac:dyDescent="0.35">
      <c r="J2926">
        <v>25000</v>
      </c>
      <c r="K2926" t="s">
        <v>5156</v>
      </c>
    </row>
    <row r="2927" spans="10:11" x14ac:dyDescent="0.35">
      <c r="J2927">
        <v>45000</v>
      </c>
      <c r="K2927" t="s">
        <v>5156</v>
      </c>
    </row>
    <row r="2928" spans="10:11" x14ac:dyDescent="0.35">
      <c r="J2928">
        <v>3000</v>
      </c>
      <c r="K2928" t="s">
        <v>5156</v>
      </c>
    </row>
    <row r="2929" spans="10:11" x14ac:dyDescent="0.35">
      <c r="J2929">
        <v>1800</v>
      </c>
      <c r="K2929" t="s">
        <v>5156</v>
      </c>
    </row>
    <row r="2930" spans="10:11" x14ac:dyDescent="0.35">
      <c r="J2930">
        <v>1000</v>
      </c>
      <c r="K2930" t="s">
        <v>5156</v>
      </c>
    </row>
    <row r="2931" spans="10:11" x14ac:dyDescent="0.35">
      <c r="J2931">
        <v>8000</v>
      </c>
      <c r="K2931" t="s">
        <v>5156</v>
      </c>
    </row>
    <row r="2932" spans="10:11" x14ac:dyDescent="0.35">
      <c r="J2932">
        <v>10000</v>
      </c>
      <c r="K2932" t="s">
        <v>5156</v>
      </c>
    </row>
    <row r="2933" spans="10:11" x14ac:dyDescent="0.35">
      <c r="J2933">
        <v>750</v>
      </c>
      <c r="K2933" t="s">
        <v>5156</v>
      </c>
    </row>
    <row r="2934" spans="10:11" x14ac:dyDescent="0.35">
      <c r="J2934">
        <v>3100</v>
      </c>
      <c r="K2934" t="s">
        <v>5156</v>
      </c>
    </row>
    <row r="2935" spans="10:11" x14ac:dyDescent="0.35">
      <c r="J2935">
        <v>2500</v>
      </c>
      <c r="K2935" t="s">
        <v>5156</v>
      </c>
    </row>
    <row r="2936" spans="10:11" x14ac:dyDescent="0.35">
      <c r="J2936">
        <v>2500</v>
      </c>
      <c r="K2936" t="s">
        <v>5156</v>
      </c>
    </row>
    <row r="2937" spans="10:11" x14ac:dyDescent="0.35">
      <c r="J2937">
        <v>3500</v>
      </c>
      <c r="K2937" t="s">
        <v>5156</v>
      </c>
    </row>
    <row r="2938" spans="10:11" x14ac:dyDescent="0.35">
      <c r="J2938">
        <v>1000</v>
      </c>
      <c r="K2938" t="s">
        <v>5156</v>
      </c>
    </row>
    <row r="2939" spans="10:11" x14ac:dyDescent="0.35">
      <c r="J2939">
        <v>1500</v>
      </c>
      <c r="K2939" t="s">
        <v>5156</v>
      </c>
    </row>
    <row r="2940" spans="10:11" x14ac:dyDescent="0.35">
      <c r="J2940">
        <v>4000</v>
      </c>
      <c r="K2940" t="s">
        <v>5156</v>
      </c>
    </row>
    <row r="2941" spans="10:11" x14ac:dyDescent="0.35">
      <c r="J2941">
        <v>8000</v>
      </c>
      <c r="K2941" t="s">
        <v>5156</v>
      </c>
    </row>
    <row r="2942" spans="10:11" x14ac:dyDescent="0.35">
      <c r="J2942">
        <v>2500</v>
      </c>
      <c r="K2942" t="s">
        <v>5156</v>
      </c>
    </row>
    <row r="2943" spans="10:11" x14ac:dyDescent="0.35">
      <c r="J2943">
        <v>25000</v>
      </c>
      <c r="K2943" t="s">
        <v>5158</v>
      </c>
    </row>
    <row r="2944" spans="10:11" x14ac:dyDescent="0.35">
      <c r="J2944">
        <v>200000</v>
      </c>
      <c r="K2944" t="s">
        <v>5158</v>
      </c>
    </row>
    <row r="2945" spans="10:11" x14ac:dyDescent="0.35">
      <c r="J2945">
        <v>3000</v>
      </c>
      <c r="K2945" t="s">
        <v>5158</v>
      </c>
    </row>
    <row r="2946" spans="10:11" x14ac:dyDescent="0.35">
      <c r="J2946">
        <v>10000</v>
      </c>
      <c r="K2946" t="s">
        <v>5158</v>
      </c>
    </row>
    <row r="2947" spans="10:11" x14ac:dyDescent="0.35">
      <c r="J2947">
        <v>50000</v>
      </c>
      <c r="K2947" t="s">
        <v>5158</v>
      </c>
    </row>
    <row r="2948" spans="10:11" x14ac:dyDescent="0.35">
      <c r="J2948">
        <v>2000</v>
      </c>
      <c r="K2948" t="s">
        <v>5158</v>
      </c>
    </row>
    <row r="2949" spans="10:11" x14ac:dyDescent="0.35">
      <c r="J2949">
        <v>25000</v>
      </c>
      <c r="K2949" t="s">
        <v>5158</v>
      </c>
    </row>
    <row r="2950" spans="10:11" x14ac:dyDescent="0.35">
      <c r="J2950">
        <v>500000</v>
      </c>
      <c r="K2950" t="s">
        <v>5158</v>
      </c>
    </row>
    <row r="2951" spans="10:11" x14ac:dyDescent="0.35">
      <c r="J2951">
        <v>1000</v>
      </c>
      <c r="K2951" t="s">
        <v>5158</v>
      </c>
    </row>
    <row r="2952" spans="10:11" x14ac:dyDescent="0.35">
      <c r="J2952">
        <v>5000000</v>
      </c>
      <c r="K2952" t="s">
        <v>5158</v>
      </c>
    </row>
    <row r="2953" spans="10:11" x14ac:dyDescent="0.35">
      <c r="J2953">
        <v>50000</v>
      </c>
      <c r="K2953" t="s">
        <v>5157</v>
      </c>
    </row>
    <row r="2954" spans="10:11" x14ac:dyDescent="0.35">
      <c r="J2954">
        <v>20000</v>
      </c>
      <c r="K2954" t="s">
        <v>5157</v>
      </c>
    </row>
    <row r="2955" spans="10:11" x14ac:dyDescent="0.35">
      <c r="J2955">
        <v>400000</v>
      </c>
      <c r="K2955" t="s">
        <v>5157</v>
      </c>
    </row>
    <row r="2956" spans="10:11" x14ac:dyDescent="0.35">
      <c r="J2956">
        <v>15000</v>
      </c>
      <c r="K2956" t="s">
        <v>5157</v>
      </c>
    </row>
    <row r="2957" spans="10:11" x14ac:dyDescent="0.35">
      <c r="J2957">
        <v>1200</v>
      </c>
      <c r="K2957" t="s">
        <v>5157</v>
      </c>
    </row>
    <row r="2958" spans="10:11" x14ac:dyDescent="0.35">
      <c r="J2958">
        <v>7900</v>
      </c>
      <c r="K2958" t="s">
        <v>5157</v>
      </c>
    </row>
    <row r="2959" spans="10:11" x14ac:dyDescent="0.35">
      <c r="J2959">
        <v>15000</v>
      </c>
      <c r="K2959" t="s">
        <v>5157</v>
      </c>
    </row>
    <row r="2960" spans="10:11" x14ac:dyDescent="0.35">
      <c r="J2960">
        <v>80000</v>
      </c>
      <c r="K2960" t="s">
        <v>5157</v>
      </c>
    </row>
    <row r="2961" spans="10:11" x14ac:dyDescent="0.35">
      <c r="J2961">
        <v>10000</v>
      </c>
      <c r="K2961" t="s">
        <v>5157</v>
      </c>
    </row>
    <row r="2962" spans="10:11" x14ac:dyDescent="0.35">
      <c r="J2962">
        <v>30000000</v>
      </c>
      <c r="K2962" t="s">
        <v>5157</v>
      </c>
    </row>
    <row r="2963" spans="10:11" x14ac:dyDescent="0.35">
      <c r="J2963">
        <v>5000</v>
      </c>
      <c r="K2963" t="s">
        <v>5156</v>
      </c>
    </row>
    <row r="2964" spans="10:11" x14ac:dyDescent="0.35">
      <c r="J2964">
        <v>1000</v>
      </c>
      <c r="K2964" t="s">
        <v>5156</v>
      </c>
    </row>
    <row r="2965" spans="10:11" x14ac:dyDescent="0.35">
      <c r="J2965">
        <v>10000</v>
      </c>
      <c r="K2965" t="s">
        <v>5156</v>
      </c>
    </row>
    <row r="2966" spans="10:11" x14ac:dyDescent="0.35">
      <c r="J2966">
        <v>5000</v>
      </c>
      <c r="K2966" t="s">
        <v>5156</v>
      </c>
    </row>
    <row r="2967" spans="10:11" x14ac:dyDescent="0.35">
      <c r="J2967">
        <v>1500</v>
      </c>
      <c r="K2967" t="s">
        <v>5156</v>
      </c>
    </row>
    <row r="2968" spans="10:11" x14ac:dyDescent="0.35">
      <c r="J2968">
        <v>10000</v>
      </c>
      <c r="K2968" t="s">
        <v>5156</v>
      </c>
    </row>
    <row r="2969" spans="10:11" x14ac:dyDescent="0.35">
      <c r="J2969">
        <v>5000</v>
      </c>
      <c r="K2969" t="s">
        <v>5156</v>
      </c>
    </row>
    <row r="2970" spans="10:11" x14ac:dyDescent="0.35">
      <c r="J2970">
        <v>3500</v>
      </c>
      <c r="K2970" t="s">
        <v>5156</v>
      </c>
    </row>
    <row r="2971" spans="10:11" x14ac:dyDescent="0.35">
      <c r="J2971">
        <v>1000</v>
      </c>
      <c r="K2971" t="s">
        <v>5156</v>
      </c>
    </row>
    <row r="2972" spans="10:11" x14ac:dyDescent="0.35">
      <c r="J2972">
        <v>6000</v>
      </c>
      <c r="K2972" t="s">
        <v>5156</v>
      </c>
    </row>
    <row r="2973" spans="10:11" x14ac:dyDescent="0.35">
      <c r="J2973">
        <v>3200</v>
      </c>
      <c r="K2973" t="s">
        <v>5156</v>
      </c>
    </row>
    <row r="2974" spans="10:11" x14ac:dyDescent="0.35">
      <c r="J2974">
        <v>2000</v>
      </c>
      <c r="K2974" t="s">
        <v>5156</v>
      </c>
    </row>
    <row r="2975" spans="10:11" x14ac:dyDescent="0.35">
      <c r="J2975">
        <v>5000</v>
      </c>
      <c r="K2975" t="s">
        <v>5156</v>
      </c>
    </row>
    <row r="2976" spans="10:11" x14ac:dyDescent="0.35">
      <c r="J2976">
        <v>5000</v>
      </c>
      <c r="K2976" t="s">
        <v>5156</v>
      </c>
    </row>
    <row r="2977" spans="10:11" x14ac:dyDescent="0.35">
      <c r="J2977">
        <v>8000</v>
      </c>
      <c r="K2977" t="s">
        <v>5156</v>
      </c>
    </row>
    <row r="2978" spans="10:11" x14ac:dyDescent="0.35">
      <c r="J2978">
        <v>70</v>
      </c>
      <c r="K2978" t="s">
        <v>5156</v>
      </c>
    </row>
    <row r="2979" spans="10:11" x14ac:dyDescent="0.35">
      <c r="J2979">
        <v>3000</v>
      </c>
      <c r="K2979" t="s">
        <v>5156</v>
      </c>
    </row>
    <row r="2980" spans="10:11" x14ac:dyDescent="0.35">
      <c r="J2980">
        <v>750</v>
      </c>
      <c r="K2980" t="s">
        <v>5156</v>
      </c>
    </row>
    <row r="2981" spans="10:11" x14ac:dyDescent="0.35">
      <c r="J2981">
        <v>5000</v>
      </c>
      <c r="K2981" t="s">
        <v>5156</v>
      </c>
    </row>
    <row r="2982" spans="10:11" x14ac:dyDescent="0.35">
      <c r="J2982">
        <v>3000</v>
      </c>
      <c r="K2982" t="s">
        <v>5156</v>
      </c>
    </row>
    <row r="2983" spans="10:11" x14ac:dyDescent="0.35">
      <c r="J2983">
        <v>4000</v>
      </c>
      <c r="K2983" t="s">
        <v>5156</v>
      </c>
    </row>
    <row r="2984" spans="10:11" x14ac:dyDescent="0.35">
      <c r="J2984">
        <v>5000</v>
      </c>
      <c r="K2984" t="s">
        <v>5156</v>
      </c>
    </row>
    <row r="2985" spans="10:11" x14ac:dyDescent="0.35">
      <c r="J2985">
        <v>116000</v>
      </c>
      <c r="K2985" t="s">
        <v>5156</v>
      </c>
    </row>
    <row r="2986" spans="10:11" x14ac:dyDescent="0.35">
      <c r="J2986">
        <v>25000</v>
      </c>
      <c r="K2986" t="s">
        <v>5156</v>
      </c>
    </row>
    <row r="2987" spans="10:11" x14ac:dyDescent="0.35">
      <c r="J2987">
        <v>10000</v>
      </c>
      <c r="K2987" t="s">
        <v>5156</v>
      </c>
    </row>
    <row r="2988" spans="10:11" x14ac:dyDescent="0.35">
      <c r="J2988">
        <v>2400</v>
      </c>
      <c r="K2988" t="s">
        <v>5156</v>
      </c>
    </row>
    <row r="2989" spans="10:11" x14ac:dyDescent="0.35">
      <c r="J2989">
        <v>25000</v>
      </c>
      <c r="K2989" t="s">
        <v>5156</v>
      </c>
    </row>
    <row r="2990" spans="10:11" x14ac:dyDescent="0.35">
      <c r="J2990">
        <v>1000</v>
      </c>
      <c r="K2990" t="s">
        <v>5156</v>
      </c>
    </row>
    <row r="2991" spans="10:11" x14ac:dyDescent="0.35">
      <c r="J2991">
        <v>20000</v>
      </c>
      <c r="K2991" t="s">
        <v>5156</v>
      </c>
    </row>
    <row r="2992" spans="10:11" x14ac:dyDescent="0.35">
      <c r="J2992">
        <v>10000</v>
      </c>
      <c r="K2992" t="s">
        <v>5156</v>
      </c>
    </row>
    <row r="2993" spans="10:11" x14ac:dyDescent="0.35">
      <c r="J2993">
        <v>8500</v>
      </c>
      <c r="K2993" t="s">
        <v>5156</v>
      </c>
    </row>
    <row r="2994" spans="10:11" x14ac:dyDescent="0.35">
      <c r="J2994">
        <v>3000</v>
      </c>
      <c r="K2994" t="s">
        <v>5156</v>
      </c>
    </row>
    <row r="2995" spans="10:11" x14ac:dyDescent="0.35">
      <c r="J2995">
        <v>1000</v>
      </c>
      <c r="K2995" t="s">
        <v>5156</v>
      </c>
    </row>
    <row r="2996" spans="10:11" x14ac:dyDescent="0.35">
      <c r="J2996">
        <v>300</v>
      </c>
      <c r="K2996" t="s">
        <v>5156</v>
      </c>
    </row>
    <row r="2997" spans="10:11" x14ac:dyDescent="0.35">
      <c r="J2997">
        <v>15000</v>
      </c>
      <c r="K2997" t="s">
        <v>5156</v>
      </c>
    </row>
    <row r="2998" spans="10:11" x14ac:dyDescent="0.35">
      <c r="J2998">
        <v>35000</v>
      </c>
      <c r="K2998" t="s">
        <v>5156</v>
      </c>
    </row>
    <row r="2999" spans="10:11" x14ac:dyDescent="0.35">
      <c r="J2999">
        <v>10000</v>
      </c>
      <c r="K2999" t="s">
        <v>5156</v>
      </c>
    </row>
    <row r="3000" spans="10:11" x14ac:dyDescent="0.35">
      <c r="J3000">
        <v>50000</v>
      </c>
      <c r="K3000" t="s">
        <v>5156</v>
      </c>
    </row>
    <row r="3001" spans="10:11" x14ac:dyDescent="0.35">
      <c r="J3001">
        <v>1350</v>
      </c>
      <c r="K3001" t="s">
        <v>5156</v>
      </c>
    </row>
    <row r="3002" spans="10:11" x14ac:dyDescent="0.35">
      <c r="J3002">
        <v>500</v>
      </c>
      <c r="K3002" t="s">
        <v>5156</v>
      </c>
    </row>
    <row r="3003" spans="10:11" x14ac:dyDescent="0.35">
      <c r="J3003">
        <v>7214</v>
      </c>
      <c r="K3003" t="s">
        <v>5156</v>
      </c>
    </row>
    <row r="3004" spans="10:11" x14ac:dyDescent="0.35">
      <c r="J3004">
        <v>7000</v>
      </c>
      <c r="K3004" t="s">
        <v>5156</v>
      </c>
    </row>
    <row r="3005" spans="10:11" x14ac:dyDescent="0.35">
      <c r="J3005">
        <v>3000</v>
      </c>
      <c r="K3005" t="s">
        <v>5156</v>
      </c>
    </row>
    <row r="3006" spans="10:11" x14ac:dyDescent="0.35">
      <c r="J3006">
        <v>40000</v>
      </c>
      <c r="K3006" t="s">
        <v>5156</v>
      </c>
    </row>
    <row r="3007" spans="10:11" x14ac:dyDescent="0.35">
      <c r="J3007">
        <v>10600</v>
      </c>
      <c r="K3007" t="s">
        <v>5156</v>
      </c>
    </row>
    <row r="3008" spans="10:11" x14ac:dyDescent="0.35">
      <c r="J3008">
        <v>8000</v>
      </c>
      <c r="K3008" t="s">
        <v>5156</v>
      </c>
    </row>
    <row r="3009" spans="10:11" x14ac:dyDescent="0.35">
      <c r="J3009">
        <v>600</v>
      </c>
      <c r="K3009" t="s">
        <v>5156</v>
      </c>
    </row>
    <row r="3010" spans="10:11" x14ac:dyDescent="0.35">
      <c r="J3010">
        <v>3000</v>
      </c>
      <c r="K3010" t="s">
        <v>5156</v>
      </c>
    </row>
    <row r="3011" spans="10:11" x14ac:dyDescent="0.35">
      <c r="J3011">
        <v>25000</v>
      </c>
      <c r="K3011" t="s">
        <v>5156</v>
      </c>
    </row>
    <row r="3012" spans="10:11" x14ac:dyDescent="0.35">
      <c r="J3012">
        <v>1500</v>
      </c>
      <c r="K3012" t="s">
        <v>5156</v>
      </c>
    </row>
    <row r="3013" spans="10:11" x14ac:dyDescent="0.35">
      <c r="J3013">
        <v>300</v>
      </c>
      <c r="K3013" t="s">
        <v>5156</v>
      </c>
    </row>
    <row r="3014" spans="10:11" x14ac:dyDescent="0.35">
      <c r="J3014">
        <v>4000</v>
      </c>
      <c r="K3014" t="s">
        <v>5156</v>
      </c>
    </row>
    <row r="3015" spans="10:11" x14ac:dyDescent="0.35">
      <c r="J3015">
        <v>10000</v>
      </c>
      <c r="K3015" t="s">
        <v>5156</v>
      </c>
    </row>
    <row r="3016" spans="10:11" x14ac:dyDescent="0.35">
      <c r="J3016">
        <v>25000</v>
      </c>
      <c r="K3016" t="s">
        <v>5156</v>
      </c>
    </row>
    <row r="3017" spans="10:11" x14ac:dyDescent="0.35">
      <c r="J3017">
        <v>3400</v>
      </c>
      <c r="K3017" t="s">
        <v>5156</v>
      </c>
    </row>
    <row r="3018" spans="10:11" x14ac:dyDescent="0.35">
      <c r="J3018">
        <v>8500</v>
      </c>
      <c r="K3018" t="s">
        <v>5156</v>
      </c>
    </row>
    <row r="3019" spans="10:11" x14ac:dyDescent="0.35">
      <c r="J3019">
        <v>22000</v>
      </c>
      <c r="K3019" t="s">
        <v>5156</v>
      </c>
    </row>
    <row r="3020" spans="10:11" x14ac:dyDescent="0.35">
      <c r="J3020">
        <v>4200</v>
      </c>
      <c r="K3020" t="s">
        <v>5156</v>
      </c>
    </row>
    <row r="3021" spans="10:11" x14ac:dyDescent="0.35">
      <c r="J3021">
        <v>15000</v>
      </c>
      <c r="K3021" t="s">
        <v>5156</v>
      </c>
    </row>
    <row r="3022" spans="10:11" x14ac:dyDescent="0.35">
      <c r="J3022">
        <v>7000</v>
      </c>
      <c r="K3022" t="s">
        <v>5156</v>
      </c>
    </row>
    <row r="3023" spans="10:11" x14ac:dyDescent="0.35">
      <c r="J3023">
        <v>4500</v>
      </c>
      <c r="K3023" t="s">
        <v>5156</v>
      </c>
    </row>
    <row r="3024" spans="10:11" x14ac:dyDescent="0.35">
      <c r="J3024">
        <v>10000</v>
      </c>
      <c r="K3024" t="s">
        <v>5156</v>
      </c>
    </row>
    <row r="3025" spans="10:11" x14ac:dyDescent="0.35">
      <c r="J3025">
        <v>700</v>
      </c>
      <c r="K3025" t="s">
        <v>5156</v>
      </c>
    </row>
    <row r="3026" spans="10:11" x14ac:dyDescent="0.35">
      <c r="J3026">
        <v>5000</v>
      </c>
      <c r="K3026" t="s">
        <v>5156</v>
      </c>
    </row>
    <row r="3027" spans="10:11" x14ac:dyDescent="0.35">
      <c r="J3027">
        <v>2500</v>
      </c>
      <c r="K3027" t="s">
        <v>5156</v>
      </c>
    </row>
    <row r="3028" spans="10:11" x14ac:dyDescent="0.35">
      <c r="J3028">
        <v>900</v>
      </c>
      <c r="K3028" t="s">
        <v>5156</v>
      </c>
    </row>
    <row r="3029" spans="10:11" x14ac:dyDescent="0.35">
      <c r="J3029">
        <v>40000</v>
      </c>
      <c r="K3029" t="s">
        <v>5156</v>
      </c>
    </row>
    <row r="3030" spans="10:11" x14ac:dyDescent="0.35">
      <c r="J3030">
        <v>5000</v>
      </c>
      <c r="K3030" t="s">
        <v>5156</v>
      </c>
    </row>
    <row r="3031" spans="10:11" x14ac:dyDescent="0.35">
      <c r="J3031">
        <v>30000</v>
      </c>
      <c r="K3031" t="s">
        <v>5156</v>
      </c>
    </row>
    <row r="3032" spans="10:11" x14ac:dyDescent="0.35">
      <c r="J3032">
        <v>1750</v>
      </c>
      <c r="K3032" t="s">
        <v>5156</v>
      </c>
    </row>
    <row r="3033" spans="10:11" x14ac:dyDescent="0.35">
      <c r="J3033">
        <v>1500</v>
      </c>
      <c r="K3033" t="s">
        <v>5156</v>
      </c>
    </row>
    <row r="3034" spans="10:11" x14ac:dyDescent="0.35">
      <c r="J3034">
        <v>1000</v>
      </c>
      <c r="K3034" t="s">
        <v>5156</v>
      </c>
    </row>
    <row r="3035" spans="10:11" x14ac:dyDescent="0.35">
      <c r="J3035">
        <v>3000</v>
      </c>
      <c r="K3035" t="s">
        <v>5156</v>
      </c>
    </row>
    <row r="3036" spans="10:11" x14ac:dyDescent="0.35">
      <c r="J3036">
        <v>100000</v>
      </c>
      <c r="K3036" t="s">
        <v>5156</v>
      </c>
    </row>
    <row r="3037" spans="10:11" x14ac:dyDescent="0.35">
      <c r="J3037">
        <v>25000</v>
      </c>
      <c r="K3037" t="s">
        <v>5156</v>
      </c>
    </row>
    <row r="3038" spans="10:11" x14ac:dyDescent="0.35">
      <c r="J3038">
        <v>25000</v>
      </c>
      <c r="K3038" t="s">
        <v>5156</v>
      </c>
    </row>
    <row r="3039" spans="10:11" x14ac:dyDescent="0.35">
      <c r="J3039">
        <v>500</v>
      </c>
      <c r="K3039" t="s">
        <v>5156</v>
      </c>
    </row>
    <row r="3040" spans="10:11" x14ac:dyDescent="0.35">
      <c r="J3040">
        <v>1000</v>
      </c>
      <c r="K3040" t="s">
        <v>5156</v>
      </c>
    </row>
    <row r="3041" spans="10:11" x14ac:dyDescent="0.35">
      <c r="J3041">
        <v>20000</v>
      </c>
      <c r="K3041" t="s">
        <v>5156</v>
      </c>
    </row>
    <row r="3042" spans="10:11" x14ac:dyDescent="0.35">
      <c r="J3042">
        <v>3000</v>
      </c>
      <c r="K3042" t="s">
        <v>5156</v>
      </c>
    </row>
    <row r="3043" spans="10:11" x14ac:dyDescent="0.35">
      <c r="J3043">
        <v>8300</v>
      </c>
      <c r="K3043" t="s">
        <v>5156</v>
      </c>
    </row>
    <row r="3044" spans="10:11" x14ac:dyDescent="0.35">
      <c r="J3044">
        <v>1500</v>
      </c>
      <c r="K3044" t="s">
        <v>5156</v>
      </c>
    </row>
    <row r="3045" spans="10:11" x14ac:dyDescent="0.35">
      <c r="J3045">
        <v>15000</v>
      </c>
      <c r="K3045" t="s">
        <v>5156</v>
      </c>
    </row>
    <row r="3046" spans="10:11" x14ac:dyDescent="0.35">
      <c r="J3046">
        <v>12000</v>
      </c>
      <c r="K3046" t="s">
        <v>5156</v>
      </c>
    </row>
    <row r="3047" spans="10:11" x14ac:dyDescent="0.35">
      <c r="J3047">
        <v>4000</v>
      </c>
      <c r="K3047" t="s">
        <v>5156</v>
      </c>
    </row>
    <row r="3048" spans="10:11" x14ac:dyDescent="0.35">
      <c r="J3048">
        <v>7900</v>
      </c>
      <c r="K3048" t="s">
        <v>5156</v>
      </c>
    </row>
    <row r="3049" spans="10:11" x14ac:dyDescent="0.35">
      <c r="J3049">
        <v>500</v>
      </c>
      <c r="K3049" t="s">
        <v>5156</v>
      </c>
    </row>
    <row r="3050" spans="10:11" x14ac:dyDescent="0.35">
      <c r="J3050">
        <v>5000</v>
      </c>
      <c r="K3050" t="s">
        <v>5156</v>
      </c>
    </row>
    <row r="3051" spans="10:11" x14ac:dyDescent="0.35">
      <c r="J3051">
        <v>3750</v>
      </c>
      <c r="K3051" t="s">
        <v>5156</v>
      </c>
    </row>
    <row r="3052" spans="10:11" x14ac:dyDescent="0.35">
      <c r="J3052">
        <v>600</v>
      </c>
      <c r="K3052" t="s">
        <v>5156</v>
      </c>
    </row>
    <row r="3053" spans="10:11" x14ac:dyDescent="0.35">
      <c r="J3053">
        <v>3500</v>
      </c>
      <c r="K3053" t="s">
        <v>5158</v>
      </c>
    </row>
    <row r="3054" spans="10:11" x14ac:dyDescent="0.35">
      <c r="J3054">
        <v>50000</v>
      </c>
      <c r="K3054" t="s">
        <v>5158</v>
      </c>
    </row>
    <row r="3055" spans="10:11" x14ac:dyDescent="0.35">
      <c r="J3055">
        <v>10000</v>
      </c>
      <c r="K3055" t="s">
        <v>5158</v>
      </c>
    </row>
    <row r="3056" spans="10:11" x14ac:dyDescent="0.35">
      <c r="J3056">
        <v>300</v>
      </c>
      <c r="K3056" t="s">
        <v>5158</v>
      </c>
    </row>
    <row r="3057" spans="10:11" x14ac:dyDescent="0.35">
      <c r="J3057">
        <v>20000</v>
      </c>
      <c r="K3057" t="s">
        <v>5158</v>
      </c>
    </row>
    <row r="3058" spans="10:11" x14ac:dyDescent="0.35">
      <c r="J3058">
        <v>25000</v>
      </c>
      <c r="K3058" t="s">
        <v>5158</v>
      </c>
    </row>
    <row r="3059" spans="10:11" x14ac:dyDescent="0.35">
      <c r="J3059">
        <v>50000</v>
      </c>
      <c r="K3059" t="s">
        <v>5158</v>
      </c>
    </row>
    <row r="3060" spans="10:11" x14ac:dyDescent="0.35">
      <c r="J3060">
        <v>18000</v>
      </c>
      <c r="K3060" t="s">
        <v>5158</v>
      </c>
    </row>
    <row r="3061" spans="10:11" x14ac:dyDescent="0.35">
      <c r="J3061">
        <v>15000</v>
      </c>
      <c r="K3061" t="s">
        <v>5158</v>
      </c>
    </row>
    <row r="3062" spans="10:11" x14ac:dyDescent="0.35">
      <c r="J3062">
        <v>220000</v>
      </c>
      <c r="K3062" t="s">
        <v>5158</v>
      </c>
    </row>
    <row r="3063" spans="10:11" x14ac:dyDescent="0.35">
      <c r="J3063">
        <v>1000000</v>
      </c>
      <c r="K3063" t="s">
        <v>5158</v>
      </c>
    </row>
    <row r="3064" spans="10:11" x14ac:dyDescent="0.35">
      <c r="J3064">
        <v>10000</v>
      </c>
      <c r="K3064" t="s">
        <v>5158</v>
      </c>
    </row>
    <row r="3065" spans="10:11" x14ac:dyDescent="0.35">
      <c r="J3065">
        <v>3000</v>
      </c>
      <c r="K3065" t="s">
        <v>5158</v>
      </c>
    </row>
    <row r="3066" spans="10:11" x14ac:dyDescent="0.35">
      <c r="J3066">
        <v>75000</v>
      </c>
      <c r="K3066" t="s">
        <v>5158</v>
      </c>
    </row>
    <row r="3067" spans="10:11" x14ac:dyDescent="0.35">
      <c r="J3067">
        <v>25000</v>
      </c>
      <c r="K3067" t="s">
        <v>5158</v>
      </c>
    </row>
    <row r="3068" spans="10:11" x14ac:dyDescent="0.35">
      <c r="J3068">
        <v>350000</v>
      </c>
      <c r="K3068" t="s">
        <v>5158</v>
      </c>
    </row>
    <row r="3069" spans="10:11" x14ac:dyDescent="0.35">
      <c r="J3069">
        <v>8000</v>
      </c>
      <c r="K3069" t="s">
        <v>5158</v>
      </c>
    </row>
    <row r="3070" spans="10:11" x14ac:dyDescent="0.35">
      <c r="J3070">
        <v>250000</v>
      </c>
      <c r="K3070" t="s">
        <v>5158</v>
      </c>
    </row>
    <row r="3071" spans="10:11" x14ac:dyDescent="0.35">
      <c r="J3071">
        <v>1000</v>
      </c>
      <c r="K3071" t="s">
        <v>5158</v>
      </c>
    </row>
    <row r="3072" spans="10:11" x14ac:dyDescent="0.35">
      <c r="J3072">
        <v>10000</v>
      </c>
      <c r="K3072" t="s">
        <v>5158</v>
      </c>
    </row>
    <row r="3073" spans="10:11" x14ac:dyDescent="0.35">
      <c r="J3073">
        <v>12000</v>
      </c>
      <c r="K3073" t="s">
        <v>5158</v>
      </c>
    </row>
    <row r="3074" spans="10:11" x14ac:dyDescent="0.35">
      <c r="J3074">
        <v>12000</v>
      </c>
      <c r="K3074" t="s">
        <v>5158</v>
      </c>
    </row>
    <row r="3075" spans="10:11" x14ac:dyDescent="0.35">
      <c r="J3075">
        <v>2800000</v>
      </c>
      <c r="K3075" t="s">
        <v>5158</v>
      </c>
    </row>
    <row r="3076" spans="10:11" x14ac:dyDescent="0.35">
      <c r="J3076">
        <v>25000</v>
      </c>
      <c r="K3076" t="s">
        <v>5158</v>
      </c>
    </row>
    <row r="3077" spans="10:11" x14ac:dyDescent="0.35">
      <c r="J3077">
        <v>15000</v>
      </c>
      <c r="K3077" t="s">
        <v>5158</v>
      </c>
    </row>
    <row r="3078" spans="10:11" x14ac:dyDescent="0.35">
      <c r="J3078">
        <v>10000</v>
      </c>
      <c r="K3078" t="s">
        <v>5158</v>
      </c>
    </row>
    <row r="3079" spans="10:11" x14ac:dyDescent="0.35">
      <c r="J3079">
        <v>22000</v>
      </c>
      <c r="K3079" t="s">
        <v>5158</v>
      </c>
    </row>
    <row r="3080" spans="10:11" x14ac:dyDescent="0.35">
      <c r="J3080">
        <v>60000</v>
      </c>
      <c r="K3080" t="s">
        <v>5158</v>
      </c>
    </row>
    <row r="3081" spans="10:11" x14ac:dyDescent="0.35">
      <c r="J3081">
        <v>1333666</v>
      </c>
      <c r="K3081" t="s">
        <v>5158</v>
      </c>
    </row>
    <row r="3082" spans="10:11" x14ac:dyDescent="0.35">
      <c r="J3082">
        <v>2000000</v>
      </c>
      <c r="K3082" t="s">
        <v>5158</v>
      </c>
    </row>
    <row r="3083" spans="10:11" x14ac:dyDescent="0.35">
      <c r="J3083">
        <v>1000000</v>
      </c>
      <c r="K3083" t="s">
        <v>5158</v>
      </c>
    </row>
    <row r="3084" spans="10:11" x14ac:dyDescent="0.35">
      <c r="J3084">
        <v>9000</v>
      </c>
      <c r="K3084" t="s">
        <v>5158</v>
      </c>
    </row>
    <row r="3085" spans="10:11" x14ac:dyDescent="0.35">
      <c r="J3085">
        <v>20000</v>
      </c>
      <c r="K3085" t="s">
        <v>5158</v>
      </c>
    </row>
    <row r="3086" spans="10:11" x14ac:dyDescent="0.35">
      <c r="J3086">
        <v>4059</v>
      </c>
      <c r="K3086" t="s">
        <v>5158</v>
      </c>
    </row>
    <row r="3087" spans="10:11" x14ac:dyDescent="0.35">
      <c r="J3087">
        <v>25000</v>
      </c>
      <c r="K3087" t="s">
        <v>5158</v>
      </c>
    </row>
    <row r="3088" spans="10:11" x14ac:dyDescent="0.35">
      <c r="J3088">
        <v>20000</v>
      </c>
      <c r="K3088" t="s">
        <v>5158</v>
      </c>
    </row>
    <row r="3089" spans="10:11" x14ac:dyDescent="0.35">
      <c r="J3089">
        <v>20000</v>
      </c>
      <c r="K3089" t="s">
        <v>5158</v>
      </c>
    </row>
    <row r="3090" spans="10:11" x14ac:dyDescent="0.35">
      <c r="J3090">
        <v>65000</v>
      </c>
      <c r="K3090" t="s">
        <v>5158</v>
      </c>
    </row>
    <row r="3091" spans="10:11" x14ac:dyDescent="0.35">
      <c r="J3091">
        <v>25000</v>
      </c>
      <c r="K3091" t="s">
        <v>5158</v>
      </c>
    </row>
    <row r="3092" spans="10:11" x14ac:dyDescent="0.35">
      <c r="J3092">
        <v>225000</v>
      </c>
      <c r="K3092" t="s">
        <v>5158</v>
      </c>
    </row>
    <row r="3093" spans="10:11" x14ac:dyDescent="0.35">
      <c r="J3093">
        <v>5000</v>
      </c>
      <c r="K3093" t="s">
        <v>5158</v>
      </c>
    </row>
    <row r="3094" spans="10:11" x14ac:dyDescent="0.35">
      <c r="J3094">
        <v>100000</v>
      </c>
      <c r="K3094" t="s">
        <v>5158</v>
      </c>
    </row>
    <row r="3095" spans="10:11" x14ac:dyDescent="0.35">
      <c r="J3095">
        <v>4000</v>
      </c>
      <c r="K3095" t="s">
        <v>5158</v>
      </c>
    </row>
    <row r="3096" spans="10:11" x14ac:dyDescent="0.35">
      <c r="J3096">
        <v>100000</v>
      </c>
      <c r="K3096" t="s">
        <v>5158</v>
      </c>
    </row>
    <row r="3097" spans="10:11" x14ac:dyDescent="0.35">
      <c r="J3097">
        <v>14920</v>
      </c>
      <c r="K3097" t="s">
        <v>5158</v>
      </c>
    </row>
    <row r="3098" spans="10:11" x14ac:dyDescent="0.35">
      <c r="J3098">
        <v>20000</v>
      </c>
      <c r="K3098" t="s">
        <v>5158</v>
      </c>
    </row>
    <row r="3099" spans="10:11" x14ac:dyDescent="0.35">
      <c r="J3099">
        <v>10000</v>
      </c>
      <c r="K3099" t="s">
        <v>5158</v>
      </c>
    </row>
    <row r="3100" spans="10:11" x14ac:dyDescent="0.35">
      <c r="J3100">
        <v>48725</v>
      </c>
      <c r="K3100" t="s">
        <v>5158</v>
      </c>
    </row>
    <row r="3101" spans="10:11" x14ac:dyDescent="0.35">
      <c r="J3101">
        <v>2000</v>
      </c>
      <c r="K3101" t="s">
        <v>5158</v>
      </c>
    </row>
    <row r="3102" spans="10:11" x14ac:dyDescent="0.35">
      <c r="J3102">
        <v>12000</v>
      </c>
      <c r="K3102" t="s">
        <v>5158</v>
      </c>
    </row>
    <row r="3103" spans="10:11" x14ac:dyDescent="0.35">
      <c r="J3103">
        <v>2500</v>
      </c>
      <c r="K3103" t="s">
        <v>5158</v>
      </c>
    </row>
    <row r="3104" spans="10:11" x14ac:dyDescent="0.35">
      <c r="J3104">
        <v>16000</v>
      </c>
      <c r="K3104" t="s">
        <v>5158</v>
      </c>
    </row>
    <row r="3105" spans="10:11" x14ac:dyDescent="0.35">
      <c r="J3105">
        <v>4100</v>
      </c>
      <c r="K3105" t="s">
        <v>5158</v>
      </c>
    </row>
    <row r="3106" spans="10:11" x14ac:dyDescent="0.35">
      <c r="J3106">
        <v>4000</v>
      </c>
      <c r="K3106" t="s">
        <v>5158</v>
      </c>
    </row>
    <row r="3107" spans="10:11" x14ac:dyDescent="0.35">
      <c r="J3107">
        <v>5845</v>
      </c>
      <c r="K3107" t="s">
        <v>5158</v>
      </c>
    </row>
    <row r="3108" spans="10:11" x14ac:dyDescent="0.35">
      <c r="J3108">
        <v>1000</v>
      </c>
      <c r="K3108" t="s">
        <v>5158</v>
      </c>
    </row>
    <row r="3109" spans="10:11" x14ac:dyDescent="0.35">
      <c r="J3109">
        <v>40000</v>
      </c>
      <c r="K3109" t="s">
        <v>5158</v>
      </c>
    </row>
    <row r="3110" spans="10:11" x14ac:dyDescent="0.35">
      <c r="J3110">
        <v>50000</v>
      </c>
      <c r="K3110" t="s">
        <v>5158</v>
      </c>
    </row>
    <row r="3111" spans="10:11" x14ac:dyDescent="0.35">
      <c r="J3111">
        <v>26500</v>
      </c>
      <c r="K3111" t="s">
        <v>5158</v>
      </c>
    </row>
    <row r="3112" spans="10:11" x14ac:dyDescent="0.35">
      <c r="J3112">
        <v>25000</v>
      </c>
      <c r="K3112" t="s">
        <v>5158</v>
      </c>
    </row>
    <row r="3113" spans="10:11" x14ac:dyDescent="0.35">
      <c r="J3113">
        <v>20000</v>
      </c>
      <c r="K3113" t="s">
        <v>5158</v>
      </c>
    </row>
    <row r="3114" spans="10:11" x14ac:dyDescent="0.35">
      <c r="J3114">
        <v>11000</v>
      </c>
      <c r="K3114" t="s">
        <v>5158</v>
      </c>
    </row>
    <row r="3115" spans="10:11" x14ac:dyDescent="0.35">
      <c r="J3115">
        <v>109225</v>
      </c>
      <c r="K3115" t="s">
        <v>5158</v>
      </c>
    </row>
    <row r="3116" spans="10:11" x14ac:dyDescent="0.35">
      <c r="J3116">
        <v>75000</v>
      </c>
      <c r="K3116" t="s">
        <v>5158</v>
      </c>
    </row>
    <row r="3117" spans="10:11" x14ac:dyDescent="0.35">
      <c r="J3117">
        <v>10000</v>
      </c>
      <c r="K3117" t="s">
        <v>5158</v>
      </c>
    </row>
    <row r="3118" spans="10:11" x14ac:dyDescent="0.35">
      <c r="J3118">
        <v>750</v>
      </c>
      <c r="K3118" t="s">
        <v>5158</v>
      </c>
    </row>
    <row r="3119" spans="10:11" x14ac:dyDescent="0.35">
      <c r="J3119">
        <v>1000</v>
      </c>
      <c r="K3119" t="s">
        <v>5158</v>
      </c>
    </row>
    <row r="3120" spans="10:11" x14ac:dyDescent="0.35">
      <c r="J3120">
        <v>500000</v>
      </c>
      <c r="K3120" t="s">
        <v>5158</v>
      </c>
    </row>
    <row r="3121" spans="10:11" x14ac:dyDescent="0.35">
      <c r="J3121">
        <v>10000</v>
      </c>
      <c r="K3121" t="s">
        <v>5158</v>
      </c>
    </row>
    <row r="3122" spans="10:11" x14ac:dyDescent="0.35">
      <c r="J3122">
        <v>1300000</v>
      </c>
      <c r="K3122" t="s">
        <v>5158</v>
      </c>
    </row>
    <row r="3123" spans="10:11" x14ac:dyDescent="0.35">
      <c r="J3123">
        <v>1500</v>
      </c>
      <c r="K3123" t="s">
        <v>5157</v>
      </c>
    </row>
    <row r="3124" spans="10:11" x14ac:dyDescent="0.35">
      <c r="J3124">
        <v>199</v>
      </c>
      <c r="K3124" t="s">
        <v>5157</v>
      </c>
    </row>
    <row r="3125" spans="10:11" x14ac:dyDescent="0.35">
      <c r="J3125">
        <v>125000</v>
      </c>
      <c r="K3125" t="s">
        <v>5157</v>
      </c>
    </row>
    <row r="3126" spans="10:11" x14ac:dyDescent="0.35">
      <c r="J3126">
        <v>800000</v>
      </c>
      <c r="K3126" t="s">
        <v>5157</v>
      </c>
    </row>
    <row r="3127" spans="10:11" x14ac:dyDescent="0.35">
      <c r="J3127">
        <v>1500000</v>
      </c>
      <c r="K3127" t="s">
        <v>5157</v>
      </c>
    </row>
    <row r="3128" spans="10:11" x14ac:dyDescent="0.35">
      <c r="J3128">
        <v>25000</v>
      </c>
      <c r="K3128" t="s">
        <v>5157</v>
      </c>
    </row>
    <row r="3129" spans="10:11" x14ac:dyDescent="0.35">
      <c r="J3129">
        <v>100000</v>
      </c>
      <c r="K3129" t="s">
        <v>5157</v>
      </c>
    </row>
    <row r="3130" spans="10:11" x14ac:dyDescent="0.35">
      <c r="J3130">
        <v>15000</v>
      </c>
      <c r="K3130" t="s">
        <v>5159</v>
      </c>
    </row>
    <row r="3131" spans="10:11" x14ac:dyDescent="0.35">
      <c r="J3131">
        <v>1250</v>
      </c>
      <c r="K3131" t="s">
        <v>5159</v>
      </c>
    </row>
    <row r="3132" spans="10:11" x14ac:dyDescent="0.35">
      <c r="J3132">
        <v>10000</v>
      </c>
      <c r="K3132" t="s">
        <v>5159</v>
      </c>
    </row>
    <row r="3133" spans="10:11" x14ac:dyDescent="0.35">
      <c r="J3133">
        <v>4100</v>
      </c>
      <c r="K3133" t="s">
        <v>5159</v>
      </c>
    </row>
    <row r="3134" spans="10:11" x14ac:dyDescent="0.35">
      <c r="J3134">
        <v>30000</v>
      </c>
      <c r="K3134" t="s">
        <v>5159</v>
      </c>
    </row>
    <row r="3135" spans="10:11" x14ac:dyDescent="0.35">
      <c r="J3135">
        <v>500</v>
      </c>
      <c r="K3135" t="s">
        <v>5159</v>
      </c>
    </row>
    <row r="3136" spans="10:11" x14ac:dyDescent="0.35">
      <c r="J3136">
        <v>1000</v>
      </c>
      <c r="K3136" t="s">
        <v>5159</v>
      </c>
    </row>
    <row r="3137" spans="10:11" x14ac:dyDescent="0.35">
      <c r="J3137">
        <v>777</v>
      </c>
      <c r="K3137" t="s">
        <v>5159</v>
      </c>
    </row>
    <row r="3138" spans="10:11" x14ac:dyDescent="0.35">
      <c r="J3138">
        <v>500</v>
      </c>
      <c r="K3138" t="s">
        <v>5159</v>
      </c>
    </row>
    <row r="3139" spans="10:11" x14ac:dyDescent="0.35">
      <c r="J3139">
        <v>1500</v>
      </c>
      <c r="K3139" t="s">
        <v>5159</v>
      </c>
    </row>
    <row r="3140" spans="10:11" x14ac:dyDescent="0.35">
      <c r="J3140">
        <v>200</v>
      </c>
      <c r="K3140" t="s">
        <v>5159</v>
      </c>
    </row>
    <row r="3141" spans="10:11" x14ac:dyDescent="0.35">
      <c r="J3141">
        <v>50000</v>
      </c>
      <c r="K3141" t="s">
        <v>5159</v>
      </c>
    </row>
    <row r="3142" spans="10:11" x14ac:dyDescent="0.35">
      <c r="J3142">
        <v>10000</v>
      </c>
      <c r="K3142" t="s">
        <v>5159</v>
      </c>
    </row>
    <row r="3143" spans="10:11" x14ac:dyDescent="0.35">
      <c r="J3143">
        <v>500</v>
      </c>
      <c r="K3143" t="s">
        <v>5159</v>
      </c>
    </row>
    <row r="3144" spans="10:11" x14ac:dyDescent="0.35">
      <c r="J3144">
        <v>2750</v>
      </c>
      <c r="K3144" t="s">
        <v>5159</v>
      </c>
    </row>
    <row r="3145" spans="10:11" x14ac:dyDescent="0.35">
      <c r="J3145">
        <v>700</v>
      </c>
      <c r="K3145" t="s">
        <v>5159</v>
      </c>
    </row>
    <row r="3146" spans="10:11" x14ac:dyDescent="0.35">
      <c r="J3146">
        <v>10000</v>
      </c>
      <c r="K3146" t="s">
        <v>5159</v>
      </c>
    </row>
    <row r="3147" spans="10:11" x14ac:dyDescent="0.35">
      <c r="J3147">
        <v>25000</v>
      </c>
      <c r="K3147" t="s">
        <v>5159</v>
      </c>
    </row>
    <row r="3148" spans="10:11" x14ac:dyDescent="0.35">
      <c r="J3148">
        <v>50000</v>
      </c>
      <c r="K3148" t="s">
        <v>5159</v>
      </c>
    </row>
    <row r="3149" spans="10:11" x14ac:dyDescent="0.35">
      <c r="J3149">
        <v>20000</v>
      </c>
      <c r="K3149" t="s">
        <v>5156</v>
      </c>
    </row>
    <row r="3150" spans="10:11" x14ac:dyDescent="0.35">
      <c r="J3150">
        <v>1800</v>
      </c>
      <c r="K3150" t="s">
        <v>5156</v>
      </c>
    </row>
    <row r="3151" spans="10:11" x14ac:dyDescent="0.35">
      <c r="J3151">
        <v>1250</v>
      </c>
      <c r="K3151" t="s">
        <v>5156</v>
      </c>
    </row>
    <row r="3152" spans="10:11" x14ac:dyDescent="0.35">
      <c r="J3152">
        <v>3500</v>
      </c>
      <c r="K3152" t="s">
        <v>5156</v>
      </c>
    </row>
    <row r="3153" spans="10:11" x14ac:dyDescent="0.35">
      <c r="J3153">
        <v>3500</v>
      </c>
      <c r="K3153" t="s">
        <v>5156</v>
      </c>
    </row>
    <row r="3154" spans="10:11" x14ac:dyDescent="0.35">
      <c r="J3154">
        <v>2200</v>
      </c>
      <c r="K3154" t="s">
        <v>5156</v>
      </c>
    </row>
    <row r="3155" spans="10:11" x14ac:dyDescent="0.35">
      <c r="J3155">
        <v>3000</v>
      </c>
      <c r="K3155" t="s">
        <v>5156</v>
      </c>
    </row>
    <row r="3156" spans="10:11" x14ac:dyDescent="0.35">
      <c r="J3156">
        <v>7000</v>
      </c>
      <c r="K3156" t="s">
        <v>5156</v>
      </c>
    </row>
    <row r="3157" spans="10:11" x14ac:dyDescent="0.35">
      <c r="J3157">
        <v>5000</v>
      </c>
      <c r="K3157" t="s">
        <v>5156</v>
      </c>
    </row>
    <row r="3158" spans="10:11" x14ac:dyDescent="0.35">
      <c r="J3158">
        <v>5500</v>
      </c>
      <c r="K3158" t="s">
        <v>5156</v>
      </c>
    </row>
    <row r="3159" spans="10:11" x14ac:dyDescent="0.35">
      <c r="J3159">
        <v>4000</v>
      </c>
      <c r="K3159" t="s">
        <v>5156</v>
      </c>
    </row>
    <row r="3160" spans="10:11" x14ac:dyDescent="0.35">
      <c r="J3160">
        <v>5000</v>
      </c>
      <c r="K3160" t="s">
        <v>5156</v>
      </c>
    </row>
    <row r="3161" spans="10:11" x14ac:dyDescent="0.35">
      <c r="J3161">
        <v>1500</v>
      </c>
      <c r="K3161" t="s">
        <v>5156</v>
      </c>
    </row>
    <row r="3162" spans="10:11" x14ac:dyDescent="0.35">
      <c r="J3162">
        <v>4500</v>
      </c>
      <c r="K3162" t="s">
        <v>5156</v>
      </c>
    </row>
    <row r="3163" spans="10:11" x14ac:dyDescent="0.35">
      <c r="J3163">
        <v>2000</v>
      </c>
      <c r="K3163" t="s">
        <v>5156</v>
      </c>
    </row>
    <row r="3164" spans="10:11" x14ac:dyDescent="0.35">
      <c r="J3164">
        <v>4000</v>
      </c>
      <c r="K3164" t="s">
        <v>5156</v>
      </c>
    </row>
    <row r="3165" spans="10:11" x14ac:dyDescent="0.35">
      <c r="J3165">
        <v>13000</v>
      </c>
      <c r="K3165" t="s">
        <v>5156</v>
      </c>
    </row>
    <row r="3166" spans="10:11" x14ac:dyDescent="0.35">
      <c r="J3166">
        <v>2500</v>
      </c>
      <c r="K3166" t="s">
        <v>5156</v>
      </c>
    </row>
    <row r="3167" spans="10:11" x14ac:dyDescent="0.35">
      <c r="J3167">
        <v>750</v>
      </c>
      <c r="K3167" t="s">
        <v>5156</v>
      </c>
    </row>
    <row r="3168" spans="10:11" x14ac:dyDescent="0.35">
      <c r="J3168">
        <v>35000</v>
      </c>
      <c r="K3168" t="s">
        <v>5156</v>
      </c>
    </row>
    <row r="3169" spans="10:11" x14ac:dyDescent="0.35">
      <c r="J3169">
        <v>3000</v>
      </c>
      <c r="K3169" t="s">
        <v>5156</v>
      </c>
    </row>
    <row r="3170" spans="10:11" x14ac:dyDescent="0.35">
      <c r="J3170">
        <v>2500</v>
      </c>
      <c r="K3170" t="s">
        <v>5156</v>
      </c>
    </row>
    <row r="3171" spans="10:11" x14ac:dyDescent="0.35">
      <c r="J3171">
        <v>8000</v>
      </c>
      <c r="K3171" t="s">
        <v>5156</v>
      </c>
    </row>
    <row r="3172" spans="10:11" x14ac:dyDescent="0.35">
      <c r="J3172">
        <v>2000</v>
      </c>
      <c r="K3172" t="s">
        <v>5156</v>
      </c>
    </row>
    <row r="3173" spans="10:11" x14ac:dyDescent="0.35">
      <c r="J3173">
        <v>7000</v>
      </c>
      <c r="K3173" t="s">
        <v>5156</v>
      </c>
    </row>
    <row r="3174" spans="10:11" x14ac:dyDescent="0.35">
      <c r="J3174">
        <v>2000</v>
      </c>
      <c r="K3174" t="s">
        <v>5156</v>
      </c>
    </row>
    <row r="3175" spans="10:11" x14ac:dyDescent="0.35">
      <c r="J3175">
        <v>10000</v>
      </c>
      <c r="K3175" t="s">
        <v>5156</v>
      </c>
    </row>
    <row r="3176" spans="10:11" x14ac:dyDescent="0.35">
      <c r="J3176">
        <v>3000</v>
      </c>
      <c r="K3176" t="s">
        <v>5156</v>
      </c>
    </row>
    <row r="3177" spans="10:11" x14ac:dyDescent="0.35">
      <c r="J3177">
        <v>5000</v>
      </c>
      <c r="K3177" t="s">
        <v>5156</v>
      </c>
    </row>
    <row r="3178" spans="10:11" x14ac:dyDescent="0.35">
      <c r="J3178">
        <v>1900</v>
      </c>
      <c r="K3178" t="s">
        <v>5156</v>
      </c>
    </row>
    <row r="3179" spans="10:11" x14ac:dyDescent="0.35">
      <c r="J3179">
        <v>2500</v>
      </c>
      <c r="K3179" t="s">
        <v>5156</v>
      </c>
    </row>
    <row r="3180" spans="10:11" x14ac:dyDescent="0.35">
      <c r="J3180">
        <v>1500</v>
      </c>
      <c r="K3180" t="s">
        <v>5156</v>
      </c>
    </row>
    <row r="3181" spans="10:11" x14ac:dyDescent="0.35">
      <c r="J3181">
        <v>4200</v>
      </c>
      <c r="K3181" t="s">
        <v>5156</v>
      </c>
    </row>
    <row r="3182" spans="10:11" x14ac:dyDescent="0.35">
      <c r="J3182">
        <v>1200</v>
      </c>
      <c r="K3182" t="s">
        <v>5156</v>
      </c>
    </row>
    <row r="3183" spans="10:11" x14ac:dyDescent="0.35">
      <c r="J3183">
        <v>500</v>
      </c>
      <c r="K3183" t="s">
        <v>5156</v>
      </c>
    </row>
    <row r="3184" spans="10:11" x14ac:dyDescent="0.35">
      <c r="J3184">
        <v>7000</v>
      </c>
      <c r="K3184" t="s">
        <v>5156</v>
      </c>
    </row>
    <row r="3185" spans="10:11" x14ac:dyDescent="0.35">
      <c r="J3185">
        <v>2500</v>
      </c>
      <c r="K3185" t="s">
        <v>5156</v>
      </c>
    </row>
    <row r="3186" spans="10:11" x14ac:dyDescent="0.35">
      <c r="J3186">
        <v>4300</v>
      </c>
      <c r="K3186" t="s">
        <v>5156</v>
      </c>
    </row>
    <row r="3187" spans="10:11" x14ac:dyDescent="0.35">
      <c r="J3187">
        <v>1000</v>
      </c>
      <c r="K3187" t="s">
        <v>5156</v>
      </c>
    </row>
    <row r="3188" spans="10:11" x14ac:dyDescent="0.35">
      <c r="J3188">
        <v>3200</v>
      </c>
      <c r="K3188" t="s">
        <v>5156</v>
      </c>
    </row>
    <row r="3189" spans="10:11" x14ac:dyDescent="0.35">
      <c r="J3189">
        <v>15000</v>
      </c>
      <c r="K3189" t="s">
        <v>5156</v>
      </c>
    </row>
    <row r="3190" spans="10:11" x14ac:dyDescent="0.35">
      <c r="J3190">
        <v>200</v>
      </c>
      <c r="K3190" t="s">
        <v>5158</v>
      </c>
    </row>
    <row r="3191" spans="10:11" x14ac:dyDescent="0.35">
      <c r="J3191">
        <v>55000</v>
      </c>
      <c r="K3191" t="s">
        <v>5158</v>
      </c>
    </row>
    <row r="3192" spans="10:11" x14ac:dyDescent="0.35">
      <c r="J3192">
        <v>4000</v>
      </c>
      <c r="K3192" t="s">
        <v>5158</v>
      </c>
    </row>
    <row r="3193" spans="10:11" x14ac:dyDescent="0.35">
      <c r="J3193">
        <v>3750</v>
      </c>
      <c r="K3193" t="s">
        <v>5158</v>
      </c>
    </row>
    <row r="3194" spans="10:11" x14ac:dyDescent="0.35">
      <c r="J3194">
        <v>10000</v>
      </c>
      <c r="K3194" t="s">
        <v>5158</v>
      </c>
    </row>
    <row r="3195" spans="10:11" x14ac:dyDescent="0.35">
      <c r="J3195">
        <v>5000</v>
      </c>
      <c r="K3195" t="s">
        <v>5158</v>
      </c>
    </row>
    <row r="3196" spans="10:11" x14ac:dyDescent="0.35">
      <c r="J3196">
        <v>11000</v>
      </c>
      <c r="K3196" t="s">
        <v>5158</v>
      </c>
    </row>
    <row r="3197" spans="10:11" x14ac:dyDescent="0.35">
      <c r="J3197">
        <v>3500</v>
      </c>
      <c r="K3197" t="s">
        <v>5158</v>
      </c>
    </row>
    <row r="3198" spans="10:11" x14ac:dyDescent="0.35">
      <c r="J3198">
        <v>3000000</v>
      </c>
      <c r="K3198" t="s">
        <v>5158</v>
      </c>
    </row>
    <row r="3199" spans="10:11" x14ac:dyDescent="0.35">
      <c r="J3199">
        <v>10000</v>
      </c>
      <c r="K3199" t="s">
        <v>5158</v>
      </c>
    </row>
    <row r="3200" spans="10:11" x14ac:dyDescent="0.35">
      <c r="J3200">
        <v>30000</v>
      </c>
      <c r="K3200" t="s">
        <v>5158</v>
      </c>
    </row>
    <row r="3201" spans="10:11" x14ac:dyDescent="0.35">
      <c r="J3201">
        <v>5000</v>
      </c>
      <c r="K3201" t="s">
        <v>5158</v>
      </c>
    </row>
    <row r="3202" spans="10:11" x14ac:dyDescent="0.35">
      <c r="J3202">
        <v>50000</v>
      </c>
      <c r="K3202" t="s">
        <v>5158</v>
      </c>
    </row>
    <row r="3203" spans="10:11" x14ac:dyDescent="0.35">
      <c r="J3203">
        <v>2000</v>
      </c>
      <c r="K3203" t="s">
        <v>5158</v>
      </c>
    </row>
    <row r="3204" spans="10:11" x14ac:dyDescent="0.35">
      <c r="J3204">
        <v>5000</v>
      </c>
      <c r="K3204" t="s">
        <v>5158</v>
      </c>
    </row>
    <row r="3205" spans="10:11" x14ac:dyDescent="0.35">
      <c r="J3205">
        <v>1000</v>
      </c>
      <c r="K3205" t="s">
        <v>5158</v>
      </c>
    </row>
    <row r="3206" spans="10:11" x14ac:dyDescent="0.35">
      <c r="J3206">
        <v>500</v>
      </c>
      <c r="K3206" t="s">
        <v>5158</v>
      </c>
    </row>
    <row r="3207" spans="10:11" x14ac:dyDescent="0.35">
      <c r="J3207">
        <v>8000</v>
      </c>
      <c r="K3207" t="s">
        <v>5158</v>
      </c>
    </row>
    <row r="3208" spans="10:11" x14ac:dyDescent="0.35">
      <c r="J3208">
        <v>5000</v>
      </c>
      <c r="K3208" t="s">
        <v>5158</v>
      </c>
    </row>
    <row r="3209" spans="10:11" x14ac:dyDescent="0.35">
      <c r="J3209">
        <v>5500</v>
      </c>
      <c r="K3209" t="s">
        <v>5158</v>
      </c>
    </row>
    <row r="3210" spans="10:11" x14ac:dyDescent="0.35">
      <c r="J3210">
        <v>5000</v>
      </c>
      <c r="K3210" t="s">
        <v>5156</v>
      </c>
    </row>
    <row r="3211" spans="10:11" x14ac:dyDescent="0.35">
      <c r="J3211">
        <v>9500</v>
      </c>
      <c r="K3211" t="s">
        <v>5156</v>
      </c>
    </row>
    <row r="3212" spans="10:11" x14ac:dyDescent="0.35">
      <c r="J3212">
        <v>3000</v>
      </c>
      <c r="K3212" t="s">
        <v>5156</v>
      </c>
    </row>
    <row r="3213" spans="10:11" x14ac:dyDescent="0.35">
      <c r="J3213">
        <v>23000</v>
      </c>
      <c r="K3213" t="s">
        <v>5156</v>
      </c>
    </row>
    <row r="3214" spans="10:11" x14ac:dyDescent="0.35">
      <c r="J3214">
        <v>4000</v>
      </c>
      <c r="K3214" t="s">
        <v>5156</v>
      </c>
    </row>
    <row r="3215" spans="10:11" x14ac:dyDescent="0.35">
      <c r="J3215">
        <v>6000</v>
      </c>
      <c r="K3215" t="s">
        <v>5156</v>
      </c>
    </row>
    <row r="3216" spans="10:11" x14ac:dyDescent="0.35">
      <c r="J3216">
        <v>12000</v>
      </c>
      <c r="K3216" t="s">
        <v>5156</v>
      </c>
    </row>
    <row r="3217" spans="10:11" x14ac:dyDescent="0.35">
      <c r="J3217">
        <v>35000</v>
      </c>
      <c r="K3217" t="s">
        <v>5156</v>
      </c>
    </row>
    <row r="3218" spans="10:11" x14ac:dyDescent="0.35">
      <c r="J3218">
        <v>2000</v>
      </c>
      <c r="K3218" t="s">
        <v>5156</v>
      </c>
    </row>
    <row r="3219" spans="10:11" x14ac:dyDescent="0.35">
      <c r="J3219">
        <v>4500</v>
      </c>
      <c r="K3219" t="s">
        <v>5156</v>
      </c>
    </row>
    <row r="3220" spans="10:11" x14ac:dyDescent="0.35">
      <c r="J3220">
        <v>12000</v>
      </c>
      <c r="K3220" t="s">
        <v>5156</v>
      </c>
    </row>
    <row r="3221" spans="10:11" x14ac:dyDescent="0.35">
      <c r="J3221">
        <v>20000</v>
      </c>
      <c r="K3221" t="s">
        <v>5156</v>
      </c>
    </row>
    <row r="3222" spans="10:11" x14ac:dyDescent="0.35">
      <c r="J3222">
        <v>15000</v>
      </c>
      <c r="K3222" t="s">
        <v>5156</v>
      </c>
    </row>
    <row r="3223" spans="10:11" x14ac:dyDescent="0.35">
      <c r="J3223">
        <v>4000</v>
      </c>
      <c r="K3223" t="s">
        <v>5156</v>
      </c>
    </row>
    <row r="3224" spans="10:11" x14ac:dyDescent="0.35">
      <c r="J3224">
        <v>2500</v>
      </c>
      <c r="K3224" t="s">
        <v>5156</v>
      </c>
    </row>
    <row r="3225" spans="10:11" x14ac:dyDescent="0.35">
      <c r="J3225">
        <v>3100</v>
      </c>
      <c r="K3225" t="s">
        <v>5156</v>
      </c>
    </row>
    <row r="3226" spans="10:11" x14ac:dyDescent="0.35">
      <c r="J3226">
        <v>30000</v>
      </c>
      <c r="K3226" t="s">
        <v>5156</v>
      </c>
    </row>
    <row r="3227" spans="10:11" x14ac:dyDescent="0.35">
      <c r="J3227">
        <v>2000</v>
      </c>
      <c r="K3227" t="s">
        <v>5156</v>
      </c>
    </row>
    <row r="3228" spans="10:11" x14ac:dyDescent="0.35">
      <c r="J3228">
        <v>1200</v>
      </c>
      <c r="K3228" t="s">
        <v>5156</v>
      </c>
    </row>
    <row r="3229" spans="10:11" x14ac:dyDescent="0.35">
      <c r="J3229">
        <v>1200</v>
      </c>
      <c r="K3229" t="s">
        <v>5156</v>
      </c>
    </row>
    <row r="3230" spans="10:11" x14ac:dyDescent="0.35">
      <c r="J3230">
        <v>7000</v>
      </c>
      <c r="K3230" t="s">
        <v>5156</v>
      </c>
    </row>
    <row r="3231" spans="10:11" x14ac:dyDescent="0.35">
      <c r="J3231">
        <v>20000</v>
      </c>
      <c r="K3231" t="s">
        <v>5156</v>
      </c>
    </row>
    <row r="3232" spans="10:11" x14ac:dyDescent="0.35">
      <c r="J3232">
        <v>2600</v>
      </c>
      <c r="K3232" t="s">
        <v>5156</v>
      </c>
    </row>
    <row r="3233" spans="10:11" x14ac:dyDescent="0.35">
      <c r="J3233">
        <v>1000</v>
      </c>
      <c r="K3233" t="s">
        <v>5156</v>
      </c>
    </row>
    <row r="3234" spans="10:11" x14ac:dyDescent="0.35">
      <c r="J3234">
        <v>1000</v>
      </c>
      <c r="K3234" t="s">
        <v>5156</v>
      </c>
    </row>
    <row r="3235" spans="10:11" x14ac:dyDescent="0.35">
      <c r="J3235">
        <v>5000</v>
      </c>
      <c r="K3235" t="s">
        <v>5156</v>
      </c>
    </row>
    <row r="3236" spans="10:11" x14ac:dyDescent="0.35">
      <c r="J3236">
        <v>4000</v>
      </c>
      <c r="K3236" t="s">
        <v>5156</v>
      </c>
    </row>
    <row r="3237" spans="10:11" x14ac:dyDescent="0.35">
      <c r="J3237">
        <v>15000</v>
      </c>
      <c r="K3237" t="s">
        <v>5156</v>
      </c>
    </row>
    <row r="3238" spans="10:11" x14ac:dyDescent="0.35">
      <c r="J3238">
        <v>20000</v>
      </c>
      <c r="K3238" t="s">
        <v>5156</v>
      </c>
    </row>
    <row r="3239" spans="10:11" x14ac:dyDescent="0.35">
      <c r="J3239">
        <v>35000</v>
      </c>
      <c r="K3239" t="s">
        <v>5156</v>
      </c>
    </row>
    <row r="3240" spans="10:11" x14ac:dyDescent="0.35">
      <c r="J3240">
        <v>2800</v>
      </c>
      <c r="K3240" t="s">
        <v>5156</v>
      </c>
    </row>
    <row r="3241" spans="10:11" x14ac:dyDescent="0.35">
      <c r="J3241">
        <v>5862</v>
      </c>
      <c r="K3241" t="s">
        <v>5156</v>
      </c>
    </row>
    <row r="3242" spans="10:11" x14ac:dyDescent="0.35">
      <c r="J3242">
        <v>3000</v>
      </c>
      <c r="K3242" t="s">
        <v>5156</v>
      </c>
    </row>
    <row r="3243" spans="10:11" x14ac:dyDescent="0.35">
      <c r="J3243">
        <v>8500</v>
      </c>
      <c r="K3243" t="s">
        <v>5156</v>
      </c>
    </row>
    <row r="3244" spans="10:11" x14ac:dyDescent="0.35">
      <c r="J3244">
        <v>10000</v>
      </c>
      <c r="K3244" t="s">
        <v>5156</v>
      </c>
    </row>
    <row r="3245" spans="10:11" x14ac:dyDescent="0.35">
      <c r="J3245">
        <v>8000</v>
      </c>
      <c r="K3245" t="s">
        <v>5156</v>
      </c>
    </row>
    <row r="3246" spans="10:11" x14ac:dyDescent="0.35">
      <c r="J3246">
        <v>1600</v>
      </c>
      <c r="K3246" t="s">
        <v>5156</v>
      </c>
    </row>
    <row r="3247" spans="10:11" x14ac:dyDescent="0.35">
      <c r="J3247">
        <v>21000</v>
      </c>
      <c r="K3247" t="s">
        <v>5156</v>
      </c>
    </row>
    <row r="3248" spans="10:11" x14ac:dyDescent="0.35">
      <c r="J3248">
        <v>10000</v>
      </c>
      <c r="K3248" t="s">
        <v>5156</v>
      </c>
    </row>
    <row r="3249" spans="10:11" x14ac:dyDescent="0.35">
      <c r="J3249">
        <v>2500</v>
      </c>
      <c r="K3249" t="s">
        <v>5156</v>
      </c>
    </row>
    <row r="3250" spans="10:11" x14ac:dyDescent="0.35">
      <c r="J3250">
        <v>12000</v>
      </c>
      <c r="K3250" t="s">
        <v>5156</v>
      </c>
    </row>
    <row r="3251" spans="10:11" x14ac:dyDescent="0.35">
      <c r="J3251">
        <v>5500</v>
      </c>
      <c r="K3251" t="s">
        <v>5156</v>
      </c>
    </row>
    <row r="3252" spans="10:11" x14ac:dyDescent="0.35">
      <c r="J3252">
        <v>25000</v>
      </c>
      <c r="K3252" t="s">
        <v>5156</v>
      </c>
    </row>
    <row r="3253" spans="10:11" x14ac:dyDescent="0.35">
      <c r="J3253">
        <v>1500</v>
      </c>
      <c r="K3253" t="s">
        <v>5156</v>
      </c>
    </row>
    <row r="3254" spans="10:11" x14ac:dyDescent="0.35">
      <c r="J3254">
        <v>2250</v>
      </c>
      <c r="K3254" t="s">
        <v>5156</v>
      </c>
    </row>
    <row r="3255" spans="10:11" x14ac:dyDescent="0.35">
      <c r="J3255">
        <v>20000</v>
      </c>
      <c r="K3255" t="s">
        <v>5156</v>
      </c>
    </row>
    <row r="3256" spans="10:11" x14ac:dyDescent="0.35">
      <c r="J3256">
        <v>13000</v>
      </c>
      <c r="K3256" t="s">
        <v>5156</v>
      </c>
    </row>
    <row r="3257" spans="10:11" x14ac:dyDescent="0.35">
      <c r="J3257">
        <v>300</v>
      </c>
      <c r="K3257" t="s">
        <v>5156</v>
      </c>
    </row>
    <row r="3258" spans="10:11" x14ac:dyDescent="0.35">
      <c r="J3258">
        <v>10000</v>
      </c>
      <c r="K3258" t="s">
        <v>5156</v>
      </c>
    </row>
    <row r="3259" spans="10:11" x14ac:dyDescent="0.35">
      <c r="J3259">
        <v>2000</v>
      </c>
      <c r="K3259" t="s">
        <v>5156</v>
      </c>
    </row>
    <row r="3260" spans="10:11" x14ac:dyDescent="0.35">
      <c r="J3260">
        <v>7000</v>
      </c>
      <c r="K3260" t="s">
        <v>5156</v>
      </c>
    </row>
    <row r="3261" spans="10:11" x14ac:dyDescent="0.35">
      <c r="J3261">
        <v>23000</v>
      </c>
      <c r="K3261" t="s">
        <v>5156</v>
      </c>
    </row>
    <row r="3262" spans="10:11" x14ac:dyDescent="0.35">
      <c r="J3262">
        <v>5000</v>
      </c>
      <c r="K3262" t="s">
        <v>5156</v>
      </c>
    </row>
    <row r="3263" spans="10:11" x14ac:dyDescent="0.35">
      <c r="J3263">
        <v>3300</v>
      </c>
      <c r="K3263" t="s">
        <v>5156</v>
      </c>
    </row>
    <row r="3264" spans="10:11" x14ac:dyDescent="0.35">
      <c r="J3264">
        <v>12200</v>
      </c>
      <c r="K3264" t="s">
        <v>5156</v>
      </c>
    </row>
    <row r="3265" spans="10:11" x14ac:dyDescent="0.35">
      <c r="J3265">
        <v>2500</v>
      </c>
      <c r="K3265" t="s">
        <v>5156</v>
      </c>
    </row>
    <row r="3266" spans="10:11" x14ac:dyDescent="0.35">
      <c r="J3266">
        <v>2500</v>
      </c>
      <c r="K3266" t="s">
        <v>5156</v>
      </c>
    </row>
    <row r="3267" spans="10:11" x14ac:dyDescent="0.35">
      <c r="J3267">
        <v>2700</v>
      </c>
      <c r="K3267" t="s">
        <v>5156</v>
      </c>
    </row>
    <row r="3268" spans="10:11" x14ac:dyDescent="0.35">
      <c r="J3268">
        <v>6000</v>
      </c>
      <c r="K3268" t="s">
        <v>5156</v>
      </c>
    </row>
    <row r="3269" spans="10:11" x14ac:dyDescent="0.35">
      <c r="J3269">
        <v>15000</v>
      </c>
      <c r="K3269" t="s">
        <v>5156</v>
      </c>
    </row>
    <row r="3270" spans="10:11" x14ac:dyDescent="0.35">
      <c r="J3270">
        <v>2000</v>
      </c>
      <c r="K3270" t="s">
        <v>5156</v>
      </c>
    </row>
    <row r="3271" spans="10:11" x14ac:dyDescent="0.35">
      <c r="J3271">
        <v>8000</v>
      </c>
      <c r="K3271" t="s">
        <v>5156</v>
      </c>
    </row>
    <row r="3272" spans="10:11" x14ac:dyDescent="0.35">
      <c r="J3272">
        <v>1800</v>
      </c>
      <c r="K3272" t="s">
        <v>5156</v>
      </c>
    </row>
    <row r="3273" spans="10:11" x14ac:dyDescent="0.35">
      <c r="J3273">
        <v>1500</v>
      </c>
      <c r="K3273" t="s">
        <v>5156</v>
      </c>
    </row>
    <row r="3274" spans="10:11" x14ac:dyDescent="0.35">
      <c r="J3274">
        <v>10000</v>
      </c>
      <c r="K3274" t="s">
        <v>5156</v>
      </c>
    </row>
    <row r="3275" spans="10:11" x14ac:dyDescent="0.35">
      <c r="J3275">
        <v>4000</v>
      </c>
      <c r="K3275" t="s">
        <v>5156</v>
      </c>
    </row>
    <row r="3276" spans="10:11" x14ac:dyDescent="0.35">
      <c r="J3276">
        <v>15500</v>
      </c>
      <c r="K3276" t="s">
        <v>5156</v>
      </c>
    </row>
    <row r="3277" spans="10:11" x14ac:dyDescent="0.35">
      <c r="J3277">
        <v>1800</v>
      </c>
      <c r="K3277" t="s">
        <v>5156</v>
      </c>
    </row>
    <row r="3278" spans="10:11" x14ac:dyDescent="0.35">
      <c r="J3278">
        <v>4500</v>
      </c>
      <c r="K3278" t="s">
        <v>5156</v>
      </c>
    </row>
    <row r="3279" spans="10:11" x14ac:dyDescent="0.35">
      <c r="J3279">
        <v>5000</v>
      </c>
      <c r="K3279" t="s">
        <v>5156</v>
      </c>
    </row>
    <row r="3280" spans="10:11" x14ac:dyDescent="0.35">
      <c r="J3280">
        <v>2500</v>
      </c>
      <c r="K3280" t="s">
        <v>5156</v>
      </c>
    </row>
    <row r="3281" spans="10:11" x14ac:dyDescent="0.35">
      <c r="J3281">
        <v>5800</v>
      </c>
      <c r="K3281" t="s">
        <v>5156</v>
      </c>
    </row>
    <row r="3282" spans="10:11" x14ac:dyDescent="0.35">
      <c r="J3282">
        <v>2000</v>
      </c>
      <c r="K3282" t="s">
        <v>5156</v>
      </c>
    </row>
    <row r="3283" spans="10:11" x14ac:dyDescent="0.35">
      <c r="J3283">
        <v>5000</v>
      </c>
      <c r="K3283" t="s">
        <v>5156</v>
      </c>
    </row>
    <row r="3284" spans="10:11" x14ac:dyDescent="0.35">
      <c r="J3284">
        <v>31000</v>
      </c>
      <c r="K3284" t="s">
        <v>5156</v>
      </c>
    </row>
    <row r="3285" spans="10:11" x14ac:dyDescent="0.35">
      <c r="J3285">
        <v>800</v>
      </c>
      <c r="K3285" t="s">
        <v>5156</v>
      </c>
    </row>
    <row r="3286" spans="10:11" x14ac:dyDescent="0.35">
      <c r="J3286">
        <v>3000</v>
      </c>
      <c r="K3286" t="s">
        <v>5156</v>
      </c>
    </row>
    <row r="3287" spans="10:11" x14ac:dyDescent="0.35">
      <c r="J3287">
        <v>4999</v>
      </c>
      <c r="K3287" t="s">
        <v>5156</v>
      </c>
    </row>
    <row r="3288" spans="10:11" x14ac:dyDescent="0.35">
      <c r="J3288">
        <v>15000</v>
      </c>
      <c r="K3288" t="s">
        <v>5156</v>
      </c>
    </row>
    <row r="3289" spans="10:11" x14ac:dyDescent="0.35">
      <c r="J3289">
        <v>2500</v>
      </c>
      <c r="K3289" t="s">
        <v>5156</v>
      </c>
    </row>
    <row r="3290" spans="10:11" x14ac:dyDescent="0.35">
      <c r="J3290">
        <v>10000</v>
      </c>
      <c r="K3290" t="s">
        <v>5156</v>
      </c>
    </row>
    <row r="3291" spans="10:11" x14ac:dyDescent="0.35">
      <c r="J3291">
        <v>500</v>
      </c>
      <c r="K3291" t="s">
        <v>5156</v>
      </c>
    </row>
    <row r="3292" spans="10:11" x14ac:dyDescent="0.35">
      <c r="J3292">
        <v>2000</v>
      </c>
      <c r="K3292" t="s">
        <v>5156</v>
      </c>
    </row>
    <row r="3293" spans="10:11" x14ac:dyDescent="0.35">
      <c r="J3293">
        <v>500</v>
      </c>
      <c r="K3293" t="s">
        <v>5156</v>
      </c>
    </row>
    <row r="3294" spans="10:11" x14ac:dyDescent="0.35">
      <c r="J3294">
        <v>101</v>
      </c>
      <c r="K3294" t="s">
        <v>5156</v>
      </c>
    </row>
    <row r="3295" spans="10:11" x14ac:dyDescent="0.35">
      <c r="J3295">
        <v>4500</v>
      </c>
      <c r="K3295" t="s">
        <v>5156</v>
      </c>
    </row>
    <row r="3296" spans="10:11" x14ac:dyDescent="0.35">
      <c r="J3296">
        <v>600</v>
      </c>
      <c r="K3296" t="s">
        <v>5156</v>
      </c>
    </row>
    <row r="3297" spans="10:11" x14ac:dyDescent="0.35">
      <c r="J3297">
        <v>700</v>
      </c>
      <c r="K3297" t="s">
        <v>5156</v>
      </c>
    </row>
    <row r="3298" spans="10:11" x14ac:dyDescent="0.35">
      <c r="J3298">
        <v>1500</v>
      </c>
      <c r="K3298" t="s">
        <v>5156</v>
      </c>
    </row>
    <row r="3299" spans="10:11" x14ac:dyDescent="0.35">
      <c r="J3299">
        <v>5500</v>
      </c>
      <c r="K3299" t="s">
        <v>5156</v>
      </c>
    </row>
    <row r="3300" spans="10:11" x14ac:dyDescent="0.35">
      <c r="J3300">
        <v>10000</v>
      </c>
      <c r="K3300" t="s">
        <v>5156</v>
      </c>
    </row>
    <row r="3301" spans="10:11" x14ac:dyDescent="0.35">
      <c r="J3301">
        <v>3000</v>
      </c>
      <c r="K3301" t="s">
        <v>5156</v>
      </c>
    </row>
    <row r="3302" spans="10:11" x14ac:dyDescent="0.35">
      <c r="J3302">
        <v>3000</v>
      </c>
      <c r="K3302" t="s">
        <v>5156</v>
      </c>
    </row>
    <row r="3303" spans="10:11" x14ac:dyDescent="0.35">
      <c r="J3303">
        <v>3000</v>
      </c>
      <c r="K3303" t="s">
        <v>5156</v>
      </c>
    </row>
    <row r="3304" spans="10:11" x14ac:dyDescent="0.35">
      <c r="J3304">
        <v>8400</v>
      </c>
      <c r="K3304" t="s">
        <v>5156</v>
      </c>
    </row>
    <row r="3305" spans="10:11" x14ac:dyDescent="0.35">
      <c r="J3305">
        <v>1800</v>
      </c>
      <c r="K3305" t="s">
        <v>5156</v>
      </c>
    </row>
    <row r="3306" spans="10:11" x14ac:dyDescent="0.35">
      <c r="J3306">
        <v>15000</v>
      </c>
      <c r="K3306" t="s">
        <v>5156</v>
      </c>
    </row>
    <row r="3307" spans="10:11" x14ac:dyDescent="0.35">
      <c r="J3307">
        <v>4000</v>
      </c>
      <c r="K3307" t="s">
        <v>5156</v>
      </c>
    </row>
    <row r="3308" spans="10:11" x14ac:dyDescent="0.35">
      <c r="J3308">
        <v>1500</v>
      </c>
      <c r="K3308" t="s">
        <v>5156</v>
      </c>
    </row>
    <row r="3309" spans="10:11" x14ac:dyDescent="0.35">
      <c r="J3309">
        <v>1000</v>
      </c>
      <c r="K3309" t="s">
        <v>5156</v>
      </c>
    </row>
    <row r="3310" spans="10:11" x14ac:dyDescent="0.35">
      <c r="J3310">
        <v>3500</v>
      </c>
      <c r="K3310" t="s">
        <v>5156</v>
      </c>
    </row>
    <row r="3311" spans="10:11" x14ac:dyDescent="0.35">
      <c r="J3311">
        <v>350</v>
      </c>
      <c r="K3311" t="s">
        <v>5156</v>
      </c>
    </row>
    <row r="3312" spans="10:11" x14ac:dyDescent="0.35">
      <c r="J3312">
        <v>6500</v>
      </c>
      <c r="K3312" t="s">
        <v>5156</v>
      </c>
    </row>
    <row r="3313" spans="10:11" x14ac:dyDescent="0.35">
      <c r="J3313">
        <v>2500</v>
      </c>
      <c r="K3313" t="s">
        <v>5156</v>
      </c>
    </row>
    <row r="3314" spans="10:11" x14ac:dyDescent="0.35">
      <c r="J3314">
        <v>2500</v>
      </c>
      <c r="K3314" t="s">
        <v>5156</v>
      </c>
    </row>
    <row r="3315" spans="10:11" x14ac:dyDescent="0.35">
      <c r="J3315">
        <v>2000</v>
      </c>
      <c r="K3315" t="s">
        <v>5156</v>
      </c>
    </row>
    <row r="3316" spans="10:11" x14ac:dyDescent="0.35">
      <c r="J3316">
        <v>800</v>
      </c>
      <c r="K3316" t="s">
        <v>5156</v>
      </c>
    </row>
    <row r="3317" spans="10:11" x14ac:dyDescent="0.35">
      <c r="J3317">
        <v>4000</v>
      </c>
      <c r="K3317" t="s">
        <v>5156</v>
      </c>
    </row>
    <row r="3318" spans="10:11" x14ac:dyDescent="0.35">
      <c r="J3318">
        <v>11737</v>
      </c>
      <c r="K3318" t="s">
        <v>5156</v>
      </c>
    </row>
    <row r="3319" spans="10:11" x14ac:dyDescent="0.35">
      <c r="J3319">
        <v>1050</v>
      </c>
      <c r="K3319" t="s">
        <v>5156</v>
      </c>
    </row>
    <row r="3320" spans="10:11" x14ac:dyDescent="0.35">
      <c r="J3320">
        <v>2000</v>
      </c>
      <c r="K3320" t="s">
        <v>5156</v>
      </c>
    </row>
    <row r="3321" spans="10:11" x14ac:dyDescent="0.35">
      <c r="J3321">
        <v>500</v>
      </c>
      <c r="K3321" t="s">
        <v>5156</v>
      </c>
    </row>
    <row r="3322" spans="10:11" x14ac:dyDescent="0.35">
      <c r="J3322">
        <v>2500</v>
      </c>
      <c r="K3322" t="s">
        <v>5156</v>
      </c>
    </row>
    <row r="3323" spans="10:11" x14ac:dyDescent="0.35">
      <c r="J3323">
        <v>500</v>
      </c>
      <c r="K3323" t="s">
        <v>5156</v>
      </c>
    </row>
    <row r="3324" spans="10:11" x14ac:dyDescent="0.35">
      <c r="J3324">
        <v>3300</v>
      </c>
      <c r="K3324" t="s">
        <v>5156</v>
      </c>
    </row>
    <row r="3325" spans="10:11" x14ac:dyDescent="0.35">
      <c r="J3325">
        <v>1000</v>
      </c>
      <c r="K3325" t="s">
        <v>5156</v>
      </c>
    </row>
    <row r="3326" spans="10:11" x14ac:dyDescent="0.35">
      <c r="J3326">
        <v>1500</v>
      </c>
      <c r="K3326" t="s">
        <v>5156</v>
      </c>
    </row>
    <row r="3327" spans="10:11" x14ac:dyDescent="0.35">
      <c r="J3327">
        <v>400</v>
      </c>
      <c r="K3327" t="s">
        <v>5156</v>
      </c>
    </row>
    <row r="3328" spans="10:11" x14ac:dyDescent="0.35">
      <c r="J3328">
        <v>8000</v>
      </c>
      <c r="K3328" t="s">
        <v>5156</v>
      </c>
    </row>
    <row r="3329" spans="10:11" x14ac:dyDescent="0.35">
      <c r="J3329">
        <v>800</v>
      </c>
      <c r="K3329" t="s">
        <v>5156</v>
      </c>
    </row>
    <row r="3330" spans="10:11" x14ac:dyDescent="0.35">
      <c r="J3330">
        <v>1800</v>
      </c>
      <c r="K3330" t="s">
        <v>5156</v>
      </c>
    </row>
    <row r="3331" spans="10:11" x14ac:dyDescent="0.35">
      <c r="J3331">
        <v>1000</v>
      </c>
      <c r="K3331" t="s">
        <v>5156</v>
      </c>
    </row>
    <row r="3332" spans="10:11" x14ac:dyDescent="0.35">
      <c r="J3332">
        <v>1500</v>
      </c>
      <c r="K3332" t="s">
        <v>5156</v>
      </c>
    </row>
    <row r="3333" spans="10:11" x14ac:dyDescent="0.35">
      <c r="J3333">
        <v>5000</v>
      </c>
      <c r="K3333" t="s">
        <v>5156</v>
      </c>
    </row>
    <row r="3334" spans="10:11" x14ac:dyDescent="0.35">
      <c r="J3334">
        <v>6000</v>
      </c>
      <c r="K3334" t="s">
        <v>5156</v>
      </c>
    </row>
    <row r="3335" spans="10:11" x14ac:dyDescent="0.35">
      <c r="J3335">
        <v>3500</v>
      </c>
      <c r="K3335" t="s">
        <v>5156</v>
      </c>
    </row>
    <row r="3336" spans="10:11" x14ac:dyDescent="0.35">
      <c r="J3336">
        <v>3871</v>
      </c>
      <c r="K3336" t="s">
        <v>5156</v>
      </c>
    </row>
    <row r="3337" spans="10:11" x14ac:dyDescent="0.35">
      <c r="J3337">
        <v>5000</v>
      </c>
      <c r="K3337" t="s">
        <v>5156</v>
      </c>
    </row>
    <row r="3338" spans="10:11" x14ac:dyDescent="0.35">
      <c r="J3338">
        <v>250</v>
      </c>
      <c r="K3338" t="s">
        <v>5156</v>
      </c>
    </row>
    <row r="3339" spans="10:11" x14ac:dyDescent="0.35">
      <c r="J3339">
        <v>2500</v>
      </c>
      <c r="K3339" t="s">
        <v>5156</v>
      </c>
    </row>
    <row r="3340" spans="10:11" x14ac:dyDescent="0.35">
      <c r="J3340">
        <v>15000</v>
      </c>
      <c r="K3340" t="s">
        <v>5156</v>
      </c>
    </row>
    <row r="3341" spans="10:11" x14ac:dyDescent="0.35">
      <c r="J3341">
        <v>8000</v>
      </c>
      <c r="K3341" t="s">
        <v>5156</v>
      </c>
    </row>
    <row r="3342" spans="10:11" x14ac:dyDescent="0.35">
      <c r="J3342">
        <v>3000</v>
      </c>
      <c r="K3342" t="s">
        <v>5156</v>
      </c>
    </row>
    <row r="3343" spans="10:11" x14ac:dyDescent="0.35">
      <c r="J3343">
        <v>3350</v>
      </c>
      <c r="K3343" t="s">
        <v>5156</v>
      </c>
    </row>
    <row r="3344" spans="10:11" x14ac:dyDescent="0.35">
      <c r="J3344">
        <v>6000</v>
      </c>
      <c r="K3344" t="s">
        <v>5156</v>
      </c>
    </row>
    <row r="3345" spans="10:11" x14ac:dyDescent="0.35">
      <c r="J3345">
        <v>700</v>
      </c>
      <c r="K3345" t="s">
        <v>5156</v>
      </c>
    </row>
    <row r="3346" spans="10:11" x14ac:dyDescent="0.35">
      <c r="J3346">
        <v>4500</v>
      </c>
      <c r="K3346" t="s">
        <v>5156</v>
      </c>
    </row>
    <row r="3347" spans="10:11" x14ac:dyDescent="0.35">
      <c r="J3347">
        <v>500</v>
      </c>
      <c r="K3347" t="s">
        <v>5156</v>
      </c>
    </row>
    <row r="3348" spans="10:11" x14ac:dyDescent="0.35">
      <c r="J3348">
        <v>1500</v>
      </c>
      <c r="K3348" t="s">
        <v>5156</v>
      </c>
    </row>
    <row r="3349" spans="10:11" x14ac:dyDescent="0.35">
      <c r="J3349">
        <v>2000</v>
      </c>
      <c r="K3349" t="s">
        <v>5156</v>
      </c>
    </row>
    <row r="3350" spans="10:11" x14ac:dyDescent="0.35">
      <c r="J3350">
        <v>5500</v>
      </c>
      <c r="K3350" t="s">
        <v>5156</v>
      </c>
    </row>
    <row r="3351" spans="10:11" x14ac:dyDescent="0.35">
      <c r="J3351">
        <v>1000</v>
      </c>
      <c r="K3351" t="s">
        <v>5156</v>
      </c>
    </row>
    <row r="3352" spans="10:11" x14ac:dyDescent="0.35">
      <c r="J3352">
        <v>3500</v>
      </c>
      <c r="K3352" t="s">
        <v>5156</v>
      </c>
    </row>
    <row r="3353" spans="10:11" x14ac:dyDescent="0.35">
      <c r="J3353">
        <v>5000</v>
      </c>
      <c r="K3353" t="s">
        <v>5156</v>
      </c>
    </row>
    <row r="3354" spans="10:11" x14ac:dyDescent="0.35">
      <c r="J3354">
        <v>5000</v>
      </c>
      <c r="K3354" t="s">
        <v>5156</v>
      </c>
    </row>
    <row r="3355" spans="10:11" x14ac:dyDescent="0.35">
      <c r="J3355">
        <v>500</v>
      </c>
      <c r="K3355" t="s">
        <v>5156</v>
      </c>
    </row>
    <row r="3356" spans="10:11" x14ac:dyDescent="0.35">
      <c r="J3356">
        <v>3000</v>
      </c>
      <c r="K3356" t="s">
        <v>5156</v>
      </c>
    </row>
    <row r="3357" spans="10:11" x14ac:dyDescent="0.35">
      <c r="J3357">
        <v>1750</v>
      </c>
      <c r="K3357" t="s">
        <v>5156</v>
      </c>
    </row>
    <row r="3358" spans="10:11" x14ac:dyDescent="0.35">
      <c r="J3358">
        <v>1500</v>
      </c>
      <c r="K3358" t="s">
        <v>5156</v>
      </c>
    </row>
    <row r="3359" spans="10:11" x14ac:dyDescent="0.35">
      <c r="J3359">
        <v>2000</v>
      </c>
      <c r="K3359" t="s">
        <v>5156</v>
      </c>
    </row>
    <row r="3360" spans="10:11" x14ac:dyDescent="0.35">
      <c r="J3360">
        <v>10000</v>
      </c>
      <c r="K3360" t="s">
        <v>5156</v>
      </c>
    </row>
    <row r="3361" spans="10:11" x14ac:dyDescent="0.35">
      <c r="J3361">
        <v>4000</v>
      </c>
      <c r="K3361" t="s">
        <v>5156</v>
      </c>
    </row>
    <row r="3362" spans="10:11" x14ac:dyDescent="0.35">
      <c r="J3362">
        <v>9000</v>
      </c>
      <c r="K3362" t="s">
        <v>5156</v>
      </c>
    </row>
    <row r="3363" spans="10:11" x14ac:dyDescent="0.35">
      <c r="J3363">
        <v>5000</v>
      </c>
      <c r="K3363" t="s">
        <v>5156</v>
      </c>
    </row>
    <row r="3364" spans="10:11" x14ac:dyDescent="0.35">
      <c r="J3364">
        <v>500</v>
      </c>
      <c r="K3364" t="s">
        <v>5156</v>
      </c>
    </row>
    <row r="3365" spans="10:11" x14ac:dyDescent="0.35">
      <c r="J3365">
        <v>7750</v>
      </c>
      <c r="K3365" t="s">
        <v>5156</v>
      </c>
    </row>
    <row r="3366" spans="10:11" x14ac:dyDescent="0.35">
      <c r="J3366">
        <v>3000</v>
      </c>
      <c r="K3366" t="s">
        <v>5156</v>
      </c>
    </row>
    <row r="3367" spans="10:11" x14ac:dyDescent="0.35">
      <c r="J3367">
        <v>2500</v>
      </c>
      <c r="K3367" t="s">
        <v>5156</v>
      </c>
    </row>
    <row r="3368" spans="10:11" x14ac:dyDescent="0.35">
      <c r="J3368">
        <v>500</v>
      </c>
      <c r="K3368" t="s">
        <v>5156</v>
      </c>
    </row>
    <row r="3369" spans="10:11" x14ac:dyDescent="0.35">
      <c r="J3369">
        <v>750</v>
      </c>
      <c r="K3369" t="s">
        <v>5156</v>
      </c>
    </row>
    <row r="3370" spans="10:11" x14ac:dyDescent="0.35">
      <c r="J3370">
        <v>1000</v>
      </c>
      <c r="K3370" t="s">
        <v>5156</v>
      </c>
    </row>
    <row r="3371" spans="10:11" x14ac:dyDescent="0.35">
      <c r="J3371">
        <v>5000</v>
      </c>
      <c r="K3371" t="s">
        <v>5156</v>
      </c>
    </row>
    <row r="3372" spans="10:11" x14ac:dyDescent="0.35">
      <c r="J3372">
        <v>1500</v>
      </c>
      <c r="K3372" t="s">
        <v>5156</v>
      </c>
    </row>
    <row r="3373" spans="10:11" x14ac:dyDescent="0.35">
      <c r="J3373">
        <v>200</v>
      </c>
      <c r="K3373" t="s">
        <v>5156</v>
      </c>
    </row>
    <row r="3374" spans="10:11" x14ac:dyDescent="0.35">
      <c r="J3374">
        <v>1000</v>
      </c>
      <c r="K3374" t="s">
        <v>5156</v>
      </c>
    </row>
    <row r="3375" spans="10:11" x14ac:dyDescent="0.35">
      <c r="J3375">
        <v>2000</v>
      </c>
      <c r="K3375" t="s">
        <v>5156</v>
      </c>
    </row>
    <row r="3376" spans="10:11" x14ac:dyDescent="0.35">
      <c r="J3376">
        <v>3500</v>
      </c>
      <c r="K3376" t="s">
        <v>5156</v>
      </c>
    </row>
    <row r="3377" spans="10:11" x14ac:dyDescent="0.35">
      <c r="J3377">
        <v>3000</v>
      </c>
      <c r="K3377" t="s">
        <v>5156</v>
      </c>
    </row>
    <row r="3378" spans="10:11" x14ac:dyDescent="0.35">
      <c r="J3378">
        <v>8000</v>
      </c>
      <c r="K3378" t="s">
        <v>5156</v>
      </c>
    </row>
    <row r="3379" spans="10:11" x14ac:dyDescent="0.35">
      <c r="J3379">
        <v>8000</v>
      </c>
      <c r="K3379" t="s">
        <v>5156</v>
      </c>
    </row>
    <row r="3380" spans="10:11" x14ac:dyDescent="0.35">
      <c r="J3380">
        <v>550</v>
      </c>
      <c r="K3380" t="s">
        <v>5156</v>
      </c>
    </row>
    <row r="3381" spans="10:11" x14ac:dyDescent="0.35">
      <c r="J3381">
        <v>2000</v>
      </c>
      <c r="K3381" t="s">
        <v>5156</v>
      </c>
    </row>
    <row r="3382" spans="10:11" x14ac:dyDescent="0.35">
      <c r="J3382">
        <v>3000</v>
      </c>
      <c r="K3382" t="s">
        <v>5156</v>
      </c>
    </row>
    <row r="3383" spans="10:11" x14ac:dyDescent="0.35">
      <c r="J3383">
        <v>4000</v>
      </c>
      <c r="K3383" t="s">
        <v>5156</v>
      </c>
    </row>
    <row r="3384" spans="10:11" x14ac:dyDescent="0.35">
      <c r="J3384">
        <v>3500</v>
      </c>
      <c r="K3384" t="s">
        <v>5156</v>
      </c>
    </row>
    <row r="3385" spans="10:11" x14ac:dyDescent="0.35">
      <c r="J3385">
        <v>1750</v>
      </c>
      <c r="K3385" t="s">
        <v>5156</v>
      </c>
    </row>
    <row r="3386" spans="10:11" x14ac:dyDescent="0.35">
      <c r="J3386">
        <v>6000</v>
      </c>
      <c r="K3386" t="s">
        <v>5156</v>
      </c>
    </row>
    <row r="3387" spans="10:11" x14ac:dyDescent="0.35">
      <c r="J3387">
        <v>2000</v>
      </c>
      <c r="K3387" t="s">
        <v>5156</v>
      </c>
    </row>
    <row r="3388" spans="10:11" x14ac:dyDescent="0.35">
      <c r="J3388">
        <v>2000</v>
      </c>
      <c r="K3388" t="s">
        <v>5156</v>
      </c>
    </row>
    <row r="3389" spans="10:11" x14ac:dyDescent="0.35">
      <c r="J3389">
        <v>3000</v>
      </c>
      <c r="K3389" t="s">
        <v>5156</v>
      </c>
    </row>
    <row r="3390" spans="10:11" x14ac:dyDescent="0.35">
      <c r="J3390">
        <v>1500</v>
      </c>
      <c r="K3390" t="s">
        <v>5156</v>
      </c>
    </row>
    <row r="3391" spans="10:11" x14ac:dyDescent="0.35">
      <c r="J3391">
        <v>10000</v>
      </c>
      <c r="K3391" t="s">
        <v>5156</v>
      </c>
    </row>
    <row r="3392" spans="10:11" x14ac:dyDescent="0.35">
      <c r="J3392">
        <v>1500</v>
      </c>
      <c r="K3392" t="s">
        <v>5156</v>
      </c>
    </row>
    <row r="3393" spans="10:11" x14ac:dyDescent="0.35">
      <c r="J3393">
        <v>500</v>
      </c>
      <c r="K3393" t="s">
        <v>5156</v>
      </c>
    </row>
    <row r="3394" spans="10:11" x14ac:dyDescent="0.35">
      <c r="J3394">
        <v>500</v>
      </c>
      <c r="K3394" t="s">
        <v>5156</v>
      </c>
    </row>
    <row r="3395" spans="10:11" x14ac:dyDescent="0.35">
      <c r="J3395">
        <v>1500</v>
      </c>
      <c r="K3395" t="s">
        <v>5156</v>
      </c>
    </row>
    <row r="3396" spans="10:11" x14ac:dyDescent="0.35">
      <c r="J3396">
        <v>550</v>
      </c>
      <c r="K3396" t="s">
        <v>5156</v>
      </c>
    </row>
    <row r="3397" spans="10:11" x14ac:dyDescent="0.35">
      <c r="J3397">
        <v>500</v>
      </c>
      <c r="K3397" t="s">
        <v>5156</v>
      </c>
    </row>
    <row r="3398" spans="10:11" x14ac:dyDescent="0.35">
      <c r="J3398">
        <v>1500</v>
      </c>
      <c r="K3398" t="s">
        <v>5156</v>
      </c>
    </row>
    <row r="3399" spans="10:11" x14ac:dyDescent="0.35">
      <c r="J3399">
        <v>250</v>
      </c>
      <c r="K3399" t="s">
        <v>5156</v>
      </c>
    </row>
    <row r="3400" spans="10:11" x14ac:dyDescent="0.35">
      <c r="J3400">
        <v>4000</v>
      </c>
      <c r="K3400" t="s">
        <v>5156</v>
      </c>
    </row>
    <row r="3401" spans="10:11" x14ac:dyDescent="0.35">
      <c r="J3401">
        <v>1200</v>
      </c>
      <c r="K3401" t="s">
        <v>5156</v>
      </c>
    </row>
    <row r="3402" spans="10:11" x14ac:dyDescent="0.35">
      <c r="J3402">
        <v>10000</v>
      </c>
      <c r="K3402" t="s">
        <v>5156</v>
      </c>
    </row>
    <row r="3403" spans="10:11" x14ac:dyDescent="0.35">
      <c r="J3403">
        <v>2900</v>
      </c>
      <c r="K3403" t="s">
        <v>5156</v>
      </c>
    </row>
    <row r="3404" spans="10:11" x14ac:dyDescent="0.35">
      <c r="J3404">
        <v>15000</v>
      </c>
      <c r="K3404" t="s">
        <v>5156</v>
      </c>
    </row>
    <row r="3405" spans="10:11" x14ac:dyDescent="0.35">
      <c r="J3405">
        <v>2000</v>
      </c>
      <c r="K3405" t="s">
        <v>5156</v>
      </c>
    </row>
    <row r="3406" spans="10:11" x14ac:dyDescent="0.35">
      <c r="J3406">
        <v>500</v>
      </c>
      <c r="K3406" t="s">
        <v>5156</v>
      </c>
    </row>
    <row r="3407" spans="10:11" x14ac:dyDescent="0.35">
      <c r="J3407">
        <v>350</v>
      </c>
      <c r="K3407" t="s">
        <v>5156</v>
      </c>
    </row>
    <row r="3408" spans="10:11" x14ac:dyDescent="0.35">
      <c r="J3408">
        <v>10000</v>
      </c>
      <c r="K3408" t="s">
        <v>5156</v>
      </c>
    </row>
    <row r="3409" spans="10:11" x14ac:dyDescent="0.35">
      <c r="J3409">
        <v>2000</v>
      </c>
      <c r="K3409" t="s">
        <v>5156</v>
      </c>
    </row>
    <row r="3410" spans="10:11" x14ac:dyDescent="0.35">
      <c r="J3410">
        <v>500</v>
      </c>
      <c r="K3410" t="s">
        <v>5156</v>
      </c>
    </row>
    <row r="3411" spans="10:11" x14ac:dyDescent="0.35">
      <c r="J3411">
        <v>500</v>
      </c>
      <c r="K3411" t="s">
        <v>5156</v>
      </c>
    </row>
    <row r="3412" spans="10:11" x14ac:dyDescent="0.35">
      <c r="J3412">
        <v>3000</v>
      </c>
      <c r="K3412" t="s">
        <v>5156</v>
      </c>
    </row>
    <row r="3413" spans="10:11" x14ac:dyDescent="0.35">
      <c r="J3413">
        <v>15000</v>
      </c>
      <c r="K3413" t="s">
        <v>5156</v>
      </c>
    </row>
    <row r="3414" spans="10:11" x14ac:dyDescent="0.35">
      <c r="J3414">
        <v>3000</v>
      </c>
      <c r="K3414" t="s">
        <v>5156</v>
      </c>
    </row>
    <row r="3415" spans="10:11" x14ac:dyDescent="0.35">
      <c r="J3415">
        <v>500</v>
      </c>
      <c r="K3415" t="s">
        <v>5156</v>
      </c>
    </row>
    <row r="3416" spans="10:11" x14ac:dyDescent="0.35">
      <c r="J3416">
        <v>3000</v>
      </c>
      <c r="K3416" t="s">
        <v>5156</v>
      </c>
    </row>
    <row r="3417" spans="10:11" x14ac:dyDescent="0.35">
      <c r="J3417">
        <v>200</v>
      </c>
      <c r="K3417" t="s">
        <v>5156</v>
      </c>
    </row>
    <row r="3418" spans="10:11" x14ac:dyDescent="0.35">
      <c r="J3418">
        <v>4000</v>
      </c>
      <c r="K3418" t="s">
        <v>5156</v>
      </c>
    </row>
    <row r="3419" spans="10:11" x14ac:dyDescent="0.35">
      <c r="J3419">
        <v>1700</v>
      </c>
      <c r="K3419" t="s">
        <v>5156</v>
      </c>
    </row>
    <row r="3420" spans="10:11" x14ac:dyDescent="0.35">
      <c r="J3420">
        <v>4000</v>
      </c>
      <c r="K3420" t="s">
        <v>5156</v>
      </c>
    </row>
    <row r="3421" spans="10:11" x14ac:dyDescent="0.35">
      <c r="J3421">
        <v>2750</v>
      </c>
      <c r="K3421" t="s">
        <v>5156</v>
      </c>
    </row>
    <row r="3422" spans="10:11" x14ac:dyDescent="0.35">
      <c r="J3422">
        <v>700</v>
      </c>
      <c r="K3422" t="s">
        <v>5156</v>
      </c>
    </row>
    <row r="3423" spans="10:11" x14ac:dyDescent="0.35">
      <c r="J3423">
        <v>10000</v>
      </c>
      <c r="K3423" t="s">
        <v>5156</v>
      </c>
    </row>
    <row r="3424" spans="10:11" x14ac:dyDescent="0.35">
      <c r="J3424">
        <v>3000</v>
      </c>
      <c r="K3424" t="s">
        <v>5156</v>
      </c>
    </row>
    <row r="3425" spans="10:11" x14ac:dyDescent="0.35">
      <c r="J3425">
        <v>250</v>
      </c>
      <c r="K3425" t="s">
        <v>5156</v>
      </c>
    </row>
    <row r="3426" spans="10:11" x14ac:dyDescent="0.35">
      <c r="J3426">
        <v>6000</v>
      </c>
      <c r="K3426" t="s">
        <v>5156</v>
      </c>
    </row>
    <row r="3427" spans="10:11" x14ac:dyDescent="0.35">
      <c r="J3427">
        <v>30000</v>
      </c>
      <c r="K3427" t="s">
        <v>5156</v>
      </c>
    </row>
    <row r="3428" spans="10:11" x14ac:dyDescent="0.35">
      <c r="J3428">
        <v>3750</v>
      </c>
      <c r="K3428" t="s">
        <v>5156</v>
      </c>
    </row>
    <row r="3429" spans="10:11" x14ac:dyDescent="0.35">
      <c r="J3429">
        <v>1500</v>
      </c>
      <c r="K3429" t="s">
        <v>5156</v>
      </c>
    </row>
    <row r="3430" spans="10:11" x14ac:dyDescent="0.35">
      <c r="J3430">
        <v>2000</v>
      </c>
      <c r="K3430" t="s">
        <v>5156</v>
      </c>
    </row>
    <row r="3431" spans="10:11" x14ac:dyDescent="0.35">
      <c r="J3431">
        <v>150</v>
      </c>
      <c r="K3431" t="s">
        <v>5156</v>
      </c>
    </row>
    <row r="3432" spans="10:11" x14ac:dyDescent="0.35">
      <c r="J3432">
        <v>2000</v>
      </c>
      <c r="K3432" t="s">
        <v>5156</v>
      </c>
    </row>
    <row r="3433" spans="10:11" x14ac:dyDescent="0.35">
      <c r="J3433">
        <v>2000</v>
      </c>
      <c r="K3433" t="s">
        <v>5156</v>
      </c>
    </row>
    <row r="3434" spans="10:11" x14ac:dyDescent="0.35">
      <c r="J3434">
        <v>2000</v>
      </c>
      <c r="K3434" t="s">
        <v>5156</v>
      </c>
    </row>
    <row r="3435" spans="10:11" x14ac:dyDescent="0.35">
      <c r="J3435">
        <v>9500</v>
      </c>
      <c r="K3435" t="s">
        <v>5156</v>
      </c>
    </row>
    <row r="3436" spans="10:11" x14ac:dyDescent="0.35">
      <c r="J3436">
        <v>10000</v>
      </c>
      <c r="K3436" t="s">
        <v>5156</v>
      </c>
    </row>
    <row r="3437" spans="10:11" x14ac:dyDescent="0.35">
      <c r="J3437">
        <v>1000</v>
      </c>
      <c r="K3437" t="s">
        <v>5156</v>
      </c>
    </row>
    <row r="3438" spans="10:11" x14ac:dyDescent="0.35">
      <c r="J3438">
        <v>5000</v>
      </c>
      <c r="K3438" t="s">
        <v>5156</v>
      </c>
    </row>
    <row r="3439" spans="10:11" x14ac:dyDescent="0.35">
      <c r="J3439">
        <v>3000</v>
      </c>
      <c r="K3439" t="s">
        <v>5156</v>
      </c>
    </row>
    <row r="3440" spans="10:11" x14ac:dyDescent="0.35">
      <c r="J3440">
        <v>2500</v>
      </c>
      <c r="K3440" t="s">
        <v>5156</v>
      </c>
    </row>
    <row r="3441" spans="10:11" x14ac:dyDescent="0.35">
      <c r="J3441">
        <v>1200</v>
      </c>
      <c r="K3441" t="s">
        <v>5156</v>
      </c>
    </row>
    <row r="3442" spans="10:11" x14ac:dyDescent="0.35">
      <c r="J3442">
        <v>5000</v>
      </c>
      <c r="K3442" t="s">
        <v>5156</v>
      </c>
    </row>
    <row r="3443" spans="10:11" x14ac:dyDescent="0.35">
      <c r="J3443">
        <v>2500</v>
      </c>
      <c r="K3443" t="s">
        <v>5156</v>
      </c>
    </row>
    <row r="3444" spans="10:11" x14ac:dyDescent="0.35">
      <c r="J3444">
        <v>250</v>
      </c>
      <c r="K3444" t="s">
        <v>5156</v>
      </c>
    </row>
    <row r="3445" spans="10:11" x14ac:dyDescent="0.35">
      <c r="J3445">
        <v>1000</v>
      </c>
      <c r="K3445" t="s">
        <v>5156</v>
      </c>
    </row>
    <row r="3446" spans="10:11" x14ac:dyDescent="0.35">
      <c r="J3446">
        <v>300</v>
      </c>
      <c r="K3446" t="s">
        <v>5156</v>
      </c>
    </row>
    <row r="3447" spans="10:11" x14ac:dyDescent="0.35">
      <c r="J3447">
        <v>2000</v>
      </c>
      <c r="K3447" t="s">
        <v>5156</v>
      </c>
    </row>
    <row r="3448" spans="10:11" x14ac:dyDescent="0.35">
      <c r="J3448">
        <v>1000</v>
      </c>
      <c r="K3448" t="s">
        <v>5156</v>
      </c>
    </row>
    <row r="3449" spans="10:11" x14ac:dyDescent="0.35">
      <c r="J3449">
        <v>1000</v>
      </c>
      <c r="K3449" t="s">
        <v>5156</v>
      </c>
    </row>
    <row r="3450" spans="10:11" x14ac:dyDescent="0.35">
      <c r="J3450">
        <v>2100</v>
      </c>
      <c r="K3450" t="s">
        <v>5156</v>
      </c>
    </row>
    <row r="3451" spans="10:11" x14ac:dyDescent="0.35">
      <c r="J3451">
        <v>800</v>
      </c>
      <c r="K3451" t="s">
        <v>5156</v>
      </c>
    </row>
    <row r="3452" spans="10:11" x14ac:dyDescent="0.35">
      <c r="J3452">
        <v>500</v>
      </c>
      <c r="K3452" t="s">
        <v>5156</v>
      </c>
    </row>
    <row r="3453" spans="10:11" x14ac:dyDescent="0.35">
      <c r="J3453">
        <v>650</v>
      </c>
      <c r="K3453" t="s">
        <v>5156</v>
      </c>
    </row>
    <row r="3454" spans="10:11" x14ac:dyDescent="0.35">
      <c r="J3454">
        <v>1000</v>
      </c>
      <c r="K3454" t="s">
        <v>5156</v>
      </c>
    </row>
    <row r="3455" spans="10:11" x14ac:dyDescent="0.35">
      <c r="J3455">
        <v>300</v>
      </c>
      <c r="K3455" t="s">
        <v>5156</v>
      </c>
    </row>
    <row r="3456" spans="10:11" x14ac:dyDescent="0.35">
      <c r="J3456">
        <v>700</v>
      </c>
      <c r="K3456" t="s">
        <v>5156</v>
      </c>
    </row>
    <row r="3457" spans="10:11" x14ac:dyDescent="0.35">
      <c r="J3457">
        <v>10000</v>
      </c>
      <c r="K3457" t="s">
        <v>5156</v>
      </c>
    </row>
    <row r="3458" spans="10:11" x14ac:dyDescent="0.35">
      <c r="J3458">
        <v>3000</v>
      </c>
      <c r="K3458" t="s">
        <v>5156</v>
      </c>
    </row>
    <row r="3459" spans="10:11" x14ac:dyDescent="0.35">
      <c r="J3459">
        <v>2000</v>
      </c>
      <c r="K3459" t="s">
        <v>5156</v>
      </c>
    </row>
    <row r="3460" spans="10:11" x14ac:dyDescent="0.35">
      <c r="J3460">
        <v>978</v>
      </c>
      <c r="K3460" t="s">
        <v>5156</v>
      </c>
    </row>
    <row r="3461" spans="10:11" x14ac:dyDescent="0.35">
      <c r="J3461">
        <v>500</v>
      </c>
      <c r="K3461" t="s">
        <v>5156</v>
      </c>
    </row>
    <row r="3462" spans="10:11" x14ac:dyDescent="0.35">
      <c r="J3462">
        <v>500</v>
      </c>
      <c r="K3462" t="s">
        <v>5156</v>
      </c>
    </row>
    <row r="3463" spans="10:11" x14ac:dyDescent="0.35">
      <c r="J3463">
        <v>500</v>
      </c>
      <c r="K3463" t="s">
        <v>5156</v>
      </c>
    </row>
    <row r="3464" spans="10:11" x14ac:dyDescent="0.35">
      <c r="J3464">
        <v>250</v>
      </c>
      <c r="K3464" t="s">
        <v>5156</v>
      </c>
    </row>
    <row r="3465" spans="10:11" x14ac:dyDescent="0.35">
      <c r="J3465">
        <v>10000</v>
      </c>
      <c r="K3465" t="s">
        <v>5156</v>
      </c>
    </row>
    <row r="3466" spans="10:11" x14ac:dyDescent="0.35">
      <c r="J3466">
        <v>5000</v>
      </c>
      <c r="K3466" t="s">
        <v>5156</v>
      </c>
    </row>
    <row r="3467" spans="10:11" x14ac:dyDescent="0.35">
      <c r="J3467">
        <v>2000</v>
      </c>
      <c r="K3467" t="s">
        <v>5156</v>
      </c>
    </row>
    <row r="3468" spans="10:11" x14ac:dyDescent="0.35">
      <c r="J3468">
        <v>3500</v>
      </c>
      <c r="K3468" t="s">
        <v>5156</v>
      </c>
    </row>
    <row r="3469" spans="10:11" x14ac:dyDescent="0.35">
      <c r="J3469">
        <v>3000</v>
      </c>
      <c r="K3469" t="s">
        <v>5156</v>
      </c>
    </row>
    <row r="3470" spans="10:11" x14ac:dyDescent="0.35">
      <c r="J3470">
        <v>10000</v>
      </c>
      <c r="K3470" t="s">
        <v>5156</v>
      </c>
    </row>
    <row r="3471" spans="10:11" x14ac:dyDescent="0.35">
      <c r="J3471">
        <v>2800</v>
      </c>
      <c r="K3471" t="s">
        <v>5156</v>
      </c>
    </row>
    <row r="3472" spans="10:11" x14ac:dyDescent="0.35">
      <c r="J3472">
        <v>250</v>
      </c>
      <c r="K3472" t="s">
        <v>5156</v>
      </c>
    </row>
    <row r="3473" spans="10:11" x14ac:dyDescent="0.35">
      <c r="J3473">
        <v>500</v>
      </c>
      <c r="K3473" t="s">
        <v>5156</v>
      </c>
    </row>
    <row r="3474" spans="10:11" x14ac:dyDescent="0.35">
      <c r="J3474">
        <v>2000</v>
      </c>
      <c r="K3474" t="s">
        <v>5156</v>
      </c>
    </row>
    <row r="3475" spans="10:11" x14ac:dyDescent="0.35">
      <c r="J3475">
        <v>4900</v>
      </c>
      <c r="K3475" t="s">
        <v>5156</v>
      </c>
    </row>
    <row r="3476" spans="10:11" x14ac:dyDescent="0.35">
      <c r="J3476">
        <v>2000</v>
      </c>
      <c r="K3476" t="s">
        <v>5156</v>
      </c>
    </row>
    <row r="3477" spans="10:11" x14ac:dyDescent="0.35">
      <c r="J3477">
        <v>300</v>
      </c>
      <c r="K3477" t="s">
        <v>5156</v>
      </c>
    </row>
    <row r="3478" spans="10:11" x14ac:dyDescent="0.35">
      <c r="J3478">
        <v>300</v>
      </c>
      <c r="K3478" t="s">
        <v>5156</v>
      </c>
    </row>
    <row r="3479" spans="10:11" x14ac:dyDescent="0.35">
      <c r="J3479">
        <v>1800</v>
      </c>
      <c r="K3479" t="s">
        <v>5156</v>
      </c>
    </row>
    <row r="3480" spans="10:11" x14ac:dyDescent="0.35">
      <c r="J3480">
        <v>2000</v>
      </c>
      <c r="K3480" t="s">
        <v>5156</v>
      </c>
    </row>
    <row r="3481" spans="10:11" x14ac:dyDescent="0.35">
      <c r="J3481">
        <v>1500</v>
      </c>
      <c r="K3481" t="s">
        <v>5156</v>
      </c>
    </row>
    <row r="3482" spans="10:11" x14ac:dyDescent="0.35">
      <c r="J3482">
        <v>1500</v>
      </c>
      <c r="K3482" t="s">
        <v>5156</v>
      </c>
    </row>
    <row r="3483" spans="10:11" x14ac:dyDescent="0.35">
      <c r="J3483">
        <v>10000</v>
      </c>
      <c r="K3483" t="s">
        <v>5156</v>
      </c>
    </row>
    <row r="3484" spans="10:11" x14ac:dyDescent="0.35">
      <c r="J3484">
        <v>3000</v>
      </c>
      <c r="K3484" t="s">
        <v>5156</v>
      </c>
    </row>
    <row r="3485" spans="10:11" x14ac:dyDescent="0.35">
      <c r="J3485">
        <v>3350</v>
      </c>
      <c r="K3485" t="s">
        <v>5156</v>
      </c>
    </row>
    <row r="3486" spans="10:11" x14ac:dyDescent="0.35">
      <c r="J3486">
        <v>2500</v>
      </c>
      <c r="K3486" t="s">
        <v>5156</v>
      </c>
    </row>
    <row r="3487" spans="10:11" x14ac:dyDescent="0.35">
      <c r="J3487">
        <v>1650</v>
      </c>
      <c r="K3487" t="s">
        <v>5156</v>
      </c>
    </row>
    <row r="3488" spans="10:11" x14ac:dyDescent="0.35">
      <c r="J3488">
        <v>3000</v>
      </c>
      <c r="K3488" t="s">
        <v>5156</v>
      </c>
    </row>
    <row r="3489" spans="10:11" x14ac:dyDescent="0.35">
      <c r="J3489">
        <v>2000</v>
      </c>
      <c r="K3489" t="s">
        <v>5156</v>
      </c>
    </row>
    <row r="3490" spans="10:11" x14ac:dyDescent="0.35">
      <c r="J3490">
        <v>3000</v>
      </c>
      <c r="K3490" t="s">
        <v>5156</v>
      </c>
    </row>
    <row r="3491" spans="10:11" x14ac:dyDescent="0.35">
      <c r="J3491">
        <v>5000</v>
      </c>
      <c r="K3491" t="s">
        <v>5156</v>
      </c>
    </row>
    <row r="3492" spans="10:11" x14ac:dyDescent="0.35">
      <c r="J3492">
        <v>1000</v>
      </c>
      <c r="K3492" t="s">
        <v>5156</v>
      </c>
    </row>
    <row r="3493" spans="10:11" x14ac:dyDescent="0.35">
      <c r="J3493">
        <v>500</v>
      </c>
      <c r="K3493" t="s">
        <v>5156</v>
      </c>
    </row>
    <row r="3494" spans="10:11" x14ac:dyDescent="0.35">
      <c r="J3494">
        <v>3800</v>
      </c>
      <c r="K3494" t="s">
        <v>5156</v>
      </c>
    </row>
    <row r="3495" spans="10:11" x14ac:dyDescent="0.35">
      <c r="J3495">
        <v>1500</v>
      </c>
      <c r="K3495" t="s">
        <v>5156</v>
      </c>
    </row>
    <row r="3496" spans="10:11" x14ac:dyDescent="0.35">
      <c r="J3496">
        <v>400</v>
      </c>
      <c r="K3496" t="s">
        <v>5156</v>
      </c>
    </row>
    <row r="3497" spans="10:11" x14ac:dyDescent="0.35">
      <c r="J3497">
        <v>5000</v>
      </c>
      <c r="K3497" t="s">
        <v>5156</v>
      </c>
    </row>
    <row r="3498" spans="10:11" x14ac:dyDescent="0.35">
      <c r="J3498">
        <v>3000</v>
      </c>
      <c r="K3498" t="s">
        <v>5156</v>
      </c>
    </row>
    <row r="3499" spans="10:11" x14ac:dyDescent="0.35">
      <c r="J3499">
        <v>1551</v>
      </c>
      <c r="K3499" t="s">
        <v>5156</v>
      </c>
    </row>
    <row r="3500" spans="10:11" x14ac:dyDescent="0.35">
      <c r="J3500">
        <v>1650</v>
      </c>
      <c r="K3500" t="s">
        <v>5156</v>
      </c>
    </row>
    <row r="3501" spans="10:11" x14ac:dyDescent="0.35">
      <c r="J3501">
        <v>2000</v>
      </c>
      <c r="K3501" t="s">
        <v>5156</v>
      </c>
    </row>
    <row r="3502" spans="10:11" x14ac:dyDescent="0.35">
      <c r="J3502">
        <v>1000</v>
      </c>
      <c r="K3502" t="s">
        <v>5156</v>
      </c>
    </row>
    <row r="3503" spans="10:11" x14ac:dyDescent="0.35">
      <c r="J3503">
        <v>1500</v>
      </c>
      <c r="K3503" t="s">
        <v>5156</v>
      </c>
    </row>
    <row r="3504" spans="10:11" x14ac:dyDescent="0.35">
      <c r="J3504">
        <v>4000</v>
      </c>
      <c r="K3504" t="s">
        <v>5156</v>
      </c>
    </row>
    <row r="3505" spans="10:11" x14ac:dyDescent="0.35">
      <c r="J3505">
        <v>2500</v>
      </c>
      <c r="K3505" t="s">
        <v>5156</v>
      </c>
    </row>
    <row r="3506" spans="10:11" x14ac:dyDescent="0.35">
      <c r="J3506">
        <v>1000</v>
      </c>
      <c r="K3506" t="s">
        <v>5156</v>
      </c>
    </row>
    <row r="3507" spans="10:11" x14ac:dyDescent="0.35">
      <c r="J3507">
        <v>2500</v>
      </c>
      <c r="K3507" t="s">
        <v>5156</v>
      </c>
    </row>
    <row r="3508" spans="10:11" x14ac:dyDescent="0.35">
      <c r="J3508">
        <v>3000</v>
      </c>
      <c r="K3508" t="s">
        <v>5156</v>
      </c>
    </row>
    <row r="3509" spans="10:11" x14ac:dyDescent="0.35">
      <c r="J3509">
        <v>10000</v>
      </c>
      <c r="K3509" t="s">
        <v>5156</v>
      </c>
    </row>
    <row r="3510" spans="10:11" x14ac:dyDescent="0.35">
      <c r="J3510">
        <v>100</v>
      </c>
      <c r="K3510" t="s">
        <v>5156</v>
      </c>
    </row>
    <row r="3511" spans="10:11" x14ac:dyDescent="0.35">
      <c r="J3511">
        <v>3000</v>
      </c>
      <c r="K3511" t="s">
        <v>5156</v>
      </c>
    </row>
    <row r="3512" spans="10:11" x14ac:dyDescent="0.35">
      <c r="J3512">
        <v>900</v>
      </c>
      <c r="K3512" t="s">
        <v>5156</v>
      </c>
    </row>
    <row r="3513" spans="10:11" x14ac:dyDescent="0.35">
      <c r="J3513">
        <v>1500</v>
      </c>
      <c r="K3513" t="s">
        <v>5156</v>
      </c>
    </row>
    <row r="3514" spans="10:11" x14ac:dyDescent="0.35">
      <c r="J3514">
        <v>1000</v>
      </c>
      <c r="K3514" t="s">
        <v>5156</v>
      </c>
    </row>
    <row r="3515" spans="10:11" x14ac:dyDescent="0.35">
      <c r="J3515">
        <v>2800</v>
      </c>
      <c r="K3515" t="s">
        <v>5156</v>
      </c>
    </row>
    <row r="3516" spans="10:11" x14ac:dyDescent="0.35">
      <c r="J3516">
        <v>500</v>
      </c>
      <c r="K3516" t="s">
        <v>5156</v>
      </c>
    </row>
    <row r="3517" spans="10:11" x14ac:dyDescent="0.35">
      <c r="J3517">
        <v>3000</v>
      </c>
      <c r="K3517" t="s">
        <v>5156</v>
      </c>
    </row>
    <row r="3518" spans="10:11" x14ac:dyDescent="0.35">
      <c r="J3518">
        <v>2500</v>
      </c>
      <c r="K3518" t="s">
        <v>5156</v>
      </c>
    </row>
    <row r="3519" spans="10:11" x14ac:dyDescent="0.35">
      <c r="J3519">
        <v>4000</v>
      </c>
      <c r="K3519" t="s">
        <v>5156</v>
      </c>
    </row>
    <row r="3520" spans="10:11" x14ac:dyDescent="0.35">
      <c r="J3520">
        <v>1500</v>
      </c>
      <c r="K3520" t="s">
        <v>5156</v>
      </c>
    </row>
    <row r="3521" spans="10:11" x14ac:dyDescent="0.35">
      <c r="J3521">
        <v>2000</v>
      </c>
      <c r="K3521" t="s">
        <v>5156</v>
      </c>
    </row>
    <row r="3522" spans="10:11" x14ac:dyDescent="0.35">
      <c r="J3522">
        <v>2000</v>
      </c>
      <c r="K3522" t="s">
        <v>5156</v>
      </c>
    </row>
    <row r="3523" spans="10:11" x14ac:dyDescent="0.35">
      <c r="J3523">
        <v>350</v>
      </c>
      <c r="K3523" t="s">
        <v>5156</v>
      </c>
    </row>
    <row r="3524" spans="10:11" x14ac:dyDescent="0.35">
      <c r="J3524">
        <v>1395</v>
      </c>
      <c r="K3524" t="s">
        <v>5156</v>
      </c>
    </row>
    <row r="3525" spans="10:11" x14ac:dyDescent="0.35">
      <c r="J3525">
        <v>4000</v>
      </c>
      <c r="K3525" t="s">
        <v>5156</v>
      </c>
    </row>
    <row r="3526" spans="10:11" x14ac:dyDescent="0.35">
      <c r="J3526">
        <v>10000</v>
      </c>
      <c r="K3526" t="s">
        <v>5156</v>
      </c>
    </row>
    <row r="3527" spans="10:11" x14ac:dyDescent="0.35">
      <c r="J3527">
        <v>500</v>
      </c>
      <c r="K3527" t="s">
        <v>5156</v>
      </c>
    </row>
    <row r="3528" spans="10:11" x14ac:dyDescent="0.35">
      <c r="J3528">
        <v>3300</v>
      </c>
      <c r="K3528" t="s">
        <v>5156</v>
      </c>
    </row>
    <row r="3529" spans="10:11" x14ac:dyDescent="0.35">
      <c r="J3529">
        <v>6000</v>
      </c>
      <c r="K3529" t="s">
        <v>5156</v>
      </c>
    </row>
    <row r="3530" spans="10:11" x14ac:dyDescent="0.35">
      <c r="J3530">
        <v>1650</v>
      </c>
      <c r="K3530" t="s">
        <v>5156</v>
      </c>
    </row>
    <row r="3531" spans="10:11" x14ac:dyDescent="0.35">
      <c r="J3531">
        <v>500</v>
      </c>
      <c r="K3531" t="s">
        <v>5156</v>
      </c>
    </row>
    <row r="3532" spans="10:11" x14ac:dyDescent="0.35">
      <c r="J3532">
        <v>2750</v>
      </c>
      <c r="K3532" t="s">
        <v>5156</v>
      </c>
    </row>
    <row r="3533" spans="10:11" x14ac:dyDescent="0.35">
      <c r="J3533">
        <v>1000</v>
      </c>
      <c r="K3533" t="s">
        <v>5156</v>
      </c>
    </row>
    <row r="3534" spans="10:11" x14ac:dyDescent="0.35">
      <c r="J3534">
        <v>960</v>
      </c>
      <c r="K3534" t="s">
        <v>5156</v>
      </c>
    </row>
    <row r="3535" spans="10:11" x14ac:dyDescent="0.35">
      <c r="J3535">
        <v>500</v>
      </c>
      <c r="K3535" t="s">
        <v>5156</v>
      </c>
    </row>
    <row r="3536" spans="10:11" x14ac:dyDescent="0.35">
      <c r="J3536">
        <v>5000</v>
      </c>
      <c r="K3536" t="s">
        <v>5156</v>
      </c>
    </row>
    <row r="3537" spans="10:11" x14ac:dyDescent="0.35">
      <c r="J3537">
        <v>2000</v>
      </c>
      <c r="K3537" t="s">
        <v>5156</v>
      </c>
    </row>
    <row r="3538" spans="10:11" x14ac:dyDescent="0.35">
      <c r="J3538">
        <v>150</v>
      </c>
      <c r="K3538" t="s">
        <v>5156</v>
      </c>
    </row>
    <row r="3539" spans="10:11" x14ac:dyDescent="0.35">
      <c r="J3539">
        <v>675</v>
      </c>
      <c r="K3539" t="s">
        <v>5156</v>
      </c>
    </row>
    <row r="3540" spans="10:11" x14ac:dyDescent="0.35">
      <c r="J3540">
        <v>2000</v>
      </c>
      <c r="K3540" t="s">
        <v>5156</v>
      </c>
    </row>
    <row r="3541" spans="10:11" x14ac:dyDescent="0.35">
      <c r="J3541">
        <v>600</v>
      </c>
      <c r="K3541" t="s">
        <v>5156</v>
      </c>
    </row>
    <row r="3542" spans="10:11" x14ac:dyDescent="0.35">
      <c r="J3542">
        <v>300</v>
      </c>
      <c r="K3542" t="s">
        <v>5156</v>
      </c>
    </row>
    <row r="3543" spans="10:11" x14ac:dyDescent="0.35">
      <c r="J3543">
        <v>1200</v>
      </c>
      <c r="K3543" t="s">
        <v>5156</v>
      </c>
    </row>
    <row r="3544" spans="10:11" x14ac:dyDescent="0.35">
      <c r="J3544">
        <v>5500</v>
      </c>
      <c r="K3544" t="s">
        <v>5156</v>
      </c>
    </row>
    <row r="3545" spans="10:11" x14ac:dyDescent="0.35">
      <c r="J3545">
        <v>1500</v>
      </c>
      <c r="K3545" t="s">
        <v>5156</v>
      </c>
    </row>
    <row r="3546" spans="10:11" x14ac:dyDescent="0.35">
      <c r="J3546">
        <v>2500</v>
      </c>
      <c r="K3546" t="s">
        <v>5156</v>
      </c>
    </row>
    <row r="3547" spans="10:11" x14ac:dyDescent="0.35">
      <c r="J3547">
        <v>250</v>
      </c>
      <c r="K3547" t="s">
        <v>5156</v>
      </c>
    </row>
    <row r="3548" spans="10:11" x14ac:dyDescent="0.35">
      <c r="J3548">
        <v>1100</v>
      </c>
      <c r="K3548" t="s">
        <v>5156</v>
      </c>
    </row>
    <row r="3549" spans="10:11" x14ac:dyDescent="0.35">
      <c r="J3549">
        <v>35000</v>
      </c>
      <c r="K3549" t="s">
        <v>5156</v>
      </c>
    </row>
    <row r="3550" spans="10:11" x14ac:dyDescent="0.35">
      <c r="J3550">
        <v>2100</v>
      </c>
      <c r="K3550" t="s">
        <v>5156</v>
      </c>
    </row>
    <row r="3551" spans="10:11" x14ac:dyDescent="0.35">
      <c r="J3551">
        <v>1000</v>
      </c>
      <c r="K3551" t="s">
        <v>5156</v>
      </c>
    </row>
    <row r="3552" spans="10:11" x14ac:dyDescent="0.35">
      <c r="J3552">
        <v>2500</v>
      </c>
      <c r="K3552" t="s">
        <v>5156</v>
      </c>
    </row>
    <row r="3553" spans="10:11" x14ac:dyDescent="0.35">
      <c r="J3553">
        <v>1500</v>
      </c>
      <c r="K3553" t="s">
        <v>5156</v>
      </c>
    </row>
    <row r="3554" spans="10:11" x14ac:dyDescent="0.35">
      <c r="J3554">
        <v>773</v>
      </c>
      <c r="K3554" t="s">
        <v>5156</v>
      </c>
    </row>
    <row r="3555" spans="10:11" x14ac:dyDescent="0.35">
      <c r="J3555">
        <v>5500</v>
      </c>
      <c r="K3555" t="s">
        <v>5156</v>
      </c>
    </row>
    <row r="3556" spans="10:11" x14ac:dyDescent="0.35">
      <c r="J3556">
        <v>5000</v>
      </c>
      <c r="K3556" t="s">
        <v>5156</v>
      </c>
    </row>
    <row r="3557" spans="10:11" x14ac:dyDescent="0.35">
      <c r="J3557">
        <v>2400</v>
      </c>
      <c r="K3557" t="s">
        <v>5156</v>
      </c>
    </row>
    <row r="3558" spans="10:11" x14ac:dyDescent="0.35">
      <c r="J3558">
        <v>2200</v>
      </c>
      <c r="K3558" t="s">
        <v>5156</v>
      </c>
    </row>
    <row r="3559" spans="10:11" x14ac:dyDescent="0.35">
      <c r="J3559">
        <v>100000</v>
      </c>
      <c r="K3559" t="s">
        <v>5156</v>
      </c>
    </row>
    <row r="3560" spans="10:11" x14ac:dyDescent="0.35">
      <c r="J3560">
        <v>350</v>
      </c>
      <c r="K3560" t="s">
        <v>5156</v>
      </c>
    </row>
    <row r="3561" spans="10:11" x14ac:dyDescent="0.35">
      <c r="J3561">
        <v>1000</v>
      </c>
      <c r="K3561" t="s">
        <v>5156</v>
      </c>
    </row>
    <row r="3562" spans="10:11" x14ac:dyDescent="0.35">
      <c r="J3562">
        <v>3200</v>
      </c>
      <c r="K3562" t="s">
        <v>5156</v>
      </c>
    </row>
    <row r="3563" spans="10:11" x14ac:dyDescent="0.35">
      <c r="J3563">
        <v>2500</v>
      </c>
      <c r="K3563" t="s">
        <v>5156</v>
      </c>
    </row>
    <row r="3564" spans="10:11" x14ac:dyDescent="0.35">
      <c r="J3564">
        <v>315</v>
      </c>
      <c r="K3564" t="s">
        <v>5156</v>
      </c>
    </row>
    <row r="3565" spans="10:11" x14ac:dyDescent="0.35">
      <c r="J3565">
        <v>500</v>
      </c>
      <c r="K3565" t="s">
        <v>5156</v>
      </c>
    </row>
    <row r="3566" spans="10:11" x14ac:dyDescent="0.35">
      <c r="J3566">
        <v>1000</v>
      </c>
      <c r="K3566" t="s">
        <v>5156</v>
      </c>
    </row>
    <row r="3567" spans="10:11" x14ac:dyDescent="0.35">
      <c r="J3567">
        <v>900</v>
      </c>
      <c r="K3567" t="s">
        <v>5156</v>
      </c>
    </row>
    <row r="3568" spans="10:11" x14ac:dyDescent="0.35">
      <c r="J3568">
        <v>2000</v>
      </c>
      <c r="K3568" t="s">
        <v>5156</v>
      </c>
    </row>
    <row r="3569" spans="10:11" x14ac:dyDescent="0.35">
      <c r="J3569">
        <v>1000</v>
      </c>
      <c r="K3569" t="s">
        <v>5156</v>
      </c>
    </row>
    <row r="3570" spans="10:11" x14ac:dyDescent="0.35">
      <c r="J3570">
        <v>1000</v>
      </c>
      <c r="K3570" t="s">
        <v>5156</v>
      </c>
    </row>
    <row r="3571" spans="10:11" x14ac:dyDescent="0.35">
      <c r="J3571">
        <v>5000</v>
      </c>
      <c r="K3571" t="s">
        <v>5156</v>
      </c>
    </row>
    <row r="3572" spans="10:11" x14ac:dyDescent="0.35">
      <c r="J3572">
        <v>2000</v>
      </c>
      <c r="K3572" t="s">
        <v>5156</v>
      </c>
    </row>
    <row r="3573" spans="10:11" x14ac:dyDescent="0.35">
      <c r="J3573">
        <v>1500</v>
      </c>
      <c r="K3573" t="s">
        <v>5156</v>
      </c>
    </row>
    <row r="3574" spans="10:11" x14ac:dyDescent="0.35">
      <c r="J3574">
        <v>500</v>
      </c>
      <c r="K3574" t="s">
        <v>5156</v>
      </c>
    </row>
    <row r="3575" spans="10:11" x14ac:dyDescent="0.35">
      <c r="J3575">
        <v>3000</v>
      </c>
      <c r="K3575" t="s">
        <v>5156</v>
      </c>
    </row>
    <row r="3576" spans="10:11" x14ac:dyDescent="0.35">
      <c r="J3576">
        <v>5800</v>
      </c>
      <c r="K3576" t="s">
        <v>5156</v>
      </c>
    </row>
    <row r="3577" spans="10:11" x14ac:dyDescent="0.35">
      <c r="J3577">
        <v>10000</v>
      </c>
      <c r="K3577" t="s">
        <v>5156</v>
      </c>
    </row>
    <row r="3578" spans="10:11" x14ac:dyDescent="0.35">
      <c r="J3578">
        <v>100</v>
      </c>
      <c r="K3578" t="s">
        <v>5156</v>
      </c>
    </row>
    <row r="3579" spans="10:11" x14ac:dyDescent="0.35">
      <c r="J3579">
        <v>600</v>
      </c>
      <c r="K3579" t="s">
        <v>5156</v>
      </c>
    </row>
    <row r="3580" spans="10:11" x14ac:dyDescent="0.35">
      <c r="J3580">
        <v>1500</v>
      </c>
      <c r="K3580" t="s">
        <v>5156</v>
      </c>
    </row>
    <row r="3581" spans="10:11" x14ac:dyDescent="0.35">
      <c r="J3581">
        <v>500</v>
      </c>
      <c r="K3581" t="s">
        <v>5156</v>
      </c>
    </row>
    <row r="3582" spans="10:11" x14ac:dyDescent="0.35">
      <c r="J3582">
        <v>900</v>
      </c>
      <c r="K3582" t="s">
        <v>5156</v>
      </c>
    </row>
    <row r="3583" spans="10:11" x14ac:dyDescent="0.35">
      <c r="J3583">
        <v>1500</v>
      </c>
      <c r="K3583" t="s">
        <v>5156</v>
      </c>
    </row>
    <row r="3584" spans="10:11" x14ac:dyDescent="0.35">
      <c r="J3584">
        <v>1000</v>
      </c>
      <c r="K3584" t="s">
        <v>5156</v>
      </c>
    </row>
    <row r="3585" spans="10:11" x14ac:dyDescent="0.35">
      <c r="J3585">
        <v>3000</v>
      </c>
      <c r="K3585" t="s">
        <v>5156</v>
      </c>
    </row>
    <row r="3586" spans="10:11" x14ac:dyDescent="0.35">
      <c r="J3586">
        <v>3000</v>
      </c>
      <c r="K3586" t="s">
        <v>5156</v>
      </c>
    </row>
    <row r="3587" spans="10:11" x14ac:dyDescent="0.35">
      <c r="J3587">
        <v>3400</v>
      </c>
      <c r="K3587" t="s">
        <v>5156</v>
      </c>
    </row>
    <row r="3588" spans="10:11" x14ac:dyDescent="0.35">
      <c r="J3588">
        <v>7500</v>
      </c>
      <c r="K3588" t="s">
        <v>5156</v>
      </c>
    </row>
    <row r="3589" spans="10:11" x14ac:dyDescent="0.35">
      <c r="J3589">
        <v>500</v>
      </c>
      <c r="K3589" t="s">
        <v>5156</v>
      </c>
    </row>
    <row r="3590" spans="10:11" x14ac:dyDescent="0.35">
      <c r="J3590">
        <v>200</v>
      </c>
      <c r="K3590" t="s">
        <v>5156</v>
      </c>
    </row>
    <row r="3591" spans="10:11" x14ac:dyDescent="0.35">
      <c r="J3591">
        <v>4000</v>
      </c>
      <c r="K3591" t="s">
        <v>5156</v>
      </c>
    </row>
    <row r="3592" spans="10:11" x14ac:dyDescent="0.35">
      <c r="J3592">
        <v>5000</v>
      </c>
      <c r="K3592" t="s">
        <v>5156</v>
      </c>
    </row>
    <row r="3593" spans="10:11" x14ac:dyDescent="0.35">
      <c r="J3593">
        <v>700</v>
      </c>
      <c r="K3593" t="s">
        <v>5156</v>
      </c>
    </row>
    <row r="3594" spans="10:11" x14ac:dyDescent="0.35">
      <c r="J3594">
        <v>2000</v>
      </c>
      <c r="K3594" t="s">
        <v>5156</v>
      </c>
    </row>
    <row r="3595" spans="10:11" x14ac:dyDescent="0.35">
      <c r="J3595">
        <v>3000</v>
      </c>
      <c r="K3595" t="s">
        <v>5156</v>
      </c>
    </row>
    <row r="3596" spans="10:11" x14ac:dyDescent="0.35">
      <c r="J3596">
        <v>1600</v>
      </c>
      <c r="K3596" t="s">
        <v>5156</v>
      </c>
    </row>
    <row r="3597" spans="10:11" x14ac:dyDescent="0.35">
      <c r="J3597">
        <v>2600</v>
      </c>
      <c r="K3597" t="s">
        <v>5156</v>
      </c>
    </row>
    <row r="3598" spans="10:11" x14ac:dyDescent="0.35">
      <c r="J3598">
        <v>1100</v>
      </c>
      <c r="K3598" t="s">
        <v>5156</v>
      </c>
    </row>
    <row r="3599" spans="10:11" x14ac:dyDescent="0.35">
      <c r="J3599">
        <v>2500</v>
      </c>
      <c r="K3599" t="s">
        <v>5156</v>
      </c>
    </row>
    <row r="3600" spans="10:11" x14ac:dyDescent="0.35">
      <c r="J3600">
        <v>1000</v>
      </c>
      <c r="K3600" t="s">
        <v>5156</v>
      </c>
    </row>
    <row r="3601" spans="10:11" x14ac:dyDescent="0.35">
      <c r="J3601">
        <v>500</v>
      </c>
      <c r="K3601" t="s">
        <v>5156</v>
      </c>
    </row>
    <row r="3602" spans="10:11" x14ac:dyDescent="0.35">
      <c r="J3602">
        <v>10</v>
      </c>
      <c r="K3602" t="s">
        <v>5156</v>
      </c>
    </row>
    <row r="3603" spans="10:11" x14ac:dyDescent="0.35">
      <c r="J3603">
        <v>2000</v>
      </c>
      <c r="K3603" t="s">
        <v>5156</v>
      </c>
    </row>
    <row r="3604" spans="10:11" x14ac:dyDescent="0.35">
      <c r="J3604">
        <v>4000</v>
      </c>
      <c r="K3604" t="s">
        <v>5156</v>
      </c>
    </row>
    <row r="3605" spans="10:11" x14ac:dyDescent="0.35">
      <c r="J3605">
        <v>1500</v>
      </c>
      <c r="K3605" t="s">
        <v>5156</v>
      </c>
    </row>
    <row r="3606" spans="10:11" x14ac:dyDescent="0.35">
      <c r="J3606">
        <v>3000</v>
      </c>
      <c r="K3606" t="s">
        <v>5156</v>
      </c>
    </row>
    <row r="3607" spans="10:11" x14ac:dyDescent="0.35">
      <c r="J3607">
        <v>250</v>
      </c>
      <c r="K3607" t="s">
        <v>5156</v>
      </c>
    </row>
    <row r="3608" spans="10:11" x14ac:dyDescent="0.35">
      <c r="J3608">
        <v>3000</v>
      </c>
      <c r="K3608" t="s">
        <v>5156</v>
      </c>
    </row>
    <row r="3609" spans="10:11" x14ac:dyDescent="0.35">
      <c r="J3609">
        <v>550</v>
      </c>
      <c r="K3609" t="s">
        <v>5156</v>
      </c>
    </row>
    <row r="3610" spans="10:11" x14ac:dyDescent="0.35">
      <c r="J3610">
        <v>800</v>
      </c>
      <c r="K3610" t="s">
        <v>5156</v>
      </c>
    </row>
    <row r="3611" spans="10:11" x14ac:dyDescent="0.35">
      <c r="J3611">
        <v>1960</v>
      </c>
      <c r="K3611" t="s">
        <v>5156</v>
      </c>
    </row>
    <row r="3612" spans="10:11" x14ac:dyDescent="0.35">
      <c r="J3612">
        <v>1000</v>
      </c>
      <c r="K3612" t="s">
        <v>5156</v>
      </c>
    </row>
    <row r="3613" spans="10:11" x14ac:dyDescent="0.35">
      <c r="J3613">
        <v>2500</v>
      </c>
      <c r="K3613" t="s">
        <v>5156</v>
      </c>
    </row>
    <row r="3614" spans="10:11" x14ac:dyDescent="0.35">
      <c r="J3614">
        <v>5000</v>
      </c>
      <c r="K3614" t="s">
        <v>5156</v>
      </c>
    </row>
    <row r="3615" spans="10:11" x14ac:dyDescent="0.35">
      <c r="J3615">
        <v>1250</v>
      </c>
      <c r="K3615" t="s">
        <v>5156</v>
      </c>
    </row>
    <row r="3616" spans="10:11" x14ac:dyDescent="0.35">
      <c r="J3616">
        <v>2500</v>
      </c>
      <c r="K3616" t="s">
        <v>5156</v>
      </c>
    </row>
    <row r="3617" spans="10:11" x14ac:dyDescent="0.35">
      <c r="J3617">
        <v>2500</v>
      </c>
      <c r="K3617" t="s">
        <v>5156</v>
      </c>
    </row>
    <row r="3618" spans="10:11" x14ac:dyDescent="0.35">
      <c r="J3618">
        <v>2500</v>
      </c>
      <c r="K3618" t="s">
        <v>5156</v>
      </c>
    </row>
    <row r="3619" spans="10:11" x14ac:dyDescent="0.35">
      <c r="J3619">
        <v>740</v>
      </c>
      <c r="K3619" t="s">
        <v>5156</v>
      </c>
    </row>
    <row r="3620" spans="10:11" x14ac:dyDescent="0.35">
      <c r="J3620">
        <v>2000</v>
      </c>
      <c r="K3620" t="s">
        <v>5156</v>
      </c>
    </row>
    <row r="3621" spans="10:11" x14ac:dyDescent="0.35">
      <c r="J3621">
        <v>1000</v>
      </c>
      <c r="K3621" t="s">
        <v>5156</v>
      </c>
    </row>
    <row r="3622" spans="10:11" x14ac:dyDescent="0.35">
      <c r="J3622">
        <v>10500</v>
      </c>
      <c r="K3622" t="s">
        <v>5156</v>
      </c>
    </row>
    <row r="3623" spans="10:11" x14ac:dyDescent="0.35">
      <c r="J3623">
        <v>3000</v>
      </c>
      <c r="K3623" t="s">
        <v>5156</v>
      </c>
    </row>
    <row r="3624" spans="10:11" x14ac:dyDescent="0.35">
      <c r="J3624">
        <v>1000</v>
      </c>
      <c r="K3624" t="s">
        <v>5156</v>
      </c>
    </row>
    <row r="3625" spans="10:11" x14ac:dyDescent="0.35">
      <c r="J3625">
        <v>2500</v>
      </c>
      <c r="K3625" t="s">
        <v>5156</v>
      </c>
    </row>
    <row r="3626" spans="10:11" x14ac:dyDescent="0.35">
      <c r="J3626">
        <v>3000</v>
      </c>
      <c r="K3626" t="s">
        <v>5156</v>
      </c>
    </row>
    <row r="3627" spans="10:11" x14ac:dyDescent="0.35">
      <c r="J3627">
        <v>3000</v>
      </c>
      <c r="K3627" t="s">
        <v>5156</v>
      </c>
    </row>
    <row r="3628" spans="10:11" x14ac:dyDescent="0.35">
      <c r="J3628">
        <v>4000</v>
      </c>
      <c r="K3628" t="s">
        <v>5156</v>
      </c>
    </row>
    <row r="3629" spans="10:11" x14ac:dyDescent="0.35">
      <c r="J3629">
        <v>2000</v>
      </c>
      <c r="K3629" t="s">
        <v>5156</v>
      </c>
    </row>
    <row r="3630" spans="10:11" x14ac:dyDescent="0.35">
      <c r="J3630">
        <v>100000</v>
      </c>
      <c r="K3630" t="s">
        <v>5158</v>
      </c>
    </row>
    <row r="3631" spans="10:11" x14ac:dyDescent="0.35">
      <c r="J3631">
        <v>1000000</v>
      </c>
      <c r="K3631" t="s">
        <v>5158</v>
      </c>
    </row>
    <row r="3632" spans="10:11" x14ac:dyDescent="0.35">
      <c r="J3632">
        <v>3000</v>
      </c>
      <c r="K3632" t="s">
        <v>5158</v>
      </c>
    </row>
    <row r="3633" spans="10:11" x14ac:dyDescent="0.35">
      <c r="J3633">
        <v>17100</v>
      </c>
      <c r="K3633" t="s">
        <v>5158</v>
      </c>
    </row>
    <row r="3634" spans="10:11" x14ac:dyDescent="0.35">
      <c r="J3634">
        <v>500</v>
      </c>
      <c r="K3634" t="s">
        <v>5158</v>
      </c>
    </row>
    <row r="3635" spans="10:11" x14ac:dyDescent="0.35">
      <c r="J3635">
        <v>5000</v>
      </c>
      <c r="K3635" t="s">
        <v>5158</v>
      </c>
    </row>
    <row r="3636" spans="10:11" x14ac:dyDescent="0.35">
      <c r="J3636">
        <v>75000</v>
      </c>
      <c r="K3636" t="s">
        <v>5158</v>
      </c>
    </row>
    <row r="3637" spans="10:11" x14ac:dyDescent="0.35">
      <c r="J3637">
        <v>3500</v>
      </c>
      <c r="K3637" t="s">
        <v>5158</v>
      </c>
    </row>
    <row r="3638" spans="10:11" x14ac:dyDescent="0.35">
      <c r="J3638">
        <v>150000</v>
      </c>
      <c r="K3638" t="s">
        <v>5158</v>
      </c>
    </row>
    <row r="3639" spans="10:11" x14ac:dyDescent="0.35">
      <c r="J3639">
        <v>3000</v>
      </c>
      <c r="K3639" t="s">
        <v>5158</v>
      </c>
    </row>
    <row r="3640" spans="10:11" x14ac:dyDescent="0.35">
      <c r="J3640">
        <v>3300</v>
      </c>
      <c r="K3640" t="s">
        <v>5158</v>
      </c>
    </row>
    <row r="3641" spans="10:11" x14ac:dyDescent="0.35">
      <c r="J3641">
        <v>25000</v>
      </c>
      <c r="K3641" t="s">
        <v>5158</v>
      </c>
    </row>
    <row r="3642" spans="10:11" x14ac:dyDescent="0.35">
      <c r="J3642">
        <v>1000</v>
      </c>
      <c r="K3642" t="s">
        <v>5158</v>
      </c>
    </row>
    <row r="3643" spans="10:11" x14ac:dyDescent="0.35">
      <c r="J3643">
        <v>3000</v>
      </c>
      <c r="K3643" t="s">
        <v>5158</v>
      </c>
    </row>
    <row r="3644" spans="10:11" x14ac:dyDescent="0.35">
      <c r="J3644">
        <v>700</v>
      </c>
      <c r="K3644" t="s">
        <v>5158</v>
      </c>
    </row>
    <row r="3645" spans="10:11" x14ac:dyDescent="0.35">
      <c r="J3645">
        <v>25000</v>
      </c>
      <c r="K3645" t="s">
        <v>5158</v>
      </c>
    </row>
    <row r="3646" spans="10:11" x14ac:dyDescent="0.35">
      <c r="J3646">
        <v>5000</v>
      </c>
      <c r="K3646" t="s">
        <v>5158</v>
      </c>
    </row>
    <row r="3647" spans="10:11" x14ac:dyDescent="0.35">
      <c r="J3647">
        <v>1000</v>
      </c>
      <c r="K3647" t="s">
        <v>5158</v>
      </c>
    </row>
    <row r="3648" spans="10:11" x14ac:dyDescent="0.35">
      <c r="J3648">
        <v>10000</v>
      </c>
      <c r="K3648" t="s">
        <v>5158</v>
      </c>
    </row>
    <row r="3649" spans="10:11" x14ac:dyDescent="0.35">
      <c r="J3649">
        <v>500</v>
      </c>
      <c r="K3649" t="s">
        <v>5158</v>
      </c>
    </row>
    <row r="3650" spans="10:11" x14ac:dyDescent="0.35">
      <c r="J3650">
        <v>40000</v>
      </c>
      <c r="K3650" t="s">
        <v>5156</v>
      </c>
    </row>
    <row r="3651" spans="10:11" x14ac:dyDescent="0.35">
      <c r="J3651">
        <v>750</v>
      </c>
      <c r="K3651" t="s">
        <v>5156</v>
      </c>
    </row>
    <row r="3652" spans="10:11" x14ac:dyDescent="0.35">
      <c r="J3652">
        <v>500</v>
      </c>
      <c r="K3652" t="s">
        <v>5156</v>
      </c>
    </row>
    <row r="3653" spans="10:11" x14ac:dyDescent="0.35">
      <c r="J3653">
        <v>500</v>
      </c>
      <c r="K3653" t="s">
        <v>5156</v>
      </c>
    </row>
    <row r="3654" spans="10:11" x14ac:dyDescent="0.35">
      <c r="J3654">
        <v>300</v>
      </c>
      <c r="K3654" t="s">
        <v>5156</v>
      </c>
    </row>
    <row r="3655" spans="10:11" x14ac:dyDescent="0.35">
      <c r="J3655">
        <v>2000</v>
      </c>
      <c r="K3655" t="s">
        <v>5156</v>
      </c>
    </row>
    <row r="3656" spans="10:11" x14ac:dyDescent="0.35">
      <c r="J3656">
        <v>1500</v>
      </c>
      <c r="K3656" t="s">
        <v>5156</v>
      </c>
    </row>
    <row r="3657" spans="10:11" x14ac:dyDescent="0.35">
      <c r="J3657">
        <v>5000</v>
      </c>
      <c r="K3657" t="s">
        <v>5156</v>
      </c>
    </row>
    <row r="3658" spans="10:11" x14ac:dyDescent="0.35">
      <c r="J3658">
        <v>5000</v>
      </c>
      <c r="K3658" t="s">
        <v>5156</v>
      </c>
    </row>
    <row r="3659" spans="10:11" x14ac:dyDescent="0.35">
      <c r="J3659">
        <v>2000</v>
      </c>
      <c r="K3659" t="s">
        <v>5156</v>
      </c>
    </row>
    <row r="3660" spans="10:11" x14ac:dyDescent="0.35">
      <c r="J3660">
        <v>1500</v>
      </c>
      <c r="K3660" t="s">
        <v>5156</v>
      </c>
    </row>
    <row r="3661" spans="10:11" x14ac:dyDescent="0.35">
      <c r="J3661">
        <v>3000</v>
      </c>
      <c r="K3661" t="s">
        <v>5156</v>
      </c>
    </row>
    <row r="3662" spans="10:11" x14ac:dyDescent="0.35">
      <c r="J3662">
        <v>250</v>
      </c>
      <c r="K3662" t="s">
        <v>5156</v>
      </c>
    </row>
    <row r="3663" spans="10:11" x14ac:dyDescent="0.35">
      <c r="J3663">
        <v>3000</v>
      </c>
      <c r="K3663" t="s">
        <v>5156</v>
      </c>
    </row>
    <row r="3664" spans="10:11" x14ac:dyDescent="0.35">
      <c r="J3664">
        <v>8000</v>
      </c>
      <c r="K3664" t="s">
        <v>5156</v>
      </c>
    </row>
    <row r="3665" spans="10:11" x14ac:dyDescent="0.35">
      <c r="J3665">
        <v>225</v>
      </c>
      <c r="K3665" t="s">
        <v>5156</v>
      </c>
    </row>
    <row r="3666" spans="10:11" x14ac:dyDescent="0.35">
      <c r="J3666">
        <v>800</v>
      </c>
      <c r="K3666" t="s">
        <v>5156</v>
      </c>
    </row>
    <row r="3667" spans="10:11" x14ac:dyDescent="0.35">
      <c r="J3667">
        <v>620</v>
      </c>
      <c r="K3667" t="s">
        <v>5156</v>
      </c>
    </row>
    <row r="3668" spans="10:11" x14ac:dyDescent="0.35">
      <c r="J3668">
        <v>1200</v>
      </c>
      <c r="K3668" t="s">
        <v>5156</v>
      </c>
    </row>
    <row r="3669" spans="10:11" x14ac:dyDescent="0.35">
      <c r="J3669">
        <v>3000</v>
      </c>
      <c r="K3669" t="s">
        <v>5156</v>
      </c>
    </row>
    <row r="3670" spans="10:11" x14ac:dyDescent="0.35">
      <c r="J3670">
        <v>1000</v>
      </c>
      <c r="K3670" t="s">
        <v>5156</v>
      </c>
    </row>
    <row r="3671" spans="10:11" x14ac:dyDescent="0.35">
      <c r="J3671">
        <v>1000</v>
      </c>
      <c r="K3671" t="s">
        <v>5156</v>
      </c>
    </row>
    <row r="3672" spans="10:11" x14ac:dyDescent="0.35">
      <c r="J3672">
        <v>220</v>
      </c>
      <c r="K3672" t="s">
        <v>5156</v>
      </c>
    </row>
    <row r="3673" spans="10:11" x14ac:dyDescent="0.35">
      <c r="J3673">
        <v>3500</v>
      </c>
      <c r="K3673" t="s">
        <v>5156</v>
      </c>
    </row>
    <row r="3674" spans="10:11" x14ac:dyDescent="0.35">
      <c r="J3674">
        <v>3000</v>
      </c>
      <c r="K3674" t="s">
        <v>5156</v>
      </c>
    </row>
    <row r="3675" spans="10:11" x14ac:dyDescent="0.35">
      <c r="J3675">
        <v>4000</v>
      </c>
      <c r="K3675" t="s">
        <v>5156</v>
      </c>
    </row>
    <row r="3676" spans="10:11" x14ac:dyDescent="0.35">
      <c r="J3676">
        <v>4500</v>
      </c>
      <c r="K3676" t="s">
        <v>5156</v>
      </c>
    </row>
    <row r="3677" spans="10:11" x14ac:dyDescent="0.35">
      <c r="J3677">
        <v>50</v>
      </c>
      <c r="K3677" t="s">
        <v>5156</v>
      </c>
    </row>
    <row r="3678" spans="10:11" x14ac:dyDescent="0.35">
      <c r="J3678">
        <v>800</v>
      </c>
      <c r="K3678" t="s">
        <v>5156</v>
      </c>
    </row>
    <row r="3679" spans="10:11" x14ac:dyDescent="0.35">
      <c r="J3679">
        <v>12000</v>
      </c>
      <c r="K3679" t="s">
        <v>5156</v>
      </c>
    </row>
    <row r="3680" spans="10:11" x14ac:dyDescent="0.35">
      <c r="J3680">
        <v>2000</v>
      </c>
      <c r="K3680" t="s">
        <v>5156</v>
      </c>
    </row>
    <row r="3681" spans="10:11" x14ac:dyDescent="0.35">
      <c r="J3681">
        <v>2000</v>
      </c>
      <c r="K3681" t="s">
        <v>5156</v>
      </c>
    </row>
    <row r="3682" spans="10:11" x14ac:dyDescent="0.35">
      <c r="J3682">
        <v>3000</v>
      </c>
      <c r="K3682" t="s">
        <v>5156</v>
      </c>
    </row>
    <row r="3683" spans="10:11" x14ac:dyDescent="0.35">
      <c r="J3683">
        <v>1000</v>
      </c>
      <c r="K3683" t="s">
        <v>5156</v>
      </c>
    </row>
    <row r="3684" spans="10:11" x14ac:dyDescent="0.35">
      <c r="J3684">
        <v>3000</v>
      </c>
      <c r="K3684" t="s">
        <v>5156</v>
      </c>
    </row>
    <row r="3685" spans="10:11" x14ac:dyDescent="0.35">
      <c r="J3685">
        <v>3500</v>
      </c>
      <c r="K3685" t="s">
        <v>5156</v>
      </c>
    </row>
    <row r="3686" spans="10:11" x14ac:dyDescent="0.35">
      <c r="J3686">
        <v>750</v>
      </c>
      <c r="K3686" t="s">
        <v>5156</v>
      </c>
    </row>
    <row r="3687" spans="10:11" x14ac:dyDescent="0.35">
      <c r="J3687">
        <v>5000</v>
      </c>
      <c r="K3687" t="s">
        <v>5156</v>
      </c>
    </row>
    <row r="3688" spans="10:11" x14ac:dyDescent="0.35">
      <c r="J3688">
        <v>350</v>
      </c>
      <c r="K3688" t="s">
        <v>5156</v>
      </c>
    </row>
    <row r="3689" spans="10:11" x14ac:dyDescent="0.35">
      <c r="J3689">
        <v>5000</v>
      </c>
      <c r="K3689" t="s">
        <v>5156</v>
      </c>
    </row>
    <row r="3690" spans="10:11" x14ac:dyDescent="0.35">
      <c r="J3690">
        <v>3000</v>
      </c>
      <c r="K3690" t="s">
        <v>5156</v>
      </c>
    </row>
    <row r="3691" spans="10:11" x14ac:dyDescent="0.35">
      <c r="J3691">
        <v>3000</v>
      </c>
      <c r="K3691" t="s">
        <v>5156</v>
      </c>
    </row>
    <row r="3692" spans="10:11" x14ac:dyDescent="0.35">
      <c r="J3692">
        <v>1500</v>
      </c>
      <c r="K3692" t="s">
        <v>5156</v>
      </c>
    </row>
    <row r="3693" spans="10:11" x14ac:dyDescent="0.35">
      <c r="J3693">
        <v>40000</v>
      </c>
      <c r="K3693" t="s">
        <v>5156</v>
      </c>
    </row>
    <row r="3694" spans="10:11" x14ac:dyDescent="0.35">
      <c r="J3694">
        <v>1000</v>
      </c>
      <c r="K3694" t="s">
        <v>5156</v>
      </c>
    </row>
    <row r="3695" spans="10:11" x14ac:dyDescent="0.35">
      <c r="J3695">
        <v>333</v>
      </c>
      <c r="K3695" t="s">
        <v>5156</v>
      </c>
    </row>
    <row r="3696" spans="10:11" x14ac:dyDescent="0.35">
      <c r="J3696">
        <v>3500</v>
      </c>
      <c r="K3696" t="s">
        <v>5156</v>
      </c>
    </row>
    <row r="3697" spans="10:11" x14ac:dyDescent="0.35">
      <c r="J3697">
        <v>4000</v>
      </c>
      <c r="K3697" t="s">
        <v>5156</v>
      </c>
    </row>
    <row r="3698" spans="10:11" x14ac:dyDescent="0.35">
      <c r="J3698">
        <v>2000</v>
      </c>
      <c r="K3698" t="s">
        <v>5156</v>
      </c>
    </row>
    <row r="3699" spans="10:11" x14ac:dyDescent="0.35">
      <c r="J3699">
        <v>2000</v>
      </c>
      <c r="K3699" t="s">
        <v>5156</v>
      </c>
    </row>
    <row r="3700" spans="10:11" x14ac:dyDescent="0.35">
      <c r="J3700">
        <v>5000</v>
      </c>
      <c r="K3700" t="s">
        <v>5156</v>
      </c>
    </row>
    <row r="3701" spans="10:11" x14ac:dyDescent="0.35">
      <c r="J3701">
        <v>2500</v>
      </c>
      <c r="K3701" t="s">
        <v>5156</v>
      </c>
    </row>
    <row r="3702" spans="10:11" x14ac:dyDescent="0.35">
      <c r="J3702">
        <v>500</v>
      </c>
      <c r="K3702" t="s">
        <v>5156</v>
      </c>
    </row>
    <row r="3703" spans="10:11" x14ac:dyDescent="0.35">
      <c r="J3703">
        <v>1500</v>
      </c>
      <c r="K3703" t="s">
        <v>5156</v>
      </c>
    </row>
    <row r="3704" spans="10:11" x14ac:dyDescent="0.35">
      <c r="J3704">
        <v>3000</v>
      </c>
      <c r="K3704" t="s">
        <v>5156</v>
      </c>
    </row>
    <row r="3705" spans="10:11" x14ac:dyDescent="0.35">
      <c r="J3705">
        <v>1050</v>
      </c>
      <c r="K3705" t="s">
        <v>5156</v>
      </c>
    </row>
    <row r="3706" spans="10:11" x14ac:dyDescent="0.35">
      <c r="J3706">
        <v>300</v>
      </c>
      <c r="K3706" t="s">
        <v>5156</v>
      </c>
    </row>
    <row r="3707" spans="10:11" x14ac:dyDescent="0.35">
      <c r="J3707">
        <v>2827</v>
      </c>
      <c r="K3707" t="s">
        <v>5156</v>
      </c>
    </row>
    <row r="3708" spans="10:11" x14ac:dyDescent="0.35">
      <c r="J3708">
        <v>1500</v>
      </c>
      <c r="K3708" t="s">
        <v>5156</v>
      </c>
    </row>
    <row r="3709" spans="10:11" x14ac:dyDescent="0.35">
      <c r="J3709">
        <v>1000</v>
      </c>
      <c r="K3709" t="s">
        <v>5156</v>
      </c>
    </row>
    <row r="3710" spans="10:11" x14ac:dyDescent="0.35">
      <c r="J3710">
        <v>700</v>
      </c>
      <c r="K3710" t="s">
        <v>5156</v>
      </c>
    </row>
    <row r="3711" spans="10:11" x14ac:dyDescent="0.35">
      <c r="J3711">
        <v>1000</v>
      </c>
      <c r="K3711" t="s">
        <v>5156</v>
      </c>
    </row>
    <row r="3712" spans="10:11" x14ac:dyDescent="0.35">
      <c r="J3712">
        <v>1300</v>
      </c>
      <c r="K3712" t="s">
        <v>5156</v>
      </c>
    </row>
    <row r="3713" spans="10:11" x14ac:dyDescent="0.35">
      <c r="J3713">
        <v>500</v>
      </c>
      <c r="K3713" t="s">
        <v>5156</v>
      </c>
    </row>
    <row r="3714" spans="10:11" x14ac:dyDescent="0.35">
      <c r="J3714">
        <v>7500</v>
      </c>
      <c r="K3714" t="s">
        <v>5156</v>
      </c>
    </row>
    <row r="3715" spans="10:11" x14ac:dyDescent="0.35">
      <c r="J3715">
        <v>2000</v>
      </c>
      <c r="K3715" t="s">
        <v>5156</v>
      </c>
    </row>
    <row r="3716" spans="10:11" x14ac:dyDescent="0.35">
      <c r="J3716">
        <v>10000</v>
      </c>
      <c r="K3716" t="s">
        <v>5156</v>
      </c>
    </row>
    <row r="3717" spans="10:11" x14ac:dyDescent="0.35">
      <c r="J3717">
        <v>3500</v>
      </c>
      <c r="K3717" t="s">
        <v>5156</v>
      </c>
    </row>
    <row r="3718" spans="10:11" x14ac:dyDescent="0.35">
      <c r="J3718">
        <v>800</v>
      </c>
      <c r="K3718" t="s">
        <v>5156</v>
      </c>
    </row>
    <row r="3719" spans="10:11" x14ac:dyDescent="0.35">
      <c r="J3719">
        <v>4000</v>
      </c>
      <c r="K3719" t="s">
        <v>5156</v>
      </c>
    </row>
    <row r="3720" spans="10:11" x14ac:dyDescent="0.35">
      <c r="J3720">
        <v>500</v>
      </c>
      <c r="K3720" t="s">
        <v>5156</v>
      </c>
    </row>
    <row r="3721" spans="10:11" x14ac:dyDescent="0.35">
      <c r="J3721">
        <v>200</v>
      </c>
      <c r="K3721" t="s">
        <v>5156</v>
      </c>
    </row>
    <row r="3722" spans="10:11" x14ac:dyDescent="0.35">
      <c r="J3722">
        <v>3300</v>
      </c>
      <c r="K3722" t="s">
        <v>5156</v>
      </c>
    </row>
    <row r="3723" spans="10:11" x14ac:dyDescent="0.35">
      <c r="J3723">
        <v>5000</v>
      </c>
      <c r="K3723" t="s">
        <v>5156</v>
      </c>
    </row>
    <row r="3724" spans="10:11" x14ac:dyDescent="0.35">
      <c r="J3724">
        <v>1500</v>
      </c>
      <c r="K3724" t="s">
        <v>5156</v>
      </c>
    </row>
    <row r="3725" spans="10:11" x14ac:dyDescent="0.35">
      <c r="J3725">
        <v>4500</v>
      </c>
      <c r="K3725" t="s">
        <v>5156</v>
      </c>
    </row>
    <row r="3726" spans="10:11" x14ac:dyDescent="0.35">
      <c r="J3726">
        <v>4300</v>
      </c>
      <c r="K3726" t="s">
        <v>5156</v>
      </c>
    </row>
    <row r="3727" spans="10:11" x14ac:dyDescent="0.35">
      <c r="J3727">
        <v>300</v>
      </c>
      <c r="K3727" t="s">
        <v>5156</v>
      </c>
    </row>
    <row r="3728" spans="10:11" x14ac:dyDescent="0.35">
      <c r="J3728">
        <v>850</v>
      </c>
      <c r="K3728" t="s">
        <v>5156</v>
      </c>
    </row>
    <row r="3729" spans="10:11" x14ac:dyDescent="0.35">
      <c r="J3729">
        <v>2000</v>
      </c>
      <c r="K3729" t="s">
        <v>5156</v>
      </c>
    </row>
    <row r="3730" spans="10:11" x14ac:dyDescent="0.35">
      <c r="J3730">
        <v>20000</v>
      </c>
      <c r="K3730" t="s">
        <v>5158</v>
      </c>
    </row>
    <row r="3731" spans="10:11" x14ac:dyDescent="0.35">
      <c r="J3731">
        <v>5000</v>
      </c>
      <c r="K3731" t="s">
        <v>5158</v>
      </c>
    </row>
    <row r="3732" spans="10:11" x14ac:dyDescent="0.35">
      <c r="J3732">
        <v>1000</v>
      </c>
      <c r="K3732" t="s">
        <v>5158</v>
      </c>
    </row>
    <row r="3733" spans="10:11" x14ac:dyDescent="0.35">
      <c r="J3733">
        <v>5500</v>
      </c>
      <c r="K3733" t="s">
        <v>5158</v>
      </c>
    </row>
    <row r="3734" spans="10:11" x14ac:dyDescent="0.35">
      <c r="J3734">
        <v>850</v>
      </c>
      <c r="K3734" t="s">
        <v>5158</v>
      </c>
    </row>
    <row r="3735" spans="10:11" x14ac:dyDescent="0.35">
      <c r="J3735">
        <v>1500</v>
      </c>
      <c r="K3735" t="s">
        <v>5158</v>
      </c>
    </row>
    <row r="3736" spans="10:11" x14ac:dyDescent="0.35">
      <c r="J3736">
        <v>1500</v>
      </c>
      <c r="K3736" t="s">
        <v>5158</v>
      </c>
    </row>
    <row r="3737" spans="10:11" x14ac:dyDescent="0.35">
      <c r="J3737">
        <v>150</v>
      </c>
      <c r="K3737" t="s">
        <v>5158</v>
      </c>
    </row>
    <row r="3738" spans="10:11" x14ac:dyDescent="0.35">
      <c r="J3738">
        <v>1500</v>
      </c>
      <c r="K3738" t="s">
        <v>5158</v>
      </c>
    </row>
    <row r="3739" spans="10:11" x14ac:dyDescent="0.35">
      <c r="J3739">
        <v>700</v>
      </c>
      <c r="K3739" t="s">
        <v>5158</v>
      </c>
    </row>
    <row r="3740" spans="10:11" x14ac:dyDescent="0.35">
      <c r="J3740">
        <v>1500</v>
      </c>
      <c r="K3740" t="s">
        <v>5158</v>
      </c>
    </row>
    <row r="3741" spans="10:11" x14ac:dyDescent="0.35">
      <c r="J3741">
        <v>4000</v>
      </c>
      <c r="K3741" t="s">
        <v>5158</v>
      </c>
    </row>
    <row r="3742" spans="10:11" x14ac:dyDescent="0.35">
      <c r="J3742">
        <v>2000</v>
      </c>
      <c r="K3742" t="s">
        <v>5158</v>
      </c>
    </row>
    <row r="3743" spans="10:11" x14ac:dyDescent="0.35">
      <c r="J3743">
        <v>20000</v>
      </c>
      <c r="K3743" t="s">
        <v>5158</v>
      </c>
    </row>
    <row r="3744" spans="10:11" x14ac:dyDescent="0.35">
      <c r="J3744">
        <v>5000</v>
      </c>
      <c r="K3744" t="s">
        <v>5158</v>
      </c>
    </row>
    <row r="3745" spans="10:11" x14ac:dyDescent="0.35">
      <c r="J3745">
        <v>2200</v>
      </c>
      <c r="K3745" t="s">
        <v>5158</v>
      </c>
    </row>
    <row r="3746" spans="10:11" x14ac:dyDescent="0.35">
      <c r="J3746">
        <v>1200</v>
      </c>
      <c r="K3746" t="s">
        <v>5158</v>
      </c>
    </row>
    <row r="3747" spans="10:11" x14ac:dyDescent="0.35">
      <c r="J3747">
        <v>100</v>
      </c>
      <c r="K3747" t="s">
        <v>5158</v>
      </c>
    </row>
    <row r="3748" spans="10:11" x14ac:dyDescent="0.35">
      <c r="J3748">
        <v>8500</v>
      </c>
      <c r="K3748" t="s">
        <v>5158</v>
      </c>
    </row>
    <row r="3749" spans="10:11" x14ac:dyDescent="0.35">
      <c r="J3749">
        <v>2500</v>
      </c>
      <c r="K3749" t="s">
        <v>5158</v>
      </c>
    </row>
    <row r="3750" spans="10:11" x14ac:dyDescent="0.35">
      <c r="J3750">
        <v>5000</v>
      </c>
      <c r="K3750" t="s">
        <v>5156</v>
      </c>
    </row>
    <row r="3751" spans="10:11" x14ac:dyDescent="0.35">
      <c r="J3751">
        <v>500</v>
      </c>
      <c r="K3751" t="s">
        <v>5156</v>
      </c>
    </row>
    <row r="3752" spans="10:11" x14ac:dyDescent="0.35">
      <c r="J3752">
        <v>6000</v>
      </c>
      <c r="K3752" t="s">
        <v>5156</v>
      </c>
    </row>
    <row r="3753" spans="10:11" x14ac:dyDescent="0.35">
      <c r="J3753">
        <v>1000</v>
      </c>
      <c r="K3753" t="s">
        <v>5156</v>
      </c>
    </row>
    <row r="3754" spans="10:11" x14ac:dyDescent="0.35">
      <c r="J3754">
        <v>500</v>
      </c>
      <c r="K3754" t="s">
        <v>5156</v>
      </c>
    </row>
    <row r="3755" spans="10:11" x14ac:dyDescent="0.35">
      <c r="J3755">
        <v>5000</v>
      </c>
      <c r="K3755" t="s">
        <v>5156</v>
      </c>
    </row>
    <row r="3756" spans="10:11" x14ac:dyDescent="0.35">
      <c r="J3756">
        <v>2500</v>
      </c>
      <c r="K3756" t="s">
        <v>5156</v>
      </c>
    </row>
    <row r="3757" spans="10:11" x14ac:dyDescent="0.35">
      <c r="J3757">
        <v>550</v>
      </c>
      <c r="K3757" t="s">
        <v>5156</v>
      </c>
    </row>
    <row r="3758" spans="10:11" x14ac:dyDescent="0.35">
      <c r="J3758">
        <v>4500</v>
      </c>
      <c r="K3758" t="s">
        <v>5156</v>
      </c>
    </row>
    <row r="3759" spans="10:11" x14ac:dyDescent="0.35">
      <c r="J3759">
        <v>3500</v>
      </c>
      <c r="K3759" t="s">
        <v>5156</v>
      </c>
    </row>
    <row r="3760" spans="10:11" x14ac:dyDescent="0.35">
      <c r="J3760">
        <v>1500</v>
      </c>
      <c r="K3760" t="s">
        <v>5156</v>
      </c>
    </row>
    <row r="3761" spans="10:11" x14ac:dyDescent="0.35">
      <c r="J3761">
        <v>4000</v>
      </c>
      <c r="K3761" t="s">
        <v>5156</v>
      </c>
    </row>
    <row r="3762" spans="10:11" x14ac:dyDescent="0.35">
      <c r="J3762">
        <v>5000</v>
      </c>
      <c r="K3762" t="s">
        <v>5156</v>
      </c>
    </row>
    <row r="3763" spans="10:11" x14ac:dyDescent="0.35">
      <c r="J3763">
        <v>500</v>
      </c>
      <c r="K3763" t="s">
        <v>5156</v>
      </c>
    </row>
    <row r="3764" spans="10:11" x14ac:dyDescent="0.35">
      <c r="J3764">
        <v>1250</v>
      </c>
      <c r="K3764" t="s">
        <v>5156</v>
      </c>
    </row>
    <row r="3765" spans="10:11" x14ac:dyDescent="0.35">
      <c r="J3765">
        <v>5000</v>
      </c>
      <c r="K3765" t="s">
        <v>5156</v>
      </c>
    </row>
    <row r="3766" spans="10:11" x14ac:dyDescent="0.35">
      <c r="J3766">
        <v>1500</v>
      </c>
      <c r="K3766" t="s">
        <v>5156</v>
      </c>
    </row>
    <row r="3767" spans="10:11" x14ac:dyDescent="0.35">
      <c r="J3767">
        <v>7000</v>
      </c>
      <c r="K3767" t="s">
        <v>5156</v>
      </c>
    </row>
    <row r="3768" spans="10:11" x14ac:dyDescent="0.35">
      <c r="J3768">
        <v>10000</v>
      </c>
      <c r="K3768" t="s">
        <v>5156</v>
      </c>
    </row>
    <row r="3769" spans="10:11" x14ac:dyDescent="0.35">
      <c r="J3769">
        <v>2000</v>
      </c>
      <c r="K3769" t="s">
        <v>5156</v>
      </c>
    </row>
    <row r="3770" spans="10:11" x14ac:dyDescent="0.35">
      <c r="J3770">
        <v>4000</v>
      </c>
      <c r="K3770" t="s">
        <v>5156</v>
      </c>
    </row>
    <row r="3771" spans="10:11" x14ac:dyDescent="0.35">
      <c r="J3771">
        <v>1100</v>
      </c>
      <c r="K3771" t="s">
        <v>5156</v>
      </c>
    </row>
    <row r="3772" spans="10:11" x14ac:dyDescent="0.35">
      <c r="J3772">
        <v>2000</v>
      </c>
      <c r="K3772" t="s">
        <v>5156</v>
      </c>
    </row>
    <row r="3773" spans="10:11" x14ac:dyDescent="0.35">
      <c r="J3773">
        <v>1000</v>
      </c>
      <c r="K3773" t="s">
        <v>5156</v>
      </c>
    </row>
    <row r="3774" spans="10:11" x14ac:dyDescent="0.35">
      <c r="J3774">
        <v>5000</v>
      </c>
      <c r="K3774" t="s">
        <v>5156</v>
      </c>
    </row>
    <row r="3775" spans="10:11" x14ac:dyDescent="0.35">
      <c r="J3775">
        <v>5000</v>
      </c>
      <c r="K3775" t="s">
        <v>5156</v>
      </c>
    </row>
    <row r="3776" spans="10:11" x14ac:dyDescent="0.35">
      <c r="J3776">
        <v>2500</v>
      </c>
      <c r="K3776" t="s">
        <v>5156</v>
      </c>
    </row>
    <row r="3777" spans="10:11" x14ac:dyDescent="0.35">
      <c r="J3777">
        <v>2000</v>
      </c>
      <c r="K3777" t="s">
        <v>5156</v>
      </c>
    </row>
    <row r="3778" spans="10:11" x14ac:dyDescent="0.35">
      <c r="J3778">
        <v>8000</v>
      </c>
      <c r="K3778" t="s">
        <v>5156</v>
      </c>
    </row>
    <row r="3779" spans="10:11" x14ac:dyDescent="0.35">
      <c r="J3779">
        <v>2000</v>
      </c>
      <c r="K3779" t="s">
        <v>5156</v>
      </c>
    </row>
    <row r="3780" spans="10:11" x14ac:dyDescent="0.35">
      <c r="J3780">
        <v>2400</v>
      </c>
      <c r="K3780" t="s">
        <v>5156</v>
      </c>
    </row>
    <row r="3781" spans="10:11" x14ac:dyDescent="0.35">
      <c r="J3781">
        <v>15000</v>
      </c>
      <c r="K3781" t="s">
        <v>5156</v>
      </c>
    </row>
    <row r="3782" spans="10:11" x14ac:dyDescent="0.35">
      <c r="J3782">
        <v>2500</v>
      </c>
      <c r="K3782" t="s">
        <v>5156</v>
      </c>
    </row>
    <row r="3783" spans="10:11" x14ac:dyDescent="0.35">
      <c r="J3783">
        <v>4500</v>
      </c>
      <c r="K3783" t="s">
        <v>5156</v>
      </c>
    </row>
    <row r="3784" spans="10:11" x14ac:dyDescent="0.35">
      <c r="J3784">
        <v>2000</v>
      </c>
      <c r="K3784" t="s">
        <v>5156</v>
      </c>
    </row>
    <row r="3785" spans="10:11" x14ac:dyDescent="0.35">
      <c r="J3785">
        <v>1200</v>
      </c>
      <c r="K3785" t="s">
        <v>5156</v>
      </c>
    </row>
    <row r="3786" spans="10:11" x14ac:dyDescent="0.35">
      <c r="J3786">
        <v>1000</v>
      </c>
      <c r="K3786" t="s">
        <v>5156</v>
      </c>
    </row>
    <row r="3787" spans="10:11" x14ac:dyDescent="0.35">
      <c r="J3787">
        <v>2000</v>
      </c>
      <c r="K3787" t="s">
        <v>5156</v>
      </c>
    </row>
    <row r="3788" spans="10:11" x14ac:dyDescent="0.35">
      <c r="J3788">
        <v>6000</v>
      </c>
      <c r="K3788" t="s">
        <v>5156</v>
      </c>
    </row>
    <row r="3789" spans="10:11" x14ac:dyDescent="0.35">
      <c r="J3789">
        <v>350</v>
      </c>
      <c r="K3789" t="s">
        <v>5156</v>
      </c>
    </row>
    <row r="3790" spans="10:11" x14ac:dyDescent="0.35">
      <c r="J3790">
        <v>75000</v>
      </c>
      <c r="K3790" t="s">
        <v>5158</v>
      </c>
    </row>
    <row r="3791" spans="10:11" x14ac:dyDescent="0.35">
      <c r="J3791">
        <v>3550</v>
      </c>
      <c r="K3791" t="s">
        <v>5158</v>
      </c>
    </row>
    <row r="3792" spans="10:11" x14ac:dyDescent="0.35">
      <c r="J3792">
        <v>15000</v>
      </c>
      <c r="K3792" t="s">
        <v>5158</v>
      </c>
    </row>
    <row r="3793" spans="10:11" x14ac:dyDescent="0.35">
      <c r="J3793">
        <v>1500</v>
      </c>
      <c r="K3793" t="s">
        <v>5158</v>
      </c>
    </row>
    <row r="3794" spans="10:11" x14ac:dyDescent="0.35">
      <c r="J3794">
        <v>12500</v>
      </c>
      <c r="K3794" t="s">
        <v>5158</v>
      </c>
    </row>
    <row r="3795" spans="10:11" x14ac:dyDescent="0.35">
      <c r="J3795">
        <v>7000</v>
      </c>
      <c r="K3795" t="s">
        <v>5158</v>
      </c>
    </row>
    <row r="3796" spans="10:11" x14ac:dyDescent="0.35">
      <c r="J3796">
        <v>5000</v>
      </c>
      <c r="K3796" t="s">
        <v>5158</v>
      </c>
    </row>
    <row r="3797" spans="10:11" x14ac:dyDescent="0.35">
      <c r="J3797">
        <v>600</v>
      </c>
      <c r="K3797" t="s">
        <v>5158</v>
      </c>
    </row>
    <row r="3798" spans="10:11" x14ac:dyDescent="0.35">
      <c r="J3798">
        <v>22500</v>
      </c>
      <c r="K3798" t="s">
        <v>5158</v>
      </c>
    </row>
    <row r="3799" spans="10:11" x14ac:dyDescent="0.35">
      <c r="J3799">
        <v>6000</v>
      </c>
      <c r="K3799" t="s">
        <v>5158</v>
      </c>
    </row>
    <row r="3800" spans="10:11" x14ac:dyDescent="0.35">
      <c r="J3800">
        <v>70000</v>
      </c>
      <c r="K3800" t="s">
        <v>5158</v>
      </c>
    </row>
    <row r="3801" spans="10:11" x14ac:dyDescent="0.35">
      <c r="J3801">
        <v>10000</v>
      </c>
      <c r="K3801" t="s">
        <v>5158</v>
      </c>
    </row>
    <row r="3802" spans="10:11" x14ac:dyDescent="0.35">
      <c r="J3802">
        <v>22000</v>
      </c>
      <c r="K3802" t="s">
        <v>5158</v>
      </c>
    </row>
    <row r="3803" spans="10:11" x14ac:dyDescent="0.35">
      <c r="J3803">
        <v>5000</v>
      </c>
      <c r="K3803" t="s">
        <v>5158</v>
      </c>
    </row>
    <row r="3804" spans="10:11" x14ac:dyDescent="0.35">
      <c r="J3804">
        <v>3000</v>
      </c>
      <c r="K3804" t="s">
        <v>5158</v>
      </c>
    </row>
    <row r="3805" spans="10:11" x14ac:dyDescent="0.35">
      <c r="J3805">
        <v>12000</v>
      </c>
      <c r="K3805" t="s">
        <v>5158</v>
      </c>
    </row>
    <row r="3806" spans="10:11" x14ac:dyDescent="0.35">
      <c r="J3806">
        <v>8000</v>
      </c>
      <c r="K3806" t="s">
        <v>5158</v>
      </c>
    </row>
    <row r="3807" spans="10:11" x14ac:dyDescent="0.35">
      <c r="J3807">
        <v>150000</v>
      </c>
      <c r="K3807" t="s">
        <v>5158</v>
      </c>
    </row>
    <row r="3808" spans="10:11" x14ac:dyDescent="0.35">
      <c r="J3808">
        <v>7500</v>
      </c>
      <c r="K3808" t="s">
        <v>5158</v>
      </c>
    </row>
    <row r="3809" spans="10:11" x14ac:dyDescent="0.35">
      <c r="J3809">
        <v>1500</v>
      </c>
      <c r="K3809" t="s">
        <v>5158</v>
      </c>
    </row>
    <row r="3810" spans="10:11" x14ac:dyDescent="0.35">
      <c r="J3810">
        <v>1000</v>
      </c>
      <c r="K3810" t="s">
        <v>5156</v>
      </c>
    </row>
    <row r="3811" spans="10:11" x14ac:dyDescent="0.35">
      <c r="J3811">
        <v>2000</v>
      </c>
      <c r="K3811" t="s">
        <v>5156</v>
      </c>
    </row>
    <row r="3812" spans="10:11" x14ac:dyDescent="0.35">
      <c r="J3812">
        <v>1500</v>
      </c>
      <c r="K3812" t="s">
        <v>5156</v>
      </c>
    </row>
    <row r="3813" spans="10:11" x14ac:dyDescent="0.35">
      <c r="J3813">
        <v>250</v>
      </c>
      <c r="K3813" t="s">
        <v>5156</v>
      </c>
    </row>
    <row r="3814" spans="10:11" x14ac:dyDescent="0.35">
      <c r="J3814">
        <v>2000</v>
      </c>
      <c r="K3814" t="s">
        <v>5156</v>
      </c>
    </row>
    <row r="3815" spans="10:11" x14ac:dyDescent="0.35">
      <c r="J3815">
        <v>2100</v>
      </c>
      <c r="K3815" t="s">
        <v>5156</v>
      </c>
    </row>
    <row r="3816" spans="10:11" x14ac:dyDescent="0.35">
      <c r="J3816">
        <v>1500</v>
      </c>
      <c r="K3816" t="s">
        <v>5156</v>
      </c>
    </row>
    <row r="3817" spans="10:11" x14ac:dyDescent="0.35">
      <c r="J3817">
        <v>1000</v>
      </c>
      <c r="K3817" t="s">
        <v>5156</v>
      </c>
    </row>
    <row r="3818" spans="10:11" x14ac:dyDescent="0.35">
      <c r="J3818">
        <v>1500</v>
      </c>
      <c r="K3818" t="s">
        <v>5156</v>
      </c>
    </row>
    <row r="3819" spans="10:11" x14ac:dyDescent="0.35">
      <c r="J3819">
        <v>2000</v>
      </c>
      <c r="K3819" t="s">
        <v>5156</v>
      </c>
    </row>
    <row r="3820" spans="10:11" x14ac:dyDescent="0.35">
      <c r="J3820">
        <v>250</v>
      </c>
      <c r="K3820" t="s">
        <v>5156</v>
      </c>
    </row>
    <row r="3821" spans="10:11" x14ac:dyDescent="0.35">
      <c r="J3821">
        <v>1000</v>
      </c>
      <c r="K3821" t="s">
        <v>5156</v>
      </c>
    </row>
    <row r="3822" spans="10:11" x14ac:dyDescent="0.35">
      <c r="J3822">
        <v>300</v>
      </c>
      <c r="K3822" t="s">
        <v>5156</v>
      </c>
    </row>
    <row r="3823" spans="10:11" x14ac:dyDescent="0.35">
      <c r="J3823">
        <v>3500</v>
      </c>
      <c r="K3823" t="s">
        <v>5156</v>
      </c>
    </row>
    <row r="3824" spans="10:11" x14ac:dyDescent="0.35">
      <c r="J3824">
        <v>5000</v>
      </c>
      <c r="K3824" t="s">
        <v>5156</v>
      </c>
    </row>
    <row r="3825" spans="10:11" x14ac:dyDescent="0.35">
      <c r="J3825">
        <v>2500</v>
      </c>
      <c r="K3825" t="s">
        <v>5156</v>
      </c>
    </row>
    <row r="3826" spans="10:11" x14ac:dyDescent="0.35">
      <c r="J3826">
        <v>250</v>
      </c>
      <c r="K3826" t="s">
        <v>5156</v>
      </c>
    </row>
    <row r="3827" spans="10:11" x14ac:dyDescent="0.35">
      <c r="J3827">
        <v>5000</v>
      </c>
      <c r="K3827" t="s">
        <v>5156</v>
      </c>
    </row>
    <row r="3828" spans="10:11" x14ac:dyDescent="0.35">
      <c r="J3828">
        <v>600</v>
      </c>
      <c r="K3828" t="s">
        <v>5156</v>
      </c>
    </row>
    <row r="3829" spans="10:11" x14ac:dyDescent="0.35">
      <c r="J3829">
        <v>3000</v>
      </c>
      <c r="K3829" t="s">
        <v>5156</v>
      </c>
    </row>
    <row r="3830" spans="10:11" x14ac:dyDescent="0.35">
      <c r="J3830">
        <v>5000</v>
      </c>
      <c r="K3830" t="s">
        <v>5156</v>
      </c>
    </row>
    <row r="3831" spans="10:11" x14ac:dyDescent="0.35">
      <c r="J3831">
        <v>500</v>
      </c>
      <c r="K3831" t="s">
        <v>5156</v>
      </c>
    </row>
    <row r="3832" spans="10:11" x14ac:dyDescent="0.35">
      <c r="J3832">
        <v>100</v>
      </c>
      <c r="K3832" t="s">
        <v>5156</v>
      </c>
    </row>
    <row r="3833" spans="10:11" x14ac:dyDescent="0.35">
      <c r="J3833">
        <v>500</v>
      </c>
      <c r="K3833" t="s">
        <v>5156</v>
      </c>
    </row>
    <row r="3834" spans="10:11" x14ac:dyDescent="0.35">
      <c r="J3834">
        <v>1200</v>
      </c>
      <c r="K3834" t="s">
        <v>5156</v>
      </c>
    </row>
    <row r="3835" spans="10:11" x14ac:dyDescent="0.35">
      <c r="J3835">
        <v>1200</v>
      </c>
      <c r="K3835" t="s">
        <v>5156</v>
      </c>
    </row>
    <row r="3836" spans="10:11" x14ac:dyDescent="0.35">
      <c r="J3836">
        <v>3000</v>
      </c>
      <c r="K3836" t="s">
        <v>5156</v>
      </c>
    </row>
    <row r="3837" spans="10:11" x14ac:dyDescent="0.35">
      <c r="J3837">
        <v>200</v>
      </c>
      <c r="K3837" t="s">
        <v>5156</v>
      </c>
    </row>
    <row r="3838" spans="10:11" x14ac:dyDescent="0.35">
      <c r="J3838">
        <v>800</v>
      </c>
      <c r="K3838" t="s">
        <v>5156</v>
      </c>
    </row>
    <row r="3839" spans="10:11" x14ac:dyDescent="0.35">
      <c r="J3839">
        <v>2000</v>
      </c>
      <c r="K3839" t="s">
        <v>5156</v>
      </c>
    </row>
    <row r="3840" spans="10:11" x14ac:dyDescent="0.35">
      <c r="J3840">
        <v>100000</v>
      </c>
      <c r="K3840" t="s">
        <v>5156</v>
      </c>
    </row>
    <row r="3841" spans="10:11" x14ac:dyDescent="0.35">
      <c r="J3841">
        <v>2000</v>
      </c>
      <c r="K3841" t="s">
        <v>5156</v>
      </c>
    </row>
    <row r="3842" spans="10:11" x14ac:dyDescent="0.35">
      <c r="J3842">
        <v>1</v>
      </c>
      <c r="K3842" t="s">
        <v>5156</v>
      </c>
    </row>
    <row r="3843" spans="10:11" x14ac:dyDescent="0.35">
      <c r="J3843">
        <v>10000</v>
      </c>
      <c r="K3843" t="s">
        <v>5158</v>
      </c>
    </row>
    <row r="3844" spans="10:11" x14ac:dyDescent="0.35">
      <c r="J3844">
        <v>5000</v>
      </c>
      <c r="K3844" t="s">
        <v>5158</v>
      </c>
    </row>
    <row r="3845" spans="10:11" x14ac:dyDescent="0.35">
      <c r="J3845">
        <v>5000</v>
      </c>
      <c r="K3845" t="s">
        <v>5158</v>
      </c>
    </row>
    <row r="3846" spans="10:11" x14ac:dyDescent="0.35">
      <c r="J3846">
        <v>9800</v>
      </c>
      <c r="K3846" t="s">
        <v>5158</v>
      </c>
    </row>
    <row r="3847" spans="10:11" x14ac:dyDescent="0.35">
      <c r="J3847">
        <v>40000</v>
      </c>
      <c r="K3847" t="s">
        <v>5158</v>
      </c>
    </row>
    <row r="3848" spans="10:11" x14ac:dyDescent="0.35">
      <c r="J3848">
        <v>7000</v>
      </c>
      <c r="K3848" t="s">
        <v>5158</v>
      </c>
    </row>
    <row r="3849" spans="10:11" x14ac:dyDescent="0.35">
      <c r="J3849">
        <v>10500</v>
      </c>
      <c r="K3849" t="s">
        <v>5158</v>
      </c>
    </row>
    <row r="3850" spans="10:11" x14ac:dyDescent="0.35">
      <c r="J3850">
        <v>13000</v>
      </c>
      <c r="K3850" t="s">
        <v>5158</v>
      </c>
    </row>
    <row r="3851" spans="10:11" x14ac:dyDescent="0.35">
      <c r="J3851">
        <v>30000</v>
      </c>
      <c r="K3851" t="s">
        <v>5158</v>
      </c>
    </row>
    <row r="3852" spans="10:11" x14ac:dyDescent="0.35">
      <c r="J3852">
        <v>1000</v>
      </c>
      <c r="K3852" t="s">
        <v>5158</v>
      </c>
    </row>
    <row r="3853" spans="10:11" x14ac:dyDescent="0.35">
      <c r="J3853">
        <v>2500</v>
      </c>
      <c r="K3853" t="s">
        <v>5158</v>
      </c>
    </row>
    <row r="3854" spans="10:11" x14ac:dyDescent="0.35">
      <c r="J3854">
        <v>10000</v>
      </c>
      <c r="K3854" t="s">
        <v>5158</v>
      </c>
    </row>
    <row r="3855" spans="10:11" x14ac:dyDescent="0.35">
      <c r="J3855">
        <v>100000</v>
      </c>
      <c r="K3855" t="s">
        <v>5158</v>
      </c>
    </row>
    <row r="3856" spans="10:11" x14ac:dyDescent="0.35">
      <c r="J3856">
        <v>11000</v>
      </c>
      <c r="K3856" t="s">
        <v>5158</v>
      </c>
    </row>
    <row r="3857" spans="10:11" x14ac:dyDescent="0.35">
      <c r="J3857">
        <v>1000</v>
      </c>
      <c r="K3857" t="s">
        <v>5158</v>
      </c>
    </row>
    <row r="3858" spans="10:11" x14ac:dyDescent="0.35">
      <c r="J3858">
        <v>5000</v>
      </c>
      <c r="K3858" t="s">
        <v>5158</v>
      </c>
    </row>
    <row r="3859" spans="10:11" x14ac:dyDescent="0.35">
      <c r="J3859">
        <v>5000</v>
      </c>
      <c r="K3859" t="s">
        <v>5158</v>
      </c>
    </row>
    <row r="3860" spans="10:11" x14ac:dyDescent="0.35">
      <c r="J3860">
        <v>500</v>
      </c>
      <c r="K3860" t="s">
        <v>5158</v>
      </c>
    </row>
    <row r="3861" spans="10:11" x14ac:dyDescent="0.35">
      <c r="J3861">
        <v>2500</v>
      </c>
      <c r="K3861" t="s">
        <v>5158</v>
      </c>
    </row>
    <row r="3862" spans="10:11" x14ac:dyDescent="0.35">
      <c r="J3862">
        <v>6000</v>
      </c>
      <c r="K3862" t="s">
        <v>5158</v>
      </c>
    </row>
    <row r="3863" spans="10:11" x14ac:dyDescent="0.35">
      <c r="J3863">
        <v>2000</v>
      </c>
      <c r="K3863" t="s">
        <v>5158</v>
      </c>
    </row>
    <row r="3864" spans="10:11" x14ac:dyDescent="0.35">
      <c r="J3864">
        <v>7500</v>
      </c>
      <c r="K3864" t="s">
        <v>5158</v>
      </c>
    </row>
    <row r="3865" spans="10:11" x14ac:dyDescent="0.35">
      <c r="J3865">
        <v>6000</v>
      </c>
      <c r="K3865" t="s">
        <v>5158</v>
      </c>
    </row>
    <row r="3866" spans="10:11" x14ac:dyDescent="0.35">
      <c r="J3866">
        <v>5000</v>
      </c>
      <c r="K3866" t="s">
        <v>5158</v>
      </c>
    </row>
    <row r="3867" spans="10:11" x14ac:dyDescent="0.35">
      <c r="J3867">
        <v>2413</v>
      </c>
      <c r="K3867" t="s">
        <v>5158</v>
      </c>
    </row>
    <row r="3868" spans="10:11" x14ac:dyDescent="0.35">
      <c r="J3868">
        <v>2000</v>
      </c>
      <c r="K3868" t="s">
        <v>5158</v>
      </c>
    </row>
    <row r="3869" spans="10:11" x14ac:dyDescent="0.35">
      <c r="J3869">
        <v>2000</v>
      </c>
      <c r="K3869" t="s">
        <v>5158</v>
      </c>
    </row>
    <row r="3870" spans="10:11" x14ac:dyDescent="0.35">
      <c r="J3870">
        <v>5000</v>
      </c>
      <c r="K3870" t="s">
        <v>5157</v>
      </c>
    </row>
    <row r="3871" spans="10:11" x14ac:dyDescent="0.35">
      <c r="J3871">
        <v>13111</v>
      </c>
      <c r="K3871" t="s">
        <v>5157</v>
      </c>
    </row>
    <row r="3872" spans="10:11" x14ac:dyDescent="0.35">
      <c r="J3872">
        <v>10000</v>
      </c>
      <c r="K3872" t="s">
        <v>5157</v>
      </c>
    </row>
    <row r="3873" spans="10:11" x14ac:dyDescent="0.35">
      <c r="J3873">
        <v>1500</v>
      </c>
      <c r="K3873" t="s">
        <v>5157</v>
      </c>
    </row>
    <row r="3874" spans="10:11" x14ac:dyDescent="0.35">
      <c r="J3874">
        <v>15000</v>
      </c>
      <c r="K3874" t="s">
        <v>5157</v>
      </c>
    </row>
    <row r="3875" spans="10:11" x14ac:dyDescent="0.35">
      <c r="J3875">
        <v>5500</v>
      </c>
      <c r="K3875" t="s">
        <v>5157</v>
      </c>
    </row>
    <row r="3876" spans="10:11" x14ac:dyDescent="0.35">
      <c r="J3876">
        <v>620</v>
      </c>
      <c r="K3876" t="s">
        <v>5157</v>
      </c>
    </row>
    <row r="3877" spans="10:11" x14ac:dyDescent="0.35">
      <c r="J3877">
        <v>30000</v>
      </c>
      <c r="K3877" t="s">
        <v>5157</v>
      </c>
    </row>
    <row r="3878" spans="10:11" x14ac:dyDescent="0.35">
      <c r="J3878">
        <v>3900</v>
      </c>
      <c r="K3878" t="s">
        <v>5157</v>
      </c>
    </row>
    <row r="3879" spans="10:11" x14ac:dyDescent="0.35">
      <c r="J3879">
        <v>25000</v>
      </c>
      <c r="K3879" t="s">
        <v>5157</v>
      </c>
    </row>
    <row r="3880" spans="10:11" x14ac:dyDescent="0.35">
      <c r="J3880">
        <v>18000</v>
      </c>
      <c r="K3880" t="s">
        <v>5157</v>
      </c>
    </row>
    <row r="3881" spans="10:11" x14ac:dyDescent="0.35">
      <c r="J3881">
        <v>15000</v>
      </c>
      <c r="K3881" t="s">
        <v>5157</v>
      </c>
    </row>
    <row r="3882" spans="10:11" x14ac:dyDescent="0.35">
      <c r="J3882">
        <v>7500</v>
      </c>
      <c r="K3882" t="s">
        <v>5157</v>
      </c>
    </row>
    <row r="3883" spans="10:11" x14ac:dyDescent="0.35">
      <c r="J3883">
        <v>500</v>
      </c>
      <c r="K3883" t="s">
        <v>5157</v>
      </c>
    </row>
    <row r="3884" spans="10:11" x14ac:dyDescent="0.35">
      <c r="J3884">
        <v>30000</v>
      </c>
      <c r="K3884" t="s">
        <v>5157</v>
      </c>
    </row>
    <row r="3885" spans="10:11" x14ac:dyDescent="0.35">
      <c r="J3885">
        <v>15000</v>
      </c>
      <c r="K3885" t="s">
        <v>5157</v>
      </c>
    </row>
    <row r="3886" spans="10:11" x14ac:dyDescent="0.35">
      <c r="J3886">
        <v>10000</v>
      </c>
      <c r="K3886" t="s">
        <v>5157</v>
      </c>
    </row>
    <row r="3887" spans="10:11" x14ac:dyDescent="0.35">
      <c r="J3887">
        <v>375000</v>
      </c>
      <c r="K3887" t="s">
        <v>5157</v>
      </c>
    </row>
    <row r="3888" spans="10:11" x14ac:dyDescent="0.35">
      <c r="J3888">
        <v>10000</v>
      </c>
      <c r="K3888" t="s">
        <v>5157</v>
      </c>
    </row>
    <row r="3889" spans="10:11" x14ac:dyDescent="0.35">
      <c r="J3889">
        <v>2000</v>
      </c>
      <c r="K3889" t="s">
        <v>5157</v>
      </c>
    </row>
    <row r="3890" spans="10:11" x14ac:dyDescent="0.35">
      <c r="J3890">
        <v>2000</v>
      </c>
      <c r="K3890" t="s">
        <v>5158</v>
      </c>
    </row>
    <row r="3891" spans="10:11" x14ac:dyDescent="0.35">
      <c r="J3891">
        <v>8000</v>
      </c>
      <c r="K3891" t="s">
        <v>5158</v>
      </c>
    </row>
    <row r="3892" spans="10:11" x14ac:dyDescent="0.35">
      <c r="J3892">
        <v>15000</v>
      </c>
      <c r="K3892" t="s">
        <v>5158</v>
      </c>
    </row>
    <row r="3893" spans="10:11" x14ac:dyDescent="0.35">
      <c r="J3893">
        <v>800</v>
      </c>
      <c r="K3893" t="s">
        <v>5158</v>
      </c>
    </row>
    <row r="3894" spans="10:11" x14ac:dyDescent="0.35">
      <c r="J3894">
        <v>1000</v>
      </c>
      <c r="K3894" t="s">
        <v>5158</v>
      </c>
    </row>
    <row r="3895" spans="10:11" x14ac:dyDescent="0.35">
      <c r="J3895">
        <v>50000</v>
      </c>
      <c r="K3895" t="s">
        <v>5158</v>
      </c>
    </row>
    <row r="3896" spans="10:11" x14ac:dyDescent="0.35">
      <c r="J3896">
        <v>15000</v>
      </c>
      <c r="K3896" t="s">
        <v>5158</v>
      </c>
    </row>
    <row r="3897" spans="10:11" x14ac:dyDescent="0.35">
      <c r="J3897">
        <v>1000</v>
      </c>
      <c r="K3897" t="s">
        <v>5158</v>
      </c>
    </row>
    <row r="3898" spans="10:11" x14ac:dyDescent="0.35">
      <c r="J3898">
        <v>1600</v>
      </c>
      <c r="K3898" t="s">
        <v>5158</v>
      </c>
    </row>
    <row r="3899" spans="10:11" x14ac:dyDescent="0.35">
      <c r="J3899">
        <v>2500</v>
      </c>
      <c r="K3899" t="s">
        <v>5158</v>
      </c>
    </row>
    <row r="3900" spans="10:11" x14ac:dyDescent="0.35">
      <c r="J3900">
        <v>2500</v>
      </c>
      <c r="K3900" t="s">
        <v>5158</v>
      </c>
    </row>
    <row r="3901" spans="10:11" x14ac:dyDescent="0.35">
      <c r="J3901">
        <v>10000</v>
      </c>
      <c r="K3901" t="s">
        <v>5158</v>
      </c>
    </row>
    <row r="3902" spans="10:11" x14ac:dyDescent="0.35">
      <c r="J3902">
        <v>2500</v>
      </c>
      <c r="K3902" t="s">
        <v>5158</v>
      </c>
    </row>
    <row r="3903" spans="10:11" x14ac:dyDescent="0.35">
      <c r="J3903">
        <v>3000</v>
      </c>
      <c r="K3903" t="s">
        <v>5158</v>
      </c>
    </row>
    <row r="3904" spans="10:11" x14ac:dyDescent="0.35">
      <c r="J3904">
        <v>3000</v>
      </c>
      <c r="K3904" t="s">
        <v>5158</v>
      </c>
    </row>
    <row r="3905" spans="10:11" x14ac:dyDescent="0.35">
      <c r="J3905">
        <v>1500</v>
      </c>
      <c r="K3905" t="s">
        <v>5158</v>
      </c>
    </row>
    <row r="3906" spans="10:11" x14ac:dyDescent="0.35">
      <c r="J3906">
        <v>10000</v>
      </c>
      <c r="K3906" t="s">
        <v>5158</v>
      </c>
    </row>
    <row r="3907" spans="10:11" x14ac:dyDescent="0.35">
      <c r="J3907">
        <v>1500</v>
      </c>
      <c r="K3907" t="s">
        <v>5158</v>
      </c>
    </row>
    <row r="3908" spans="10:11" x14ac:dyDescent="0.35">
      <c r="J3908">
        <v>1500</v>
      </c>
      <c r="K3908" t="s">
        <v>5158</v>
      </c>
    </row>
    <row r="3909" spans="10:11" x14ac:dyDescent="0.35">
      <c r="J3909">
        <v>1000</v>
      </c>
      <c r="K3909" t="s">
        <v>5158</v>
      </c>
    </row>
    <row r="3910" spans="10:11" x14ac:dyDescent="0.35">
      <c r="J3910">
        <v>750</v>
      </c>
      <c r="K3910" t="s">
        <v>5158</v>
      </c>
    </row>
    <row r="3911" spans="10:11" x14ac:dyDescent="0.35">
      <c r="J3911">
        <v>60000</v>
      </c>
      <c r="K3911" t="s">
        <v>5158</v>
      </c>
    </row>
    <row r="3912" spans="10:11" x14ac:dyDescent="0.35">
      <c r="J3912">
        <v>6000</v>
      </c>
      <c r="K3912" t="s">
        <v>5158</v>
      </c>
    </row>
    <row r="3913" spans="10:11" x14ac:dyDescent="0.35">
      <c r="J3913">
        <v>8000</v>
      </c>
      <c r="K3913" t="s">
        <v>5158</v>
      </c>
    </row>
    <row r="3914" spans="10:11" x14ac:dyDescent="0.35">
      <c r="J3914">
        <v>15000</v>
      </c>
      <c r="K3914" t="s">
        <v>5158</v>
      </c>
    </row>
    <row r="3915" spans="10:11" x14ac:dyDescent="0.35">
      <c r="J3915">
        <v>10000</v>
      </c>
      <c r="K3915" t="s">
        <v>5158</v>
      </c>
    </row>
    <row r="3916" spans="10:11" x14ac:dyDescent="0.35">
      <c r="J3916">
        <v>2500</v>
      </c>
      <c r="K3916" t="s">
        <v>5158</v>
      </c>
    </row>
    <row r="3917" spans="10:11" x14ac:dyDescent="0.35">
      <c r="J3917">
        <v>1500</v>
      </c>
      <c r="K3917" t="s">
        <v>5158</v>
      </c>
    </row>
    <row r="3918" spans="10:11" x14ac:dyDescent="0.35">
      <c r="J3918">
        <v>2000</v>
      </c>
      <c r="K3918" t="s">
        <v>5158</v>
      </c>
    </row>
    <row r="3919" spans="10:11" x14ac:dyDescent="0.35">
      <c r="J3919">
        <v>3500</v>
      </c>
      <c r="K3919" t="s">
        <v>5158</v>
      </c>
    </row>
    <row r="3920" spans="10:11" x14ac:dyDescent="0.35">
      <c r="J3920">
        <v>60000</v>
      </c>
      <c r="K3920" t="s">
        <v>5158</v>
      </c>
    </row>
    <row r="3921" spans="10:11" x14ac:dyDescent="0.35">
      <c r="J3921">
        <v>5000</v>
      </c>
      <c r="K3921" t="s">
        <v>5158</v>
      </c>
    </row>
    <row r="3922" spans="10:11" x14ac:dyDescent="0.35">
      <c r="J3922">
        <v>2500</v>
      </c>
      <c r="K3922" t="s">
        <v>5158</v>
      </c>
    </row>
    <row r="3923" spans="10:11" x14ac:dyDescent="0.35">
      <c r="J3923">
        <v>3000</v>
      </c>
      <c r="K3923" t="s">
        <v>5158</v>
      </c>
    </row>
    <row r="3924" spans="10:11" x14ac:dyDescent="0.35">
      <c r="J3924">
        <v>750</v>
      </c>
      <c r="K3924" t="s">
        <v>5158</v>
      </c>
    </row>
    <row r="3925" spans="10:11" x14ac:dyDescent="0.35">
      <c r="J3925">
        <v>11500</v>
      </c>
      <c r="K3925" t="s">
        <v>5158</v>
      </c>
    </row>
    <row r="3926" spans="10:11" x14ac:dyDescent="0.35">
      <c r="J3926">
        <v>15000</v>
      </c>
      <c r="K3926" t="s">
        <v>5158</v>
      </c>
    </row>
    <row r="3927" spans="10:11" x14ac:dyDescent="0.35">
      <c r="J3927">
        <v>150</v>
      </c>
      <c r="K3927" t="s">
        <v>5158</v>
      </c>
    </row>
    <row r="3928" spans="10:11" x14ac:dyDescent="0.35">
      <c r="J3928">
        <v>5000</v>
      </c>
      <c r="K3928" t="s">
        <v>5158</v>
      </c>
    </row>
    <row r="3929" spans="10:11" x14ac:dyDescent="0.35">
      <c r="J3929">
        <v>2500</v>
      </c>
      <c r="K3929" t="s">
        <v>5158</v>
      </c>
    </row>
    <row r="3930" spans="10:11" x14ac:dyDescent="0.35">
      <c r="J3930">
        <v>5000</v>
      </c>
      <c r="K3930" t="s">
        <v>5158</v>
      </c>
    </row>
    <row r="3931" spans="10:11" x14ac:dyDescent="0.35">
      <c r="J3931">
        <v>20000</v>
      </c>
      <c r="K3931" t="s">
        <v>5158</v>
      </c>
    </row>
    <row r="3932" spans="10:11" x14ac:dyDescent="0.35">
      <c r="J3932">
        <v>10000</v>
      </c>
      <c r="K3932" t="s">
        <v>5158</v>
      </c>
    </row>
    <row r="3933" spans="10:11" x14ac:dyDescent="0.35">
      <c r="J3933">
        <v>8000</v>
      </c>
      <c r="K3933" t="s">
        <v>5158</v>
      </c>
    </row>
    <row r="3934" spans="10:11" x14ac:dyDescent="0.35">
      <c r="J3934">
        <v>12000</v>
      </c>
      <c r="K3934" t="s">
        <v>5158</v>
      </c>
    </row>
    <row r="3935" spans="10:11" x14ac:dyDescent="0.35">
      <c r="J3935">
        <v>7000</v>
      </c>
      <c r="K3935" t="s">
        <v>5158</v>
      </c>
    </row>
    <row r="3936" spans="10:11" x14ac:dyDescent="0.35">
      <c r="J3936">
        <v>5000</v>
      </c>
      <c r="K3936" t="s">
        <v>5158</v>
      </c>
    </row>
    <row r="3937" spans="10:11" x14ac:dyDescent="0.35">
      <c r="J3937">
        <v>3000</v>
      </c>
      <c r="K3937" t="s">
        <v>5158</v>
      </c>
    </row>
    <row r="3938" spans="10:11" x14ac:dyDescent="0.35">
      <c r="J3938">
        <v>20000</v>
      </c>
      <c r="K3938" t="s">
        <v>5158</v>
      </c>
    </row>
    <row r="3939" spans="10:11" x14ac:dyDescent="0.35">
      <c r="J3939">
        <v>2885</v>
      </c>
      <c r="K3939" t="s">
        <v>5158</v>
      </c>
    </row>
    <row r="3940" spans="10:11" x14ac:dyDescent="0.35">
      <c r="J3940">
        <v>3255</v>
      </c>
      <c r="K3940" t="s">
        <v>5158</v>
      </c>
    </row>
    <row r="3941" spans="10:11" x14ac:dyDescent="0.35">
      <c r="J3941">
        <v>5000</v>
      </c>
      <c r="K3941" t="s">
        <v>5158</v>
      </c>
    </row>
    <row r="3942" spans="10:11" x14ac:dyDescent="0.35">
      <c r="J3942">
        <v>5000</v>
      </c>
      <c r="K3942" t="s">
        <v>5158</v>
      </c>
    </row>
    <row r="3943" spans="10:11" x14ac:dyDescent="0.35">
      <c r="J3943">
        <v>5500</v>
      </c>
      <c r="K3943" t="s">
        <v>5158</v>
      </c>
    </row>
    <row r="3944" spans="10:11" x14ac:dyDescent="0.35">
      <c r="J3944">
        <v>1200</v>
      </c>
      <c r="K3944" t="s">
        <v>5158</v>
      </c>
    </row>
    <row r="3945" spans="10:11" x14ac:dyDescent="0.35">
      <c r="J3945">
        <v>5000</v>
      </c>
      <c r="K3945" t="s">
        <v>5158</v>
      </c>
    </row>
    <row r="3946" spans="10:11" x14ac:dyDescent="0.35">
      <c r="J3946">
        <v>5000</v>
      </c>
      <c r="K3946" t="s">
        <v>5158</v>
      </c>
    </row>
    <row r="3947" spans="10:11" x14ac:dyDescent="0.35">
      <c r="J3947">
        <v>2000</v>
      </c>
      <c r="K3947" t="s">
        <v>5158</v>
      </c>
    </row>
    <row r="3948" spans="10:11" x14ac:dyDescent="0.35">
      <c r="J3948">
        <v>6000</v>
      </c>
      <c r="K3948" t="s">
        <v>5158</v>
      </c>
    </row>
    <row r="3949" spans="10:11" x14ac:dyDescent="0.35">
      <c r="J3949">
        <v>3000</v>
      </c>
      <c r="K3949" t="s">
        <v>5158</v>
      </c>
    </row>
    <row r="3950" spans="10:11" x14ac:dyDescent="0.35">
      <c r="J3950">
        <v>30000</v>
      </c>
      <c r="K3950" t="s">
        <v>5158</v>
      </c>
    </row>
    <row r="3951" spans="10:11" x14ac:dyDescent="0.35">
      <c r="J3951">
        <v>10000</v>
      </c>
      <c r="K3951" t="s">
        <v>5158</v>
      </c>
    </row>
    <row r="3952" spans="10:11" x14ac:dyDescent="0.35">
      <c r="J3952">
        <v>4000</v>
      </c>
      <c r="K3952" t="s">
        <v>5158</v>
      </c>
    </row>
    <row r="3953" spans="10:11" x14ac:dyDescent="0.35">
      <c r="J3953">
        <v>200000</v>
      </c>
      <c r="K3953" t="s">
        <v>5158</v>
      </c>
    </row>
    <row r="3954" spans="10:11" x14ac:dyDescent="0.35">
      <c r="J3954">
        <v>26000</v>
      </c>
      <c r="K3954" t="s">
        <v>5158</v>
      </c>
    </row>
    <row r="3955" spans="10:11" x14ac:dyDescent="0.35">
      <c r="J3955">
        <v>17600</v>
      </c>
      <c r="K3955" t="s">
        <v>5158</v>
      </c>
    </row>
    <row r="3956" spans="10:11" x14ac:dyDescent="0.35">
      <c r="J3956">
        <v>25000</v>
      </c>
      <c r="K3956" t="s">
        <v>5158</v>
      </c>
    </row>
    <row r="3957" spans="10:11" x14ac:dyDescent="0.35">
      <c r="J3957">
        <v>1750</v>
      </c>
      <c r="K3957" t="s">
        <v>5158</v>
      </c>
    </row>
    <row r="3958" spans="10:11" x14ac:dyDescent="0.35">
      <c r="J3958">
        <v>5500</v>
      </c>
      <c r="K3958" t="s">
        <v>5158</v>
      </c>
    </row>
    <row r="3959" spans="10:11" x14ac:dyDescent="0.35">
      <c r="J3959">
        <v>28000</v>
      </c>
      <c r="K3959" t="s">
        <v>5158</v>
      </c>
    </row>
    <row r="3960" spans="10:11" x14ac:dyDescent="0.35">
      <c r="J3960">
        <v>2000</v>
      </c>
      <c r="K3960" t="s">
        <v>5158</v>
      </c>
    </row>
    <row r="3961" spans="10:11" x14ac:dyDescent="0.35">
      <c r="J3961">
        <v>1200</v>
      </c>
      <c r="K3961" t="s">
        <v>5158</v>
      </c>
    </row>
    <row r="3962" spans="10:11" x14ac:dyDescent="0.35">
      <c r="J3962">
        <v>3000</v>
      </c>
      <c r="K3962" t="s">
        <v>5158</v>
      </c>
    </row>
    <row r="3963" spans="10:11" x14ac:dyDescent="0.35">
      <c r="J3963">
        <v>5000</v>
      </c>
      <c r="K3963" t="s">
        <v>5158</v>
      </c>
    </row>
    <row r="3964" spans="10:11" x14ac:dyDescent="0.35">
      <c r="J3964">
        <v>1400</v>
      </c>
      <c r="K3964" t="s">
        <v>5158</v>
      </c>
    </row>
    <row r="3965" spans="10:11" x14ac:dyDescent="0.35">
      <c r="J3965">
        <v>10000</v>
      </c>
      <c r="K3965" t="s">
        <v>5158</v>
      </c>
    </row>
    <row r="3966" spans="10:11" x14ac:dyDescent="0.35">
      <c r="J3966">
        <v>2000</v>
      </c>
      <c r="K3966" t="s">
        <v>5158</v>
      </c>
    </row>
    <row r="3967" spans="10:11" x14ac:dyDescent="0.35">
      <c r="J3967">
        <v>2000</v>
      </c>
      <c r="K3967" t="s">
        <v>5158</v>
      </c>
    </row>
    <row r="3968" spans="10:11" x14ac:dyDescent="0.35">
      <c r="J3968">
        <v>7500</v>
      </c>
      <c r="K3968" t="s">
        <v>5158</v>
      </c>
    </row>
    <row r="3969" spans="10:11" x14ac:dyDescent="0.35">
      <c r="J3969">
        <v>1700</v>
      </c>
      <c r="K3969" t="s">
        <v>5158</v>
      </c>
    </row>
    <row r="3970" spans="10:11" x14ac:dyDescent="0.35">
      <c r="J3970">
        <v>5000</v>
      </c>
      <c r="K3970" t="s">
        <v>5158</v>
      </c>
    </row>
    <row r="3971" spans="10:11" x14ac:dyDescent="0.35">
      <c r="J3971">
        <v>2825</v>
      </c>
      <c r="K3971" t="s">
        <v>5158</v>
      </c>
    </row>
    <row r="3972" spans="10:11" x14ac:dyDescent="0.35">
      <c r="J3972">
        <v>15000</v>
      </c>
      <c r="K3972" t="s">
        <v>5158</v>
      </c>
    </row>
    <row r="3973" spans="10:11" x14ac:dyDescent="0.35">
      <c r="J3973">
        <v>14000</v>
      </c>
      <c r="K3973" t="s">
        <v>5158</v>
      </c>
    </row>
    <row r="3974" spans="10:11" x14ac:dyDescent="0.35">
      <c r="J3974">
        <v>1000</v>
      </c>
      <c r="K3974" t="s">
        <v>5158</v>
      </c>
    </row>
    <row r="3975" spans="10:11" x14ac:dyDescent="0.35">
      <c r="J3975">
        <v>5000</v>
      </c>
      <c r="K3975" t="s">
        <v>5158</v>
      </c>
    </row>
    <row r="3976" spans="10:11" x14ac:dyDescent="0.35">
      <c r="J3976">
        <v>1000</v>
      </c>
      <c r="K3976" t="s">
        <v>5158</v>
      </c>
    </row>
    <row r="3977" spans="10:11" x14ac:dyDescent="0.35">
      <c r="J3977">
        <v>678</v>
      </c>
      <c r="K3977" t="s">
        <v>5158</v>
      </c>
    </row>
    <row r="3978" spans="10:11" x14ac:dyDescent="0.35">
      <c r="J3978">
        <v>1300</v>
      </c>
      <c r="K3978" t="s">
        <v>5158</v>
      </c>
    </row>
    <row r="3979" spans="10:11" x14ac:dyDescent="0.35">
      <c r="J3979">
        <v>90000</v>
      </c>
      <c r="K3979" t="s">
        <v>5158</v>
      </c>
    </row>
    <row r="3980" spans="10:11" x14ac:dyDescent="0.35">
      <c r="J3980">
        <v>2000</v>
      </c>
      <c r="K3980" t="s">
        <v>5158</v>
      </c>
    </row>
    <row r="3981" spans="10:11" x14ac:dyDescent="0.35">
      <c r="J3981">
        <v>6000</v>
      </c>
      <c r="K3981" t="s">
        <v>5158</v>
      </c>
    </row>
    <row r="3982" spans="10:11" x14ac:dyDescent="0.35">
      <c r="J3982">
        <v>2500</v>
      </c>
      <c r="K3982" t="s">
        <v>5158</v>
      </c>
    </row>
    <row r="3983" spans="10:11" x14ac:dyDescent="0.35">
      <c r="J3983">
        <v>30000</v>
      </c>
      <c r="K3983" t="s">
        <v>5158</v>
      </c>
    </row>
    <row r="3984" spans="10:11" x14ac:dyDescent="0.35">
      <c r="J3984">
        <v>850</v>
      </c>
      <c r="K3984" t="s">
        <v>5158</v>
      </c>
    </row>
    <row r="3985" spans="10:11" x14ac:dyDescent="0.35">
      <c r="J3985">
        <v>11140</v>
      </c>
      <c r="K3985" t="s">
        <v>5158</v>
      </c>
    </row>
    <row r="3986" spans="10:11" x14ac:dyDescent="0.35">
      <c r="J3986">
        <v>1500</v>
      </c>
      <c r="K3986" t="s">
        <v>5158</v>
      </c>
    </row>
    <row r="3987" spans="10:11" x14ac:dyDescent="0.35">
      <c r="J3987">
        <v>2000</v>
      </c>
      <c r="K3987" t="s">
        <v>5158</v>
      </c>
    </row>
    <row r="3988" spans="10:11" x14ac:dyDescent="0.35">
      <c r="J3988">
        <v>5000</v>
      </c>
      <c r="K3988" t="s">
        <v>5158</v>
      </c>
    </row>
    <row r="3989" spans="10:11" x14ac:dyDescent="0.35">
      <c r="J3989">
        <v>400</v>
      </c>
      <c r="K3989" t="s">
        <v>5158</v>
      </c>
    </row>
    <row r="3990" spans="10:11" x14ac:dyDescent="0.35">
      <c r="J3990">
        <v>1500</v>
      </c>
      <c r="K3990" t="s">
        <v>5158</v>
      </c>
    </row>
    <row r="3991" spans="10:11" x14ac:dyDescent="0.35">
      <c r="J3991">
        <v>3000</v>
      </c>
      <c r="K3991" t="s">
        <v>5158</v>
      </c>
    </row>
    <row r="3992" spans="10:11" x14ac:dyDescent="0.35">
      <c r="J3992">
        <v>1650</v>
      </c>
      <c r="K3992" t="s">
        <v>5158</v>
      </c>
    </row>
    <row r="3993" spans="10:11" x14ac:dyDescent="0.35">
      <c r="J3993">
        <v>500</v>
      </c>
      <c r="K3993" t="s">
        <v>5158</v>
      </c>
    </row>
    <row r="3994" spans="10:11" x14ac:dyDescent="0.35">
      <c r="J3994">
        <v>10000</v>
      </c>
      <c r="K3994" t="s">
        <v>5158</v>
      </c>
    </row>
    <row r="3995" spans="10:11" x14ac:dyDescent="0.35">
      <c r="J3995">
        <v>50000</v>
      </c>
      <c r="K3995" t="s">
        <v>5158</v>
      </c>
    </row>
    <row r="3996" spans="10:11" x14ac:dyDescent="0.35">
      <c r="J3996">
        <v>2000</v>
      </c>
      <c r="K3996" t="s">
        <v>5158</v>
      </c>
    </row>
    <row r="3997" spans="10:11" x14ac:dyDescent="0.35">
      <c r="J3997">
        <v>200</v>
      </c>
      <c r="K3997" t="s">
        <v>5158</v>
      </c>
    </row>
    <row r="3998" spans="10:11" x14ac:dyDescent="0.35">
      <c r="J3998">
        <v>3000</v>
      </c>
      <c r="K3998" t="s">
        <v>5158</v>
      </c>
    </row>
    <row r="3999" spans="10:11" x14ac:dyDescent="0.35">
      <c r="J3999">
        <v>3000</v>
      </c>
      <c r="K3999" t="s">
        <v>5158</v>
      </c>
    </row>
    <row r="4000" spans="10:11" x14ac:dyDescent="0.35">
      <c r="J4000">
        <v>1250</v>
      </c>
      <c r="K4000" t="s">
        <v>5158</v>
      </c>
    </row>
    <row r="4001" spans="10:11" x14ac:dyDescent="0.35">
      <c r="J4001">
        <v>7000</v>
      </c>
      <c r="K4001" t="s">
        <v>5158</v>
      </c>
    </row>
    <row r="4002" spans="10:11" x14ac:dyDescent="0.35">
      <c r="J4002">
        <v>8000</v>
      </c>
      <c r="K4002" t="s">
        <v>5158</v>
      </c>
    </row>
    <row r="4003" spans="10:11" x14ac:dyDescent="0.35">
      <c r="J4003">
        <v>1200</v>
      </c>
      <c r="K4003" t="s">
        <v>5158</v>
      </c>
    </row>
    <row r="4004" spans="10:11" x14ac:dyDescent="0.35">
      <c r="J4004">
        <v>1250</v>
      </c>
      <c r="K4004" t="s">
        <v>5158</v>
      </c>
    </row>
    <row r="4005" spans="10:11" x14ac:dyDescent="0.35">
      <c r="J4005">
        <v>2000</v>
      </c>
      <c r="K4005" t="s">
        <v>5158</v>
      </c>
    </row>
    <row r="4006" spans="10:11" x14ac:dyDescent="0.35">
      <c r="J4006">
        <v>500</v>
      </c>
      <c r="K4006" t="s">
        <v>5158</v>
      </c>
    </row>
    <row r="4007" spans="10:11" x14ac:dyDescent="0.35">
      <c r="J4007">
        <v>3000</v>
      </c>
      <c r="K4007" t="s">
        <v>5158</v>
      </c>
    </row>
    <row r="4008" spans="10:11" x14ac:dyDescent="0.35">
      <c r="J4008">
        <v>30000</v>
      </c>
      <c r="K4008" t="s">
        <v>5158</v>
      </c>
    </row>
    <row r="4009" spans="10:11" x14ac:dyDescent="0.35">
      <c r="J4009">
        <v>2000</v>
      </c>
      <c r="K4009" t="s">
        <v>5158</v>
      </c>
    </row>
    <row r="4010" spans="10:11" x14ac:dyDescent="0.35">
      <c r="J4010">
        <v>1000</v>
      </c>
      <c r="K4010" t="s">
        <v>5158</v>
      </c>
    </row>
    <row r="4011" spans="10:11" x14ac:dyDescent="0.35">
      <c r="J4011">
        <v>1930</v>
      </c>
      <c r="K4011" t="s">
        <v>5158</v>
      </c>
    </row>
    <row r="4012" spans="10:11" x14ac:dyDescent="0.35">
      <c r="J4012">
        <v>7200</v>
      </c>
      <c r="K4012" t="s">
        <v>5158</v>
      </c>
    </row>
    <row r="4013" spans="10:11" x14ac:dyDescent="0.35">
      <c r="J4013">
        <v>250</v>
      </c>
      <c r="K4013" t="s">
        <v>5158</v>
      </c>
    </row>
    <row r="4014" spans="10:11" x14ac:dyDescent="0.35">
      <c r="J4014">
        <v>575</v>
      </c>
      <c r="K4014" t="s">
        <v>5158</v>
      </c>
    </row>
    <row r="4015" spans="10:11" x14ac:dyDescent="0.35">
      <c r="J4015">
        <v>2000</v>
      </c>
      <c r="K4015" t="s">
        <v>5158</v>
      </c>
    </row>
    <row r="4016" spans="10:11" x14ac:dyDescent="0.35">
      <c r="J4016">
        <v>9000</v>
      </c>
      <c r="K4016" t="s">
        <v>5158</v>
      </c>
    </row>
    <row r="4017" spans="10:11" x14ac:dyDescent="0.35">
      <c r="J4017">
        <v>7000</v>
      </c>
      <c r="K4017" t="s">
        <v>5158</v>
      </c>
    </row>
    <row r="4018" spans="10:11" x14ac:dyDescent="0.35">
      <c r="J4018">
        <v>500</v>
      </c>
      <c r="K4018" t="s">
        <v>5158</v>
      </c>
    </row>
    <row r="4019" spans="10:11" x14ac:dyDescent="0.35">
      <c r="J4019">
        <v>10000</v>
      </c>
      <c r="K4019" t="s">
        <v>5158</v>
      </c>
    </row>
    <row r="4020" spans="10:11" x14ac:dyDescent="0.35">
      <c r="J4020">
        <v>1500</v>
      </c>
      <c r="K4020" t="s">
        <v>5158</v>
      </c>
    </row>
    <row r="4021" spans="10:11" x14ac:dyDescent="0.35">
      <c r="J4021">
        <v>3500</v>
      </c>
      <c r="K4021" t="s">
        <v>5158</v>
      </c>
    </row>
    <row r="4022" spans="10:11" x14ac:dyDescent="0.35">
      <c r="J4022">
        <v>600</v>
      </c>
      <c r="K4022" t="s">
        <v>5158</v>
      </c>
    </row>
    <row r="4023" spans="10:11" x14ac:dyDescent="0.35">
      <c r="J4023">
        <v>15000</v>
      </c>
      <c r="K4023" t="s">
        <v>5158</v>
      </c>
    </row>
    <row r="4024" spans="10:11" x14ac:dyDescent="0.35">
      <c r="J4024">
        <v>18000</v>
      </c>
      <c r="K4024" t="s">
        <v>5158</v>
      </c>
    </row>
    <row r="4025" spans="10:11" x14ac:dyDescent="0.35">
      <c r="J4025">
        <v>7000</v>
      </c>
      <c r="K4025" t="s">
        <v>5158</v>
      </c>
    </row>
    <row r="4026" spans="10:11" x14ac:dyDescent="0.35">
      <c r="J4026">
        <v>800</v>
      </c>
      <c r="K4026" t="s">
        <v>5158</v>
      </c>
    </row>
    <row r="4027" spans="10:11" x14ac:dyDescent="0.35">
      <c r="J4027">
        <v>5000</v>
      </c>
      <c r="K4027" t="s">
        <v>5158</v>
      </c>
    </row>
    <row r="4028" spans="10:11" x14ac:dyDescent="0.35">
      <c r="J4028">
        <v>4000</v>
      </c>
      <c r="K4028" t="s">
        <v>5158</v>
      </c>
    </row>
    <row r="4029" spans="10:11" x14ac:dyDescent="0.35">
      <c r="J4029">
        <v>3000</v>
      </c>
      <c r="K4029" t="s">
        <v>5158</v>
      </c>
    </row>
    <row r="4030" spans="10:11" x14ac:dyDescent="0.35">
      <c r="J4030">
        <v>2000</v>
      </c>
      <c r="K4030" t="s">
        <v>5158</v>
      </c>
    </row>
    <row r="4031" spans="10:11" x14ac:dyDescent="0.35">
      <c r="J4031">
        <v>20000</v>
      </c>
      <c r="K4031" t="s">
        <v>5158</v>
      </c>
    </row>
    <row r="4032" spans="10:11" x14ac:dyDescent="0.35">
      <c r="J4032">
        <v>2500</v>
      </c>
      <c r="K4032" t="s">
        <v>5158</v>
      </c>
    </row>
    <row r="4033" spans="10:11" x14ac:dyDescent="0.35">
      <c r="J4033">
        <v>5000</v>
      </c>
      <c r="K4033" t="s">
        <v>5158</v>
      </c>
    </row>
    <row r="4034" spans="10:11" x14ac:dyDescent="0.35">
      <c r="J4034">
        <v>6048</v>
      </c>
      <c r="K4034" t="s">
        <v>5158</v>
      </c>
    </row>
    <row r="4035" spans="10:11" x14ac:dyDescent="0.35">
      <c r="J4035">
        <v>23900</v>
      </c>
      <c r="K4035" t="s">
        <v>5158</v>
      </c>
    </row>
    <row r="4036" spans="10:11" x14ac:dyDescent="0.35">
      <c r="J4036">
        <v>13500</v>
      </c>
      <c r="K4036" t="s">
        <v>5158</v>
      </c>
    </row>
    <row r="4037" spans="10:11" x14ac:dyDescent="0.35">
      <c r="J4037">
        <v>10000</v>
      </c>
      <c r="K4037" t="s">
        <v>5158</v>
      </c>
    </row>
    <row r="4038" spans="10:11" x14ac:dyDescent="0.35">
      <c r="J4038">
        <v>6000</v>
      </c>
      <c r="K4038" t="s">
        <v>5158</v>
      </c>
    </row>
    <row r="4039" spans="10:11" x14ac:dyDescent="0.35">
      <c r="J4039">
        <v>700</v>
      </c>
      <c r="K4039" t="s">
        <v>5158</v>
      </c>
    </row>
    <row r="4040" spans="10:11" x14ac:dyDescent="0.35">
      <c r="J4040">
        <v>2500</v>
      </c>
      <c r="K4040" t="s">
        <v>5158</v>
      </c>
    </row>
    <row r="4041" spans="10:11" x14ac:dyDescent="0.35">
      <c r="J4041">
        <v>500</v>
      </c>
      <c r="K4041" t="s">
        <v>5158</v>
      </c>
    </row>
    <row r="4042" spans="10:11" x14ac:dyDescent="0.35">
      <c r="J4042">
        <v>8000</v>
      </c>
      <c r="K4042" t="s">
        <v>5158</v>
      </c>
    </row>
    <row r="4043" spans="10:11" x14ac:dyDescent="0.35">
      <c r="J4043">
        <v>5000</v>
      </c>
      <c r="K4043" t="s">
        <v>5158</v>
      </c>
    </row>
    <row r="4044" spans="10:11" x14ac:dyDescent="0.35">
      <c r="J4044">
        <v>10000</v>
      </c>
      <c r="K4044" t="s">
        <v>5158</v>
      </c>
    </row>
    <row r="4045" spans="10:11" x14ac:dyDescent="0.35">
      <c r="J4045">
        <v>300</v>
      </c>
      <c r="K4045" t="s">
        <v>5158</v>
      </c>
    </row>
    <row r="4046" spans="10:11" x14ac:dyDescent="0.35">
      <c r="J4046">
        <v>600</v>
      </c>
      <c r="K4046" t="s">
        <v>5158</v>
      </c>
    </row>
    <row r="4047" spans="10:11" x14ac:dyDescent="0.35">
      <c r="J4047">
        <v>5000</v>
      </c>
      <c r="K4047" t="s">
        <v>5158</v>
      </c>
    </row>
    <row r="4048" spans="10:11" x14ac:dyDescent="0.35">
      <c r="J4048">
        <v>5600</v>
      </c>
      <c r="K4048" t="s">
        <v>5158</v>
      </c>
    </row>
    <row r="4049" spans="10:11" x14ac:dyDescent="0.35">
      <c r="J4049">
        <v>5000</v>
      </c>
      <c r="K4049" t="s">
        <v>5158</v>
      </c>
    </row>
    <row r="4050" spans="10:11" x14ac:dyDescent="0.35">
      <c r="J4050">
        <v>17000</v>
      </c>
      <c r="K4050" t="s">
        <v>5158</v>
      </c>
    </row>
    <row r="4051" spans="10:11" x14ac:dyDescent="0.35">
      <c r="J4051">
        <v>20000</v>
      </c>
      <c r="K4051" t="s">
        <v>5158</v>
      </c>
    </row>
    <row r="4052" spans="10:11" x14ac:dyDescent="0.35">
      <c r="J4052">
        <v>1500</v>
      </c>
      <c r="K4052" t="s">
        <v>5158</v>
      </c>
    </row>
    <row r="4053" spans="10:11" x14ac:dyDescent="0.35">
      <c r="J4053">
        <v>500</v>
      </c>
      <c r="K4053" t="s">
        <v>5158</v>
      </c>
    </row>
    <row r="4054" spans="10:11" x14ac:dyDescent="0.35">
      <c r="J4054">
        <v>3000</v>
      </c>
      <c r="K4054" t="s">
        <v>5158</v>
      </c>
    </row>
    <row r="4055" spans="10:11" x14ac:dyDescent="0.35">
      <c r="J4055">
        <v>500</v>
      </c>
      <c r="K4055" t="s">
        <v>5158</v>
      </c>
    </row>
    <row r="4056" spans="10:11" x14ac:dyDescent="0.35">
      <c r="J4056">
        <v>8880</v>
      </c>
      <c r="K4056" t="s">
        <v>5158</v>
      </c>
    </row>
    <row r="4057" spans="10:11" x14ac:dyDescent="0.35">
      <c r="J4057">
        <v>5000</v>
      </c>
      <c r="K4057" t="s">
        <v>5158</v>
      </c>
    </row>
    <row r="4058" spans="10:11" x14ac:dyDescent="0.35">
      <c r="J4058">
        <v>1500</v>
      </c>
      <c r="K4058" t="s">
        <v>5158</v>
      </c>
    </row>
    <row r="4059" spans="10:11" x14ac:dyDescent="0.35">
      <c r="J4059">
        <v>3500</v>
      </c>
      <c r="K4059" t="s">
        <v>5158</v>
      </c>
    </row>
    <row r="4060" spans="10:11" x14ac:dyDescent="0.35">
      <c r="J4060">
        <v>3750</v>
      </c>
      <c r="K4060" t="s">
        <v>5158</v>
      </c>
    </row>
    <row r="4061" spans="10:11" x14ac:dyDescent="0.35">
      <c r="J4061">
        <v>10000</v>
      </c>
      <c r="K4061" t="s">
        <v>5158</v>
      </c>
    </row>
    <row r="4062" spans="10:11" x14ac:dyDescent="0.35">
      <c r="J4062">
        <v>10000</v>
      </c>
      <c r="K4062" t="s">
        <v>5158</v>
      </c>
    </row>
    <row r="4063" spans="10:11" x14ac:dyDescent="0.35">
      <c r="J4063">
        <v>525</v>
      </c>
      <c r="K4063" t="s">
        <v>5158</v>
      </c>
    </row>
    <row r="4064" spans="10:11" x14ac:dyDescent="0.35">
      <c r="J4064">
        <v>20000</v>
      </c>
      <c r="K4064" t="s">
        <v>5158</v>
      </c>
    </row>
    <row r="4065" spans="10:11" x14ac:dyDescent="0.35">
      <c r="J4065">
        <v>9500</v>
      </c>
      <c r="K4065" t="s">
        <v>5158</v>
      </c>
    </row>
    <row r="4066" spans="10:11" x14ac:dyDescent="0.35">
      <c r="J4066">
        <v>2000</v>
      </c>
      <c r="K4066" t="s">
        <v>5158</v>
      </c>
    </row>
    <row r="4067" spans="10:11" x14ac:dyDescent="0.35">
      <c r="J4067">
        <v>4000</v>
      </c>
      <c r="K4067" t="s">
        <v>5158</v>
      </c>
    </row>
    <row r="4068" spans="10:11" x14ac:dyDescent="0.35">
      <c r="J4068">
        <v>15000</v>
      </c>
      <c r="K4068" t="s">
        <v>5158</v>
      </c>
    </row>
    <row r="4069" spans="10:11" x14ac:dyDescent="0.35">
      <c r="J4069">
        <v>5000</v>
      </c>
      <c r="K4069" t="s">
        <v>5158</v>
      </c>
    </row>
    <row r="4070" spans="10:11" x14ac:dyDescent="0.35">
      <c r="J4070">
        <v>3495</v>
      </c>
      <c r="K4070" t="s">
        <v>5158</v>
      </c>
    </row>
    <row r="4071" spans="10:11" x14ac:dyDescent="0.35">
      <c r="J4071">
        <v>1250</v>
      </c>
      <c r="K4071" t="s">
        <v>5158</v>
      </c>
    </row>
    <row r="4072" spans="10:11" x14ac:dyDescent="0.35">
      <c r="J4072">
        <v>1000</v>
      </c>
      <c r="K4072" t="s">
        <v>5158</v>
      </c>
    </row>
    <row r="4073" spans="10:11" x14ac:dyDescent="0.35">
      <c r="J4073">
        <v>20000</v>
      </c>
      <c r="K4073" t="s">
        <v>5158</v>
      </c>
    </row>
    <row r="4074" spans="10:11" x14ac:dyDescent="0.35">
      <c r="J4074">
        <v>1000</v>
      </c>
      <c r="K4074" t="s">
        <v>5158</v>
      </c>
    </row>
    <row r="4075" spans="10:11" x14ac:dyDescent="0.35">
      <c r="J4075">
        <v>3500</v>
      </c>
      <c r="K4075" t="s">
        <v>5158</v>
      </c>
    </row>
    <row r="4076" spans="10:11" x14ac:dyDescent="0.35">
      <c r="J4076">
        <v>2750</v>
      </c>
      <c r="K4076" t="s">
        <v>5158</v>
      </c>
    </row>
    <row r="4077" spans="10:11" x14ac:dyDescent="0.35">
      <c r="J4077">
        <v>2000</v>
      </c>
      <c r="K4077" t="s">
        <v>5158</v>
      </c>
    </row>
    <row r="4078" spans="10:11" x14ac:dyDescent="0.35">
      <c r="J4078">
        <v>700</v>
      </c>
      <c r="K4078" t="s">
        <v>5158</v>
      </c>
    </row>
    <row r="4079" spans="10:11" x14ac:dyDescent="0.35">
      <c r="J4079">
        <v>15000</v>
      </c>
      <c r="K4079" t="s">
        <v>5158</v>
      </c>
    </row>
    <row r="4080" spans="10:11" x14ac:dyDescent="0.35">
      <c r="J4080">
        <v>250</v>
      </c>
      <c r="K4080" t="s">
        <v>5158</v>
      </c>
    </row>
    <row r="4081" spans="10:11" x14ac:dyDescent="0.35">
      <c r="J4081">
        <v>3000</v>
      </c>
      <c r="K4081" t="s">
        <v>5158</v>
      </c>
    </row>
    <row r="4082" spans="10:11" x14ac:dyDescent="0.35">
      <c r="J4082">
        <v>3000</v>
      </c>
      <c r="K4082" t="s">
        <v>5158</v>
      </c>
    </row>
    <row r="4083" spans="10:11" x14ac:dyDescent="0.35">
      <c r="J4083">
        <v>2224</v>
      </c>
      <c r="K4083" t="s">
        <v>5158</v>
      </c>
    </row>
    <row r="4084" spans="10:11" x14ac:dyDescent="0.35">
      <c r="J4084">
        <v>150</v>
      </c>
      <c r="K4084" t="s">
        <v>5158</v>
      </c>
    </row>
    <row r="4085" spans="10:11" x14ac:dyDescent="0.35">
      <c r="J4085">
        <v>3500</v>
      </c>
      <c r="K4085" t="s">
        <v>5158</v>
      </c>
    </row>
    <row r="4086" spans="10:11" x14ac:dyDescent="0.35">
      <c r="J4086">
        <v>3000</v>
      </c>
      <c r="K4086" t="s">
        <v>5158</v>
      </c>
    </row>
    <row r="4087" spans="10:11" x14ac:dyDescent="0.35">
      <c r="J4087">
        <v>3500</v>
      </c>
      <c r="K4087" t="s">
        <v>5158</v>
      </c>
    </row>
    <row r="4088" spans="10:11" x14ac:dyDescent="0.35">
      <c r="J4088">
        <v>1000</v>
      </c>
      <c r="K4088" t="s">
        <v>5158</v>
      </c>
    </row>
    <row r="4089" spans="10:11" x14ac:dyDescent="0.35">
      <c r="J4089">
        <v>9600</v>
      </c>
      <c r="K4089" t="s">
        <v>5158</v>
      </c>
    </row>
    <row r="4090" spans="10:11" x14ac:dyDescent="0.35">
      <c r="J4090">
        <v>2000</v>
      </c>
      <c r="K4090" t="s">
        <v>5158</v>
      </c>
    </row>
    <row r="4091" spans="10:11" x14ac:dyDescent="0.35">
      <c r="J4091">
        <v>5000</v>
      </c>
      <c r="K4091" t="s">
        <v>5158</v>
      </c>
    </row>
    <row r="4092" spans="10:11" x14ac:dyDescent="0.35">
      <c r="J4092">
        <v>1000</v>
      </c>
      <c r="K4092" t="s">
        <v>5158</v>
      </c>
    </row>
    <row r="4093" spans="10:11" x14ac:dyDescent="0.35">
      <c r="J4093">
        <v>1600</v>
      </c>
      <c r="K4093" t="s">
        <v>5158</v>
      </c>
    </row>
    <row r="4094" spans="10:11" x14ac:dyDescent="0.35">
      <c r="J4094">
        <v>110000</v>
      </c>
      <c r="K4094" t="s">
        <v>5158</v>
      </c>
    </row>
    <row r="4095" spans="10:11" x14ac:dyDescent="0.35">
      <c r="J4095">
        <v>2500</v>
      </c>
      <c r="K4095" t="s">
        <v>5158</v>
      </c>
    </row>
    <row r="4096" spans="10:11" x14ac:dyDescent="0.35">
      <c r="J4096">
        <v>2000</v>
      </c>
      <c r="K4096" t="s">
        <v>5158</v>
      </c>
    </row>
    <row r="4097" spans="10:11" x14ac:dyDescent="0.35">
      <c r="J4097">
        <v>30000</v>
      </c>
      <c r="K4097" t="s">
        <v>5158</v>
      </c>
    </row>
    <row r="4098" spans="10:11" x14ac:dyDescent="0.35">
      <c r="J4098">
        <v>3500</v>
      </c>
      <c r="K4098" t="s">
        <v>5158</v>
      </c>
    </row>
    <row r="4099" spans="10:11" x14ac:dyDescent="0.35">
      <c r="J4099">
        <v>10000</v>
      </c>
      <c r="K4099" t="s">
        <v>5158</v>
      </c>
    </row>
    <row r="4100" spans="10:11" x14ac:dyDescent="0.35">
      <c r="J4100">
        <v>75000</v>
      </c>
      <c r="K4100" t="s">
        <v>5158</v>
      </c>
    </row>
    <row r="4101" spans="10:11" x14ac:dyDescent="0.35">
      <c r="J4101">
        <v>4500</v>
      </c>
      <c r="K4101" t="s">
        <v>5158</v>
      </c>
    </row>
    <row r="4102" spans="10:11" x14ac:dyDescent="0.35">
      <c r="J4102">
        <v>270</v>
      </c>
      <c r="K4102" t="s">
        <v>5158</v>
      </c>
    </row>
    <row r="4103" spans="10:11" x14ac:dyDescent="0.35">
      <c r="J4103">
        <v>600</v>
      </c>
      <c r="K4103" t="s">
        <v>5158</v>
      </c>
    </row>
    <row r="4104" spans="10:11" x14ac:dyDescent="0.35">
      <c r="J4104">
        <v>500</v>
      </c>
      <c r="K4104" t="s">
        <v>5158</v>
      </c>
    </row>
    <row r="4105" spans="10:11" x14ac:dyDescent="0.35">
      <c r="J4105">
        <v>1000</v>
      </c>
      <c r="K4105" t="s">
        <v>5158</v>
      </c>
    </row>
    <row r="4106" spans="10:11" x14ac:dyDescent="0.35">
      <c r="J4106">
        <v>3000</v>
      </c>
      <c r="K4106" t="s">
        <v>5158</v>
      </c>
    </row>
    <row r="4107" spans="10:11" x14ac:dyDescent="0.35">
      <c r="J4107">
        <v>33000</v>
      </c>
      <c r="K4107" t="s">
        <v>5158</v>
      </c>
    </row>
    <row r="4108" spans="10:11" x14ac:dyDescent="0.35">
      <c r="J4108">
        <v>5000</v>
      </c>
      <c r="K4108" t="s">
        <v>5158</v>
      </c>
    </row>
    <row r="4109" spans="10:11" x14ac:dyDescent="0.35">
      <c r="J4109">
        <v>2000</v>
      </c>
      <c r="K4109" t="s">
        <v>5158</v>
      </c>
    </row>
    <row r="4110" spans="10:11" x14ac:dyDescent="0.35">
      <c r="J4110">
        <v>3000</v>
      </c>
      <c r="K4110" t="s">
        <v>5158</v>
      </c>
    </row>
    <row r="4111" spans="10:11" x14ac:dyDescent="0.35">
      <c r="J4111">
        <v>500</v>
      </c>
      <c r="K4111" t="s">
        <v>5158</v>
      </c>
    </row>
    <row r="4112" spans="10:11" x14ac:dyDescent="0.35">
      <c r="J4112">
        <v>300</v>
      </c>
      <c r="K4112" t="s">
        <v>5158</v>
      </c>
    </row>
    <row r="4113" spans="10:11" x14ac:dyDescent="0.35">
      <c r="J4113">
        <v>3000</v>
      </c>
      <c r="K4113" t="s">
        <v>5158</v>
      </c>
    </row>
    <row r="4114" spans="10:11" x14ac:dyDescent="0.35">
      <c r="J4114">
        <v>2500</v>
      </c>
      <c r="K4114" t="s">
        <v>5158</v>
      </c>
    </row>
    <row r="4115" spans="10:11" x14ac:dyDescent="0.35">
      <c r="J4115">
        <v>1500</v>
      </c>
      <c r="K4115" t="s">
        <v>5158</v>
      </c>
    </row>
  </sheetData>
  <phoneticPr fontId="3" type="noConversion"/>
  <conditionalFormatting sqref="K1">
    <cfRule type="colorScale" priority="5">
      <colorScale>
        <cfvo type="min"/>
        <cfvo type="max"/>
        <color theme="9"/>
        <color rgb="FFFFEF9C"/>
      </colorScale>
    </cfRule>
    <cfRule type="colorScale" priority="6">
      <colorScale>
        <cfvo type="min"/>
        <cfvo type="max"/>
        <color rgb="FFFFEF9C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ntainsText" dxfId="3" priority="1" operator="containsText" text="currently live">
      <formula>NOT(ISERROR(SEARCH("currently live",K1)))</formula>
    </cfRule>
    <cfRule type="containsText" dxfId="2" priority="2" operator="containsText" text="canceled">
      <formula>NOT(ISERROR(SEARCH("canceled",K1)))</formula>
    </cfRule>
    <cfRule type="containsText" dxfId="1" priority="3" operator="containsText" text="failed">
      <formula>NOT(ISERROR(SEARCH("failed",K1)))</formula>
    </cfRule>
    <cfRule type="containsText" dxfId="0" priority="4" operator="containsText" text="successful">
      <formula>NOT(ISERROR(SEARCH("successful",K1)))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Primary Table</vt:lpstr>
      <vt:lpstr>Category</vt:lpstr>
      <vt:lpstr>Sub-Category</vt:lpstr>
      <vt:lpstr>Sheet5</vt:lpstr>
      <vt:lpstr>Sheet9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Jaeeun Lee</cp:lastModifiedBy>
  <dcterms:created xsi:type="dcterms:W3CDTF">2017-04-20T15:17:24Z</dcterms:created>
  <dcterms:modified xsi:type="dcterms:W3CDTF">2020-01-31T20:38:09Z</dcterms:modified>
</cp:coreProperties>
</file>