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nje1\Desktop\Jenny\others\H1B\"/>
    </mc:Choice>
  </mc:AlternateContent>
  <bookViews>
    <workbookView xWindow="0" yWindow="0" windowWidth="19200" windowHeight="11595" activeTab="1"/>
  </bookViews>
  <sheets>
    <sheet name="Rawdata" sheetId="3" r:id="rId1"/>
    <sheet name="Optimization" sheetId="1" r:id="rId2"/>
    <sheet name="Cross-Val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8" i="1"/>
  <c r="C10" i="1"/>
  <c r="C9" i="1"/>
  <c r="C6" i="1"/>
  <c r="D9" i="1" l="1"/>
  <c r="D10" i="1"/>
  <c r="D7" i="1"/>
  <c r="D6" i="1"/>
  <c r="F6" i="1" l="1"/>
  <c r="H17" i="2" l="1"/>
  <c r="H4" i="2"/>
  <c r="H5" i="2"/>
  <c r="H6" i="2"/>
  <c r="H7" i="2"/>
  <c r="H8" i="2"/>
  <c r="H9" i="2"/>
  <c r="H10" i="2"/>
  <c r="H11" i="2"/>
  <c r="H12" i="2"/>
  <c r="H13" i="2"/>
  <c r="H14" i="2"/>
  <c r="H15" i="2"/>
  <c r="H3" i="2"/>
  <c r="F7" i="1"/>
  <c r="F8" i="1"/>
  <c r="F9" i="1"/>
  <c r="F10" i="1"/>
  <c r="F11" i="1"/>
  <c r="F12" i="1"/>
  <c r="B3" i="1" l="1"/>
  <c r="D2" i="1" s="1"/>
</calcChain>
</file>

<file path=xl/sharedStrings.xml><?xml version="1.0" encoding="utf-8"?>
<sst xmlns="http://schemas.openxmlformats.org/spreadsheetml/2006/main" count="161" uniqueCount="96">
  <si>
    <t>Estimate</t>
  </si>
  <si>
    <t>(Intercept)</t>
  </si>
  <si>
    <t>GPA</t>
  </si>
  <si>
    <t>NIH...FM.log</t>
  </si>
  <si>
    <t>F.S.log</t>
  </si>
  <si>
    <t>Forecast_POINT</t>
  </si>
  <si>
    <t>LOWER_BOUND</t>
  </si>
  <si>
    <t>UPPER_BOUND</t>
  </si>
  <si>
    <t>Actual_POINT</t>
  </si>
  <si>
    <t>Diff</t>
  </si>
  <si>
    <t>Cur Value (T)</t>
  </si>
  <si>
    <t>Target: 66</t>
  </si>
  <si>
    <t>Current: 53</t>
  </si>
  <si>
    <t>Current Intrinsic Value</t>
  </si>
  <si>
    <t>Cur Value</t>
  </si>
  <si>
    <t>Rank</t>
  </si>
  <si>
    <t>School</t>
  </si>
  <si>
    <t>Res Score</t>
  </si>
  <si>
    <t>PAS Score</t>
  </si>
  <si>
    <t>RDS Score</t>
  </si>
  <si>
    <t>MCAT</t>
  </si>
  <si>
    <t>Accept</t>
  </si>
  <si>
    <t>NIH $</t>
  </si>
  <si>
    <t>NIH $/FM</t>
  </si>
  <si>
    <t>F:S</t>
  </si>
  <si>
    <t>Tuit/Fees</t>
  </si>
  <si>
    <t>Enroll</t>
  </si>
  <si>
    <t>Public/Private</t>
  </si>
  <si>
    <t>A</t>
  </si>
  <si>
    <t>Private</t>
  </si>
  <si>
    <t>B</t>
  </si>
  <si>
    <t>C</t>
  </si>
  <si>
    <t>D</t>
  </si>
  <si>
    <t>Public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</si>
  <si>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</si>
  <si>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</si>
  <si>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</si>
  <si>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</si>
  <si>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</si>
  <si>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</si>
  <si>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</si>
  <si>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</si>
  <si>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</si>
  <si>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</si>
  <si>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</si>
  <si>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</si>
  <si>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</si>
  <si>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</si>
  <si>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</si>
  <si>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</si>
  <si>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</si>
  <si>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</si>
  <si>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</si>
  <si>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</si>
  <si>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</si>
  <si>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</si>
  <si>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ZA</t>
  </si>
  <si>
    <t>ZB</t>
  </si>
  <si>
    <t>ZC</t>
  </si>
  <si>
    <t>ZD</t>
  </si>
  <si>
    <t>ZE</t>
  </si>
  <si>
    <t>ZF</t>
  </si>
  <si>
    <t>ZG</t>
  </si>
  <si>
    <t>ZH</t>
  </si>
  <si>
    <t>ZI</t>
  </si>
  <si>
    <t>ZJ</t>
  </si>
  <si>
    <t>ZK</t>
  </si>
  <si>
    <t>ZL</t>
  </si>
  <si>
    <t>ZM</t>
  </si>
  <si>
    <t>ZN</t>
  </si>
  <si>
    <t>ZO</t>
  </si>
  <si>
    <t>ZP</t>
  </si>
  <si>
    <t>ZQ</t>
  </si>
  <si>
    <t>ZR</t>
  </si>
  <si>
    <t>ZS</t>
  </si>
  <si>
    <t>ZT</t>
  </si>
  <si>
    <t>ZU</t>
  </si>
  <si>
    <t>ZV</t>
  </si>
  <si>
    <t>ZW</t>
  </si>
  <si>
    <t>ZX</t>
  </si>
  <si>
    <t>ZY</t>
  </si>
  <si>
    <t>ZZ</t>
  </si>
  <si>
    <t>ZZA</t>
  </si>
  <si>
    <t>ZZB</t>
  </si>
  <si>
    <t>ZZC</t>
  </si>
  <si>
    <t>ZZD</t>
  </si>
  <si>
    <t>ZZE</t>
  </si>
  <si>
    <t>ZZF</t>
  </si>
  <si>
    <t>ZZG</t>
  </si>
  <si>
    <t>ZZH</t>
  </si>
  <si>
    <t>ZZI</t>
  </si>
  <si>
    <t>ZZJ</t>
  </si>
  <si>
    <t>ZZK</t>
  </si>
  <si>
    <t>ZZL</t>
  </si>
  <si>
    <t>PAS.Score</t>
  </si>
  <si>
    <t>Enrol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</si>
</sst>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0"/>
      <color rgb="FFC5C8C6"/>
      <name val="Lucida Console"/>
      <family val="3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 style="medium">
        <color rgb="FFCFD4D8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0" fillId="5" borderId="0" xfId="0" applyFill="1"/>
    <xf numFmtId="164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165" fontId="0" fillId="0" borderId="0" xfId="1" applyNumberFormat="1" applyFont="1"/>
    <xf numFmtId="1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H10" sqref="H10"/>
    </sheetView>
  </sheetViews>
  <sheetFormatPr defaultRowHeight="15" x14ac:dyDescent="0.25"/>
  <sheetData>
    <row r="1" spans="1:14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</row>
    <row r="2" spans="1:14" x14ac:dyDescent="0.25">
      <c r="A2">
        <v>1</v>
      </c>
      <c r="B2" t="s">
        <v>28</v>
      </c>
      <c r="C2">
        <v>100</v>
      </c>
      <c r="D2">
        <v>5</v>
      </c>
      <c r="E2">
        <v>4.7</v>
      </c>
      <c r="F2">
        <v>3.91</v>
      </c>
      <c r="G2">
        <v>517</v>
      </c>
      <c r="H2">
        <v>3.3000000000000002E-2</v>
      </c>
      <c r="I2">
        <v>1430.4</v>
      </c>
      <c r="J2">
        <v>154.9</v>
      </c>
      <c r="K2">
        <v>12.8</v>
      </c>
      <c r="L2">
        <v>59731</v>
      </c>
      <c r="M2">
        <v>720</v>
      </c>
      <c r="N2" t="s">
        <v>29</v>
      </c>
    </row>
    <row r="3" spans="1:14" x14ac:dyDescent="0.25">
      <c r="A3">
        <v>2</v>
      </c>
      <c r="B3" t="s">
        <v>30</v>
      </c>
      <c r="C3">
        <v>86</v>
      </c>
      <c r="D3">
        <v>5</v>
      </c>
      <c r="E3">
        <v>4.5</v>
      </c>
      <c r="F3">
        <v>3.9</v>
      </c>
      <c r="G3">
        <v>518</v>
      </c>
      <c r="H3">
        <v>2.5000000000000001E-2</v>
      </c>
      <c r="I3">
        <v>383.3</v>
      </c>
      <c r="J3">
        <v>391.1</v>
      </c>
      <c r="K3">
        <v>2</v>
      </c>
      <c r="L3">
        <v>55314</v>
      </c>
      <c r="M3">
        <v>487</v>
      </c>
      <c r="N3" t="s">
        <v>29</v>
      </c>
    </row>
    <row r="4" spans="1:14" x14ac:dyDescent="0.25">
      <c r="A4">
        <v>3</v>
      </c>
      <c r="B4" t="s">
        <v>31</v>
      </c>
      <c r="C4">
        <v>84</v>
      </c>
      <c r="D4">
        <v>5</v>
      </c>
      <c r="E4">
        <v>4.7</v>
      </c>
      <c r="F4">
        <v>3.9</v>
      </c>
      <c r="G4">
        <v>518</v>
      </c>
      <c r="H4">
        <v>5.8000000000000003E-2</v>
      </c>
      <c r="I4">
        <v>564.9</v>
      </c>
      <c r="J4">
        <v>254.5</v>
      </c>
      <c r="K4">
        <v>4.7</v>
      </c>
      <c r="L4">
        <v>55266</v>
      </c>
      <c r="M4">
        <v>471</v>
      </c>
      <c r="N4" t="s">
        <v>29</v>
      </c>
    </row>
    <row r="5" spans="1:14" x14ac:dyDescent="0.25">
      <c r="A5">
        <v>4</v>
      </c>
      <c r="B5" t="s">
        <v>32</v>
      </c>
      <c r="C5">
        <v>83</v>
      </c>
      <c r="D5">
        <v>5</v>
      </c>
      <c r="E5">
        <v>4.7</v>
      </c>
      <c r="F5">
        <v>3.84</v>
      </c>
      <c r="G5">
        <v>514</v>
      </c>
      <c r="H5">
        <v>3.4000000000000002E-2</v>
      </c>
      <c r="I5">
        <v>577.4</v>
      </c>
      <c r="J5">
        <v>238.4</v>
      </c>
      <c r="K5">
        <v>3.8</v>
      </c>
      <c r="L5">
        <v>50764</v>
      </c>
      <c r="M5">
        <v>633</v>
      </c>
      <c r="N5" t="s">
        <v>33</v>
      </c>
    </row>
    <row r="6" spans="1:14" x14ac:dyDescent="0.25">
      <c r="A6">
        <v>5</v>
      </c>
      <c r="B6" t="s">
        <v>34</v>
      </c>
      <c r="C6">
        <v>80</v>
      </c>
      <c r="D6">
        <v>5</v>
      </c>
      <c r="E6">
        <v>4.7</v>
      </c>
      <c r="F6">
        <v>3.86</v>
      </c>
      <c r="G6">
        <v>517</v>
      </c>
      <c r="H6">
        <v>4.7E-2</v>
      </c>
      <c r="I6">
        <v>535</v>
      </c>
      <c r="J6">
        <v>176.4</v>
      </c>
      <c r="K6">
        <v>4.8</v>
      </c>
      <c r="L6">
        <v>58809</v>
      </c>
      <c r="M6">
        <v>629</v>
      </c>
      <c r="N6" t="s">
        <v>29</v>
      </c>
    </row>
    <row r="7" spans="1:14" x14ac:dyDescent="0.25">
      <c r="A7">
        <v>6</v>
      </c>
      <c r="B7" t="s">
        <v>35</v>
      </c>
      <c r="C7">
        <v>76</v>
      </c>
      <c r="D7">
        <v>4</v>
      </c>
      <c r="E7">
        <v>4.4000000000000004</v>
      </c>
      <c r="F7">
        <v>3.87</v>
      </c>
      <c r="G7">
        <v>520</v>
      </c>
      <c r="H7">
        <v>4.1000000000000002E-2</v>
      </c>
      <c r="I7">
        <v>461.1</v>
      </c>
      <c r="J7">
        <v>220.1</v>
      </c>
      <c r="K7">
        <v>3.2</v>
      </c>
      <c r="L7">
        <v>63890</v>
      </c>
      <c r="M7">
        <v>660</v>
      </c>
      <c r="N7" t="s">
        <v>29</v>
      </c>
    </row>
    <row r="8" spans="1:14" x14ac:dyDescent="0.25">
      <c r="A8">
        <v>7</v>
      </c>
      <c r="B8" t="s">
        <v>36</v>
      </c>
      <c r="C8">
        <v>75</v>
      </c>
      <c r="D8">
        <v>5</v>
      </c>
      <c r="E8">
        <v>4.5</v>
      </c>
      <c r="F8">
        <v>3.85</v>
      </c>
      <c r="G8">
        <v>521</v>
      </c>
      <c r="H8">
        <v>8.7999999999999995E-2</v>
      </c>
      <c r="I8">
        <v>374</v>
      </c>
      <c r="J8">
        <v>192.4</v>
      </c>
      <c r="K8">
        <v>3.8</v>
      </c>
      <c r="L8">
        <v>60798</v>
      </c>
      <c r="M8">
        <v>507</v>
      </c>
      <c r="N8" t="s">
        <v>29</v>
      </c>
    </row>
    <row r="9" spans="1:14" x14ac:dyDescent="0.25">
      <c r="A9">
        <v>7</v>
      </c>
      <c r="B9" t="s">
        <v>37</v>
      </c>
      <c r="C9">
        <v>75</v>
      </c>
      <c r="D9">
        <v>5</v>
      </c>
      <c r="E9">
        <v>4.4000000000000004</v>
      </c>
      <c r="F9">
        <v>3.8</v>
      </c>
      <c r="G9">
        <v>513</v>
      </c>
      <c r="H9">
        <v>3.5000000000000003E-2</v>
      </c>
      <c r="I9">
        <v>369.6</v>
      </c>
      <c r="J9">
        <v>255.9</v>
      </c>
      <c r="K9">
        <v>3</v>
      </c>
      <c r="L9">
        <v>59072</v>
      </c>
      <c r="M9">
        <v>478</v>
      </c>
      <c r="N9" t="s">
        <v>29</v>
      </c>
    </row>
    <row r="10" spans="1:14" x14ac:dyDescent="0.25">
      <c r="A10">
        <v>9</v>
      </c>
      <c r="B10" t="s">
        <v>38</v>
      </c>
      <c r="C10">
        <v>74</v>
      </c>
      <c r="D10">
        <v>4</v>
      </c>
      <c r="E10">
        <v>4.2</v>
      </c>
      <c r="F10">
        <v>3.82</v>
      </c>
      <c r="G10">
        <v>517</v>
      </c>
      <c r="H10">
        <v>5.8999999999999997E-2</v>
      </c>
      <c r="I10">
        <v>359.6</v>
      </c>
      <c r="J10">
        <v>240.8</v>
      </c>
      <c r="K10">
        <v>3.6</v>
      </c>
      <c r="L10">
        <v>58644</v>
      </c>
      <c r="M10">
        <v>411</v>
      </c>
      <c r="N10" t="s">
        <v>33</v>
      </c>
    </row>
    <row r="11" spans="1:14" x14ac:dyDescent="0.25">
      <c r="A11">
        <v>9</v>
      </c>
      <c r="B11" t="s">
        <v>39</v>
      </c>
      <c r="C11">
        <v>74</v>
      </c>
      <c r="D11">
        <v>4</v>
      </c>
      <c r="E11">
        <v>4.4000000000000004</v>
      </c>
      <c r="F11">
        <v>3.82</v>
      </c>
      <c r="G11">
        <v>514</v>
      </c>
      <c r="H11">
        <v>6.3E-2</v>
      </c>
      <c r="I11">
        <v>402.2</v>
      </c>
      <c r="J11">
        <v>215.1</v>
      </c>
      <c r="K11">
        <v>2.6</v>
      </c>
      <c r="L11">
        <v>52708</v>
      </c>
      <c r="M11">
        <v>719</v>
      </c>
      <c r="N11" t="s">
        <v>29</v>
      </c>
    </row>
    <row r="12" spans="1:14" x14ac:dyDescent="0.25">
      <c r="A12">
        <v>11</v>
      </c>
      <c r="B12" t="s">
        <v>40</v>
      </c>
      <c r="C12">
        <v>73</v>
      </c>
      <c r="D12">
        <v>4</v>
      </c>
      <c r="E12">
        <v>4.4000000000000004</v>
      </c>
      <c r="F12">
        <v>3.72</v>
      </c>
      <c r="G12">
        <v>505</v>
      </c>
      <c r="H12">
        <v>2.7E-2</v>
      </c>
      <c r="I12">
        <v>600.20000000000005</v>
      </c>
      <c r="J12">
        <v>241.4</v>
      </c>
      <c r="K12">
        <v>3.4</v>
      </c>
      <c r="L12">
        <v>50169</v>
      </c>
      <c r="M12">
        <v>737</v>
      </c>
      <c r="N12" t="s">
        <v>33</v>
      </c>
    </row>
    <row r="13" spans="1:14" x14ac:dyDescent="0.25">
      <c r="A13">
        <v>12</v>
      </c>
      <c r="B13" t="s">
        <v>41</v>
      </c>
      <c r="C13">
        <v>72</v>
      </c>
      <c r="D13">
        <v>4</v>
      </c>
      <c r="E13">
        <v>4.0999999999999996</v>
      </c>
      <c r="F13">
        <v>3.69</v>
      </c>
      <c r="G13">
        <v>506</v>
      </c>
      <c r="H13">
        <v>3.6999999999999998E-2</v>
      </c>
      <c r="I13">
        <v>638.79999999999995</v>
      </c>
      <c r="J13">
        <v>224.1</v>
      </c>
      <c r="K13">
        <v>2.8</v>
      </c>
      <c r="L13">
        <v>64387</v>
      </c>
      <c r="M13">
        <v>1022</v>
      </c>
      <c r="N13" t="s">
        <v>33</v>
      </c>
    </row>
    <row r="14" spans="1:14" x14ac:dyDescent="0.25">
      <c r="A14">
        <v>12</v>
      </c>
      <c r="B14" t="s">
        <v>42</v>
      </c>
      <c r="C14">
        <v>72</v>
      </c>
      <c r="D14">
        <v>4</v>
      </c>
      <c r="E14">
        <v>3.9</v>
      </c>
      <c r="F14">
        <v>3.91</v>
      </c>
      <c r="G14">
        <v>520</v>
      </c>
      <c r="H14">
        <v>5.3999999999999999E-2</v>
      </c>
      <c r="I14">
        <v>310.8</v>
      </c>
      <c r="J14">
        <v>285.39999999999998</v>
      </c>
      <c r="K14">
        <v>1.9</v>
      </c>
      <c r="L14">
        <v>55110</v>
      </c>
      <c r="M14">
        <v>571</v>
      </c>
      <c r="N14" t="s">
        <v>29</v>
      </c>
    </row>
    <row r="15" spans="1:14" x14ac:dyDescent="0.25">
      <c r="A15">
        <v>14</v>
      </c>
      <c r="B15" t="s">
        <v>43</v>
      </c>
      <c r="C15">
        <v>71</v>
      </c>
      <c r="D15">
        <v>4</v>
      </c>
      <c r="E15">
        <v>4.2</v>
      </c>
      <c r="F15">
        <v>3.87</v>
      </c>
      <c r="G15">
        <v>520</v>
      </c>
      <c r="H15">
        <v>4.1000000000000002E-2</v>
      </c>
      <c r="I15">
        <v>353.3</v>
      </c>
      <c r="J15">
        <v>128.19999999999999</v>
      </c>
      <c r="K15">
        <v>7.2</v>
      </c>
      <c r="L15">
        <v>53604</v>
      </c>
      <c r="M15">
        <v>384</v>
      </c>
      <c r="N15" t="s">
        <v>29</v>
      </c>
    </row>
    <row r="16" spans="1:14" x14ac:dyDescent="0.25">
      <c r="A16">
        <v>15</v>
      </c>
      <c r="B16" t="s">
        <v>44</v>
      </c>
      <c r="C16">
        <v>70</v>
      </c>
      <c r="D16">
        <v>4</v>
      </c>
      <c r="E16">
        <v>4.0999999999999996</v>
      </c>
      <c r="F16">
        <v>3.82</v>
      </c>
      <c r="G16">
        <v>514</v>
      </c>
      <c r="H16">
        <v>6.0999999999999999E-2</v>
      </c>
      <c r="I16">
        <v>476.7</v>
      </c>
      <c r="J16">
        <v>212.3</v>
      </c>
      <c r="K16">
        <v>3.7</v>
      </c>
      <c r="L16">
        <v>54908</v>
      </c>
      <c r="M16">
        <v>601</v>
      </c>
      <c r="N16" t="s">
        <v>29</v>
      </c>
    </row>
    <row r="17" spans="1:14" x14ac:dyDescent="0.25">
      <c r="A17">
        <v>15</v>
      </c>
      <c r="B17" t="s">
        <v>45</v>
      </c>
      <c r="C17">
        <v>70</v>
      </c>
      <c r="D17">
        <v>4</v>
      </c>
      <c r="E17">
        <v>4.0999999999999996</v>
      </c>
      <c r="F17">
        <v>3.88</v>
      </c>
      <c r="G17">
        <v>520</v>
      </c>
      <c r="H17">
        <v>4.1000000000000002E-2</v>
      </c>
      <c r="I17">
        <v>222.1</v>
      </c>
      <c r="J17">
        <v>237.8</v>
      </c>
      <c r="K17">
        <v>2.6</v>
      </c>
      <c r="L17">
        <v>57050</v>
      </c>
      <c r="M17">
        <v>362</v>
      </c>
      <c r="N17" t="s">
        <v>29</v>
      </c>
    </row>
    <row r="18" spans="1:14" x14ac:dyDescent="0.25">
      <c r="A18">
        <v>17</v>
      </c>
      <c r="B18" t="s">
        <v>46</v>
      </c>
      <c r="C18">
        <v>69</v>
      </c>
      <c r="D18">
        <v>4</v>
      </c>
      <c r="E18">
        <v>4.2</v>
      </c>
      <c r="F18">
        <v>3.87</v>
      </c>
      <c r="G18">
        <v>518</v>
      </c>
      <c r="H18">
        <v>6.7000000000000004E-2</v>
      </c>
      <c r="I18">
        <v>331.4</v>
      </c>
      <c r="J18">
        <v>187.7</v>
      </c>
      <c r="K18">
        <v>2.7</v>
      </c>
      <c r="L18">
        <v>60680</v>
      </c>
      <c r="M18">
        <v>648</v>
      </c>
      <c r="N18" t="s">
        <v>29</v>
      </c>
    </row>
    <row r="19" spans="1:14" x14ac:dyDescent="0.25">
      <c r="A19">
        <v>18</v>
      </c>
      <c r="B19" t="s">
        <v>47</v>
      </c>
      <c r="C19">
        <v>67</v>
      </c>
      <c r="D19">
        <v>4</v>
      </c>
      <c r="E19">
        <v>3.8</v>
      </c>
      <c r="F19">
        <v>3.82</v>
      </c>
      <c r="G19">
        <v>517</v>
      </c>
      <c r="H19">
        <v>0.03</v>
      </c>
      <c r="I19">
        <v>329.9</v>
      </c>
      <c r="J19">
        <v>225</v>
      </c>
      <c r="K19">
        <v>2.9</v>
      </c>
      <c r="L19">
        <v>50043</v>
      </c>
      <c r="M19">
        <v>507</v>
      </c>
      <c r="N19" t="s">
        <v>33</v>
      </c>
    </row>
    <row r="20" spans="1:14" x14ac:dyDescent="0.25">
      <c r="A20">
        <v>18</v>
      </c>
      <c r="B20" t="s">
        <v>48</v>
      </c>
      <c r="C20">
        <v>67</v>
      </c>
      <c r="D20">
        <v>4</v>
      </c>
      <c r="E20">
        <v>4.3</v>
      </c>
      <c r="F20">
        <v>3.84</v>
      </c>
      <c r="G20">
        <v>518</v>
      </c>
      <c r="H20">
        <v>5.0999999999999997E-2</v>
      </c>
      <c r="I20">
        <v>303.8</v>
      </c>
      <c r="J20">
        <v>115.3</v>
      </c>
      <c r="K20">
        <v>6.4</v>
      </c>
      <c r="L20">
        <v>56335</v>
      </c>
      <c r="M20">
        <v>409</v>
      </c>
      <c r="N20" t="s">
        <v>29</v>
      </c>
    </row>
    <row r="21" spans="1:14" x14ac:dyDescent="0.25">
      <c r="A21">
        <v>20</v>
      </c>
      <c r="B21" t="s">
        <v>49</v>
      </c>
      <c r="C21">
        <v>66</v>
      </c>
      <c r="D21">
        <v>4</v>
      </c>
      <c r="E21">
        <v>4</v>
      </c>
      <c r="F21">
        <v>3.8</v>
      </c>
      <c r="G21">
        <v>513</v>
      </c>
      <c r="H21">
        <v>1.7999999999999999E-2</v>
      </c>
      <c r="I21">
        <v>308.7</v>
      </c>
      <c r="J21">
        <v>379.3</v>
      </c>
      <c r="K21">
        <v>3.9</v>
      </c>
      <c r="L21">
        <v>49900</v>
      </c>
      <c r="M21">
        <v>207</v>
      </c>
      <c r="N21" t="s">
        <v>29</v>
      </c>
    </row>
    <row r="22" spans="1:14" x14ac:dyDescent="0.25">
      <c r="A22">
        <v>21</v>
      </c>
      <c r="B22" t="s">
        <v>50</v>
      </c>
      <c r="C22">
        <v>64</v>
      </c>
      <c r="D22">
        <v>4</v>
      </c>
      <c r="E22">
        <v>4.0999999999999996</v>
      </c>
      <c r="F22">
        <v>3.86</v>
      </c>
      <c r="G22">
        <v>515</v>
      </c>
      <c r="H22">
        <v>4.1000000000000002E-2</v>
      </c>
      <c r="I22">
        <v>301</v>
      </c>
      <c r="J22">
        <v>145.5</v>
      </c>
      <c r="K22">
        <v>2.9</v>
      </c>
      <c r="L22">
        <v>32663</v>
      </c>
      <c r="M22">
        <v>718</v>
      </c>
      <c r="N22" t="s">
        <v>29</v>
      </c>
    </row>
    <row r="23" spans="1:14" x14ac:dyDescent="0.25">
      <c r="A23">
        <v>22</v>
      </c>
      <c r="B23" t="s">
        <v>51</v>
      </c>
      <c r="C23">
        <v>63</v>
      </c>
      <c r="D23">
        <v>4</v>
      </c>
      <c r="E23">
        <v>3.6</v>
      </c>
      <c r="F23">
        <v>3.77</v>
      </c>
      <c r="G23">
        <v>518</v>
      </c>
      <c r="H23">
        <v>7.1999999999999995E-2</v>
      </c>
      <c r="I23">
        <v>348.2</v>
      </c>
      <c r="J23">
        <v>233.7</v>
      </c>
      <c r="K23">
        <v>2.7</v>
      </c>
      <c r="L23">
        <v>54731</v>
      </c>
      <c r="M23">
        <v>561</v>
      </c>
      <c r="N23" t="s">
        <v>29</v>
      </c>
    </row>
    <row r="24" spans="1:14" x14ac:dyDescent="0.25">
      <c r="A24">
        <v>23</v>
      </c>
      <c r="B24" t="s">
        <v>52</v>
      </c>
      <c r="C24">
        <v>61</v>
      </c>
      <c r="D24">
        <v>4</v>
      </c>
      <c r="E24">
        <v>4.0999999999999996</v>
      </c>
      <c r="F24">
        <v>3.7</v>
      </c>
      <c r="G24">
        <v>514</v>
      </c>
      <c r="H24">
        <v>5.3999999999999999E-2</v>
      </c>
      <c r="I24">
        <v>256.10000000000002</v>
      </c>
      <c r="J24">
        <v>128.19999999999999</v>
      </c>
      <c r="K24">
        <v>3.5</v>
      </c>
      <c r="L24">
        <v>51100</v>
      </c>
      <c r="M24">
        <v>575</v>
      </c>
      <c r="N24" t="s">
        <v>29</v>
      </c>
    </row>
    <row r="25" spans="1:14" x14ac:dyDescent="0.25">
      <c r="A25">
        <v>24</v>
      </c>
      <c r="B25" t="s">
        <v>53</v>
      </c>
      <c r="C25">
        <v>60</v>
      </c>
      <c r="D25">
        <v>4</v>
      </c>
      <c r="E25">
        <v>3.8</v>
      </c>
      <c r="F25">
        <v>3.76</v>
      </c>
      <c r="G25">
        <v>509</v>
      </c>
      <c r="H25">
        <v>3.7999999999999999E-2</v>
      </c>
      <c r="I25">
        <v>278</v>
      </c>
      <c r="J25">
        <v>177.1</v>
      </c>
      <c r="K25">
        <v>1.9</v>
      </c>
      <c r="L25">
        <v>53661</v>
      </c>
      <c r="M25">
        <v>834</v>
      </c>
      <c r="N25" t="s">
        <v>33</v>
      </c>
    </row>
    <row r="26" spans="1:14" x14ac:dyDescent="0.25">
      <c r="A26">
        <v>25</v>
      </c>
      <c r="B26" t="s">
        <v>54</v>
      </c>
      <c r="C26">
        <v>58</v>
      </c>
      <c r="D26">
        <v>4</v>
      </c>
      <c r="E26">
        <v>3.9</v>
      </c>
      <c r="F26">
        <v>3.85</v>
      </c>
      <c r="G26">
        <v>513</v>
      </c>
      <c r="H26">
        <v>8.2000000000000003E-2</v>
      </c>
      <c r="I26">
        <v>202.8</v>
      </c>
      <c r="J26">
        <v>89.3</v>
      </c>
      <c r="K26">
        <v>2.4</v>
      </c>
      <c r="L26">
        <v>33023</v>
      </c>
      <c r="M26">
        <v>939</v>
      </c>
      <c r="N26" t="s">
        <v>33</v>
      </c>
    </row>
    <row r="27" spans="1:14" x14ac:dyDescent="0.25">
      <c r="A27">
        <v>25</v>
      </c>
      <c r="B27" t="s">
        <v>55</v>
      </c>
      <c r="C27">
        <v>58</v>
      </c>
      <c r="D27">
        <v>4</v>
      </c>
      <c r="E27">
        <v>3.7</v>
      </c>
      <c r="F27">
        <v>3.76</v>
      </c>
      <c r="G27">
        <v>517</v>
      </c>
      <c r="H27">
        <v>8.3000000000000004E-2</v>
      </c>
      <c r="I27">
        <v>310.7</v>
      </c>
      <c r="J27">
        <v>111.3</v>
      </c>
      <c r="K27">
        <v>3.1</v>
      </c>
      <c r="L27">
        <v>61386</v>
      </c>
      <c r="M27">
        <v>896</v>
      </c>
      <c r="N27" t="s">
        <v>29</v>
      </c>
    </row>
    <row r="28" spans="1:14" x14ac:dyDescent="0.25">
      <c r="A28">
        <v>27</v>
      </c>
      <c r="B28" t="s">
        <v>56</v>
      </c>
      <c r="C28">
        <v>56</v>
      </c>
      <c r="D28">
        <v>4</v>
      </c>
      <c r="E28">
        <v>3.8</v>
      </c>
      <c r="F28">
        <v>3.88</v>
      </c>
      <c r="G28">
        <v>517</v>
      </c>
      <c r="H28">
        <v>9.9000000000000005E-2</v>
      </c>
      <c r="I28">
        <v>135</v>
      </c>
      <c r="J28">
        <v>125.9</v>
      </c>
      <c r="K28">
        <v>1.6</v>
      </c>
      <c r="L28">
        <v>58238</v>
      </c>
      <c r="M28">
        <v>650</v>
      </c>
      <c r="N28" t="s">
        <v>33</v>
      </c>
    </row>
    <row r="29" spans="1:14" x14ac:dyDescent="0.25">
      <c r="A29">
        <v>28</v>
      </c>
      <c r="B29" t="s">
        <v>57</v>
      </c>
      <c r="C29">
        <v>55</v>
      </c>
      <c r="D29">
        <v>4</v>
      </c>
      <c r="E29">
        <v>3.6</v>
      </c>
      <c r="F29">
        <v>3.77</v>
      </c>
      <c r="G29">
        <v>512</v>
      </c>
      <c r="H29">
        <v>5.0999999999999997E-2</v>
      </c>
      <c r="I29">
        <v>200.7</v>
      </c>
      <c r="J29">
        <v>161.30000000000001</v>
      </c>
      <c r="K29">
        <v>1.7</v>
      </c>
      <c r="L29">
        <v>39761</v>
      </c>
      <c r="M29">
        <v>725</v>
      </c>
      <c r="N29" t="s">
        <v>33</v>
      </c>
    </row>
    <row r="30" spans="1:14" x14ac:dyDescent="0.25">
      <c r="A30">
        <v>29</v>
      </c>
      <c r="B30" t="s">
        <v>58</v>
      </c>
      <c r="C30">
        <v>54</v>
      </c>
      <c r="D30">
        <v>4</v>
      </c>
      <c r="E30">
        <v>3.7</v>
      </c>
      <c r="F30">
        <v>3.69</v>
      </c>
      <c r="G30">
        <v>509</v>
      </c>
      <c r="H30">
        <v>3.5000000000000003E-2</v>
      </c>
      <c r="I30">
        <v>234.3</v>
      </c>
      <c r="J30">
        <v>106.6</v>
      </c>
      <c r="K30">
        <v>3.8</v>
      </c>
      <c r="L30">
        <v>63415</v>
      </c>
      <c r="M30">
        <v>578</v>
      </c>
      <c r="N30" t="s">
        <v>33</v>
      </c>
    </row>
    <row r="31" spans="1:14" x14ac:dyDescent="0.25">
      <c r="A31">
        <v>30</v>
      </c>
      <c r="B31" t="s">
        <v>59</v>
      </c>
      <c r="C31">
        <v>53</v>
      </c>
      <c r="D31">
        <v>3</v>
      </c>
      <c r="E31">
        <v>3.5</v>
      </c>
      <c r="F31">
        <v>3.75</v>
      </c>
      <c r="G31">
        <v>515</v>
      </c>
      <c r="H31">
        <v>6.8000000000000005E-2</v>
      </c>
      <c r="I31">
        <v>192</v>
      </c>
      <c r="J31">
        <v>113.5</v>
      </c>
      <c r="K31">
        <v>2.4</v>
      </c>
      <c r="L31">
        <v>58198</v>
      </c>
      <c r="M31">
        <v>698</v>
      </c>
      <c r="N31" t="s">
        <v>29</v>
      </c>
    </row>
    <row r="32" spans="1:14" x14ac:dyDescent="0.25">
      <c r="A32">
        <v>31</v>
      </c>
      <c r="B32" t="s">
        <v>60</v>
      </c>
      <c r="C32">
        <v>52</v>
      </c>
      <c r="D32">
        <v>3.4</v>
      </c>
      <c r="E32">
        <v>3.4</v>
      </c>
      <c r="F32">
        <v>3.8</v>
      </c>
      <c r="G32">
        <v>514</v>
      </c>
      <c r="H32">
        <v>6.2E-2</v>
      </c>
      <c r="I32">
        <v>172</v>
      </c>
      <c r="J32">
        <v>87.5</v>
      </c>
      <c r="K32">
        <v>2.6</v>
      </c>
      <c r="L32">
        <v>37345</v>
      </c>
      <c r="M32">
        <v>770</v>
      </c>
      <c r="N32" t="s">
        <v>33</v>
      </c>
    </row>
    <row r="33" spans="1:14" x14ac:dyDescent="0.25">
      <c r="A33">
        <v>31</v>
      </c>
      <c r="B33" t="s">
        <v>61</v>
      </c>
      <c r="C33">
        <v>52</v>
      </c>
      <c r="D33">
        <v>3</v>
      </c>
      <c r="E33">
        <v>3.7</v>
      </c>
      <c r="F33">
        <v>3.78</v>
      </c>
      <c r="G33">
        <v>514</v>
      </c>
      <c r="H33">
        <v>2.7E-2</v>
      </c>
      <c r="I33">
        <v>102</v>
      </c>
      <c r="J33">
        <v>137.1</v>
      </c>
      <c r="K33">
        <v>1.4</v>
      </c>
      <c r="L33">
        <v>60028</v>
      </c>
      <c r="M33">
        <v>544</v>
      </c>
      <c r="N33" t="s">
        <v>29</v>
      </c>
    </row>
    <row r="34" spans="1:14" x14ac:dyDescent="0.25">
      <c r="A34">
        <v>33</v>
      </c>
      <c r="B34" t="s">
        <v>62</v>
      </c>
      <c r="C34">
        <v>51</v>
      </c>
      <c r="D34">
        <v>3.5</v>
      </c>
      <c r="E34">
        <v>3.6</v>
      </c>
      <c r="F34">
        <v>3.71</v>
      </c>
      <c r="G34">
        <v>512</v>
      </c>
      <c r="H34">
        <v>4.2000000000000003E-2</v>
      </c>
      <c r="I34">
        <v>137.30000000000001</v>
      </c>
      <c r="J34">
        <v>87.7</v>
      </c>
      <c r="K34">
        <v>3.6</v>
      </c>
      <c r="L34">
        <v>54830</v>
      </c>
      <c r="M34">
        <v>431</v>
      </c>
      <c r="N34" t="s">
        <v>29</v>
      </c>
    </row>
    <row r="35" spans="1:14" x14ac:dyDescent="0.25">
      <c r="A35">
        <v>33</v>
      </c>
      <c r="B35" t="s">
        <v>63</v>
      </c>
      <c r="C35">
        <v>51</v>
      </c>
      <c r="D35">
        <v>3.3</v>
      </c>
      <c r="E35">
        <v>3.6</v>
      </c>
      <c r="F35">
        <v>3.7</v>
      </c>
      <c r="G35">
        <v>512</v>
      </c>
      <c r="H35">
        <v>0.05</v>
      </c>
      <c r="I35">
        <v>167.2</v>
      </c>
      <c r="J35">
        <v>100.5</v>
      </c>
      <c r="K35">
        <v>2.2000000000000002</v>
      </c>
      <c r="L35">
        <v>61689</v>
      </c>
      <c r="M35">
        <v>762</v>
      </c>
      <c r="N35" t="s">
        <v>29</v>
      </c>
    </row>
    <row r="36" spans="1:14" x14ac:dyDescent="0.25">
      <c r="A36">
        <v>35</v>
      </c>
      <c r="B36" t="s">
        <v>64</v>
      </c>
      <c r="C36">
        <v>50</v>
      </c>
      <c r="D36">
        <v>3.6</v>
      </c>
      <c r="E36">
        <v>3.6</v>
      </c>
      <c r="F36">
        <v>3.74</v>
      </c>
      <c r="G36">
        <v>511</v>
      </c>
      <c r="H36">
        <v>7.3999999999999996E-2</v>
      </c>
      <c r="I36">
        <v>117.2</v>
      </c>
      <c r="J36">
        <v>122.5</v>
      </c>
      <c r="K36">
        <v>1.6</v>
      </c>
      <c r="L36">
        <v>54003</v>
      </c>
      <c r="M36">
        <v>603</v>
      </c>
      <c r="N36" t="s">
        <v>33</v>
      </c>
    </row>
    <row r="37" spans="1:14" x14ac:dyDescent="0.25">
      <c r="A37">
        <v>35</v>
      </c>
      <c r="B37" t="s">
        <v>65</v>
      </c>
      <c r="C37">
        <v>50</v>
      </c>
      <c r="D37">
        <v>3.4</v>
      </c>
      <c r="E37">
        <v>3.7</v>
      </c>
      <c r="F37">
        <v>3.69</v>
      </c>
      <c r="G37">
        <v>512</v>
      </c>
      <c r="H37">
        <v>4.1000000000000002E-2</v>
      </c>
      <c r="I37">
        <v>100.2</v>
      </c>
      <c r="J37">
        <v>126.9</v>
      </c>
      <c r="K37">
        <v>2.2000000000000002</v>
      </c>
      <c r="L37">
        <v>61753</v>
      </c>
      <c r="M37">
        <v>365</v>
      </c>
      <c r="N37" t="s">
        <v>29</v>
      </c>
    </row>
    <row r="38" spans="1:14" x14ac:dyDescent="0.25">
      <c r="A38">
        <v>35</v>
      </c>
      <c r="B38" t="s">
        <v>66</v>
      </c>
      <c r="C38">
        <v>50</v>
      </c>
      <c r="D38">
        <v>3.6</v>
      </c>
      <c r="E38">
        <v>3.6</v>
      </c>
      <c r="F38">
        <v>3.71</v>
      </c>
      <c r="G38">
        <v>511</v>
      </c>
      <c r="H38">
        <v>0.04</v>
      </c>
      <c r="I38">
        <v>173</v>
      </c>
      <c r="J38">
        <v>46.2</v>
      </c>
      <c r="K38">
        <v>5.4</v>
      </c>
      <c r="L38">
        <v>63098</v>
      </c>
      <c r="M38">
        <v>697</v>
      </c>
      <c r="N38" t="s">
        <v>33</v>
      </c>
    </row>
    <row r="39" spans="1:14" x14ac:dyDescent="0.25">
      <c r="A39">
        <v>35</v>
      </c>
      <c r="B39" t="s">
        <v>67</v>
      </c>
      <c r="C39">
        <v>50</v>
      </c>
      <c r="D39">
        <v>3.2</v>
      </c>
      <c r="E39">
        <v>3.3</v>
      </c>
      <c r="F39">
        <v>3.82</v>
      </c>
      <c r="G39">
        <v>515</v>
      </c>
      <c r="H39">
        <v>0.04</v>
      </c>
      <c r="I39">
        <v>162.1</v>
      </c>
      <c r="J39">
        <v>85.3</v>
      </c>
      <c r="K39">
        <v>2.5</v>
      </c>
      <c r="L39">
        <v>55394</v>
      </c>
      <c r="M39">
        <v>762</v>
      </c>
      <c r="N39" t="s">
        <v>33</v>
      </c>
    </row>
    <row r="40" spans="1:14" x14ac:dyDescent="0.25">
      <c r="A40">
        <v>35</v>
      </c>
      <c r="B40" t="s">
        <v>68</v>
      </c>
      <c r="C40">
        <v>50</v>
      </c>
      <c r="D40">
        <v>3.7</v>
      </c>
      <c r="E40">
        <v>3.5</v>
      </c>
      <c r="F40">
        <v>3.77</v>
      </c>
      <c r="G40">
        <v>507</v>
      </c>
      <c r="H40">
        <v>6.9000000000000006E-2</v>
      </c>
      <c r="I40">
        <v>186</v>
      </c>
      <c r="J40">
        <v>134.30000000000001</v>
      </c>
      <c r="K40">
        <v>1.7</v>
      </c>
      <c r="L40">
        <v>64214</v>
      </c>
      <c r="M40">
        <v>792</v>
      </c>
      <c r="N40" t="s">
        <v>29</v>
      </c>
    </row>
    <row r="41" spans="1:14" x14ac:dyDescent="0.25">
      <c r="A41">
        <v>40</v>
      </c>
      <c r="B41" t="s">
        <v>69</v>
      </c>
      <c r="C41">
        <v>48</v>
      </c>
      <c r="D41">
        <v>3</v>
      </c>
      <c r="E41">
        <v>3.2</v>
      </c>
      <c r="F41">
        <v>3.76</v>
      </c>
      <c r="G41">
        <v>513</v>
      </c>
      <c r="H41">
        <v>8.5000000000000006E-2</v>
      </c>
      <c r="I41">
        <v>196.6</v>
      </c>
      <c r="J41">
        <v>107.3</v>
      </c>
      <c r="K41">
        <v>2.7</v>
      </c>
      <c r="L41">
        <v>48895</v>
      </c>
      <c r="M41">
        <v>678</v>
      </c>
      <c r="N41" t="s">
        <v>33</v>
      </c>
    </row>
    <row r="42" spans="1:14" x14ac:dyDescent="0.25">
      <c r="A42">
        <v>40</v>
      </c>
      <c r="B42" t="s">
        <v>70</v>
      </c>
      <c r="C42">
        <v>48</v>
      </c>
      <c r="D42">
        <v>3.2</v>
      </c>
      <c r="E42">
        <v>3.2</v>
      </c>
      <c r="F42">
        <v>3.86</v>
      </c>
      <c r="G42">
        <v>513</v>
      </c>
      <c r="H42">
        <v>0.05</v>
      </c>
      <c r="I42">
        <v>121</v>
      </c>
      <c r="J42">
        <v>89.1</v>
      </c>
      <c r="K42">
        <v>2.5</v>
      </c>
      <c r="L42">
        <v>49385</v>
      </c>
      <c r="M42">
        <v>550</v>
      </c>
      <c r="N42" t="s">
        <v>33</v>
      </c>
    </row>
    <row r="43" spans="1:14" x14ac:dyDescent="0.25">
      <c r="A43">
        <v>40</v>
      </c>
      <c r="B43" t="s">
        <v>71</v>
      </c>
      <c r="C43">
        <v>48</v>
      </c>
      <c r="D43">
        <v>3.3</v>
      </c>
      <c r="E43">
        <v>3.2</v>
      </c>
      <c r="F43">
        <v>3.79</v>
      </c>
      <c r="G43">
        <v>511</v>
      </c>
      <c r="H43">
        <v>6.9000000000000006E-2</v>
      </c>
      <c r="I43">
        <v>129.9</v>
      </c>
      <c r="J43">
        <v>103.7</v>
      </c>
      <c r="K43">
        <v>2</v>
      </c>
      <c r="L43">
        <v>63139</v>
      </c>
      <c r="M43">
        <v>638</v>
      </c>
      <c r="N43" t="s">
        <v>33</v>
      </c>
    </row>
    <row r="44" spans="1:14" x14ac:dyDescent="0.25">
      <c r="A44">
        <v>40</v>
      </c>
      <c r="B44" t="s">
        <v>72</v>
      </c>
      <c r="C44">
        <v>48</v>
      </c>
      <c r="D44">
        <v>3.4</v>
      </c>
      <c r="E44">
        <v>3.6</v>
      </c>
      <c r="F44">
        <v>3.7</v>
      </c>
      <c r="G44">
        <v>509</v>
      </c>
      <c r="H44">
        <v>4.2000000000000003E-2</v>
      </c>
      <c r="I44">
        <v>141.6</v>
      </c>
      <c r="J44">
        <v>85.7</v>
      </c>
      <c r="K44">
        <v>3.8</v>
      </c>
      <c r="L44">
        <v>70002</v>
      </c>
      <c r="M44">
        <v>440</v>
      </c>
      <c r="N44" t="s">
        <v>33</v>
      </c>
    </row>
    <row r="45" spans="1:14" x14ac:dyDescent="0.25">
      <c r="A45">
        <v>44</v>
      </c>
      <c r="B45" t="s">
        <v>73</v>
      </c>
      <c r="C45">
        <v>47</v>
      </c>
      <c r="D45">
        <v>3.4</v>
      </c>
      <c r="E45">
        <v>3.6</v>
      </c>
      <c r="F45">
        <v>3.73</v>
      </c>
      <c r="G45">
        <v>508</v>
      </c>
      <c r="H45">
        <v>0.06</v>
      </c>
      <c r="I45">
        <v>158.80000000000001</v>
      </c>
      <c r="J45">
        <v>80.5</v>
      </c>
      <c r="K45">
        <v>2</v>
      </c>
      <c r="L45">
        <v>54619</v>
      </c>
      <c r="M45">
        <v>982</v>
      </c>
      <c r="N45" t="s">
        <v>33</v>
      </c>
    </row>
    <row r="46" spans="1:14" x14ac:dyDescent="0.25">
      <c r="A46">
        <v>45</v>
      </c>
      <c r="B46" t="s">
        <v>74</v>
      </c>
      <c r="C46">
        <v>46</v>
      </c>
      <c r="D46">
        <v>3.2</v>
      </c>
      <c r="E46">
        <v>3.8</v>
      </c>
      <c r="F46">
        <v>3.63</v>
      </c>
      <c r="G46">
        <v>512</v>
      </c>
      <c r="H46">
        <v>2.5000000000000001E-2</v>
      </c>
      <c r="I46">
        <v>119.6</v>
      </c>
      <c r="J46">
        <v>67.8</v>
      </c>
      <c r="K46">
        <v>2.2000000000000002</v>
      </c>
      <c r="L46">
        <v>58246</v>
      </c>
      <c r="M46">
        <v>785</v>
      </c>
      <c r="N46" t="s">
        <v>29</v>
      </c>
    </row>
    <row r="47" spans="1:14" x14ac:dyDescent="0.25">
      <c r="A47">
        <v>45</v>
      </c>
      <c r="B47" t="s">
        <v>75</v>
      </c>
      <c r="C47">
        <v>46</v>
      </c>
      <c r="D47">
        <v>3.4</v>
      </c>
      <c r="E47">
        <v>3.6</v>
      </c>
      <c r="F47">
        <v>3.8</v>
      </c>
      <c r="G47">
        <v>509</v>
      </c>
      <c r="H47">
        <v>7.8E-2</v>
      </c>
      <c r="I47">
        <v>126.1</v>
      </c>
      <c r="J47">
        <v>54.6</v>
      </c>
      <c r="K47">
        <v>1.7</v>
      </c>
      <c r="L47">
        <v>57438</v>
      </c>
      <c r="M47">
        <v>1395</v>
      </c>
      <c r="N47" t="s">
        <v>33</v>
      </c>
    </row>
    <row r="48" spans="1:14" x14ac:dyDescent="0.25">
      <c r="A48">
        <v>45</v>
      </c>
      <c r="B48" t="s">
        <v>76</v>
      </c>
      <c r="C48">
        <v>46</v>
      </c>
      <c r="D48">
        <v>3.2</v>
      </c>
      <c r="E48">
        <v>3.3</v>
      </c>
      <c r="F48">
        <v>3.64</v>
      </c>
      <c r="G48">
        <v>506</v>
      </c>
      <c r="H48">
        <v>2.7E-2</v>
      </c>
      <c r="I48">
        <v>142.80000000000001</v>
      </c>
      <c r="J48">
        <v>171</v>
      </c>
      <c r="K48">
        <v>1.9</v>
      </c>
      <c r="L48">
        <v>50943</v>
      </c>
      <c r="M48">
        <v>438</v>
      </c>
      <c r="N48" t="s">
        <v>33</v>
      </c>
    </row>
    <row r="49" spans="1:14" x14ac:dyDescent="0.25">
      <c r="A49">
        <v>48</v>
      </c>
      <c r="B49" t="s">
        <v>77</v>
      </c>
      <c r="C49">
        <v>45</v>
      </c>
      <c r="D49">
        <v>3.1</v>
      </c>
      <c r="E49">
        <v>3.3</v>
      </c>
      <c r="F49">
        <v>3.71</v>
      </c>
      <c r="G49">
        <v>512</v>
      </c>
      <c r="H49">
        <v>4.3999999999999997E-2</v>
      </c>
      <c r="I49">
        <v>114.8</v>
      </c>
      <c r="J49">
        <v>76.8</v>
      </c>
      <c r="K49">
        <v>1.9</v>
      </c>
      <c r="L49">
        <v>42642</v>
      </c>
      <c r="M49">
        <v>806</v>
      </c>
      <c r="N49" t="s">
        <v>33</v>
      </c>
    </row>
    <row r="50" spans="1:14" x14ac:dyDescent="0.25">
      <c r="A50">
        <v>48</v>
      </c>
      <c r="B50" t="s">
        <v>78</v>
      </c>
      <c r="C50">
        <v>45</v>
      </c>
      <c r="D50">
        <v>2.8</v>
      </c>
      <c r="E50">
        <v>3.1</v>
      </c>
      <c r="F50">
        <v>3.7</v>
      </c>
      <c r="G50">
        <v>511</v>
      </c>
      <c r="H50">
        <v>3.9E-2</v>
      </c>
      <c r="I50">
        <v>113.1</v>
      </c>
      <c r="J50">
        <v>136.5</v>
      </c>
      <c r="K50">
        <v>2</v>
      </c>
      <c r="L50">
        <v>50952</v>
      </c>
      <c r="M50">
        <v>410</v>
      </c>
      <c r="N50" t="s">
        <v>29</v>
      </c>
    </row>
    <row r="51" spans="1:14" x14ac:dyDescent="0.25">
      <c r="A51">
        <v>50</v>
      </c>
      <c r="B51" t="s">
        <v>79</v>
      </c>
      <c r="C51">
        <v>44</v>
      </c>
      <c r="D51">
        <v>3.3</v>
      </c>
      <c r="E51">
        <v>3.6</v>
      </c>
      <c r="F51">
        <v>3.67</v>
      </c>
      <c r="G51">
        <v>511</v>
      </c>
      <c r="H51">
        <v>5.6000000000000001E-2</v>
      </c>
      <c r="I51">
        <v>72.7</v>
      </c>
      <c r="J51">
        <v>48.4</v>
      </c>
      <c r="K51">
        <v>1.8</v>
      </c>
      <c r="L51">
        <v>60258</v>
      </c>
      <c r="M51">
        <v>846</v>
      </c>
      <c r="N51" t="s">
        <v>29</v>
      </c>
    </row>
    <row r="52" spans="1:14" x14ac:dyDescent="0.25">
      <c r="A52">
        <v>50</v>
      </c>
      <c r="B52" t="s">
        <v>80</v>
      </c>
      <c r="C52">
        <v>44</v>
      </c>
      <c r="D52">
        <v>3.1</v>
      </c>
      <c r="E52">
        <v>3</v>
      </c>
      <c r="F52">
        <v>3.7</v>
      </c>
      <c r="G52">
        <v>510</v>
      </c>
      <c r="H52">
        <v>7.8E-2</v>
      </c>
      <c r="I52">
        <v>148.5</v>
      </c>
      <c r="J52">
        <v>112.2</v>
      </c>
      <c r="K52">
        <v>2.4</v>
      </c>
      <c r="L52">
        <v>61457</v>
      </c>
      <c r="M52">
        <v>543</v>
      </c>
      <c r="N52" t="s">
        <v>33</v>
      </c>
    </row>
    <row r="53" spans="1:14" x14ac:dyDescent="0.25">
      <c r="A53">
        <v>52</v>
      </c>
      <c r="B53" t="s">
        <v>81</v>
      </c>
      <c r="C53">
        <v>43</v>
      </c>
      <c r="D53">
        <v>3</v>
      </c>
      <c r="E53">
        <v>3.2</v>
      </c>
      <c r="F53">
        <v>3.68</v>
      </c>
      <c r="G53">
        <v>511</v>
      </c>
      <c r="H53">
        <v>7.8E-2</v>
      </c>
      <c r="I53">
        <v>114.5</v>
      </c>
      <c r="J53">
        <v>122</v>
      </c>
      <c r="K53">
        <v>0.7</v>
      </c>
      <c r="L53">
        <v>77678</v>
      </c>
      <c r="M53">
        <v>1336</v>
      </c>
      <c r="N53" t="s">
        <v>33</v>
      </c>
    </row>
    <row r="54" spans="1:14" x14ac:dyDescent="0.25">
      <c r="A54">
        <v>53</v>
      </c>
      <c r="B54" t="s">
        <v>82</v>
      </c>
      <c r="C54">
        <v>42</v>
      </c>
      <c r="D54">
        <v>3.1</v>
      </c>
      <c r="E54">
        <v>3.4</v>
      </c>
      <c r="F54">
        <v>3.72</v>
      </c>
      <c r="G54">
        <v>511</v>
      </c>
      <c r="H54">
        <v>4.2999999999999997E-2</v>
      </c>
      <c r="I54">
        <v>72.5</v>
      </c>
      <c r="J54">
        <v>22.4</v>
      </c>
      <c r="K54">
        <v>3</v>
      </c>
      <c r="L54">
        <v>55247</v>
      </c>
      <c r="M54">
        <v>1070</v>
      </c>
      <c r="N54" t="s">
        <v>29</v>
      </c>
    </row>
    <row r="55" spans="1:14" x14ac:dyDescent="0.25">
      <c r="A55">
        <v>53</v>
      </c>
      <c r="B55" t="s">
        <v>83</v>
      </c>
      <c r="C55">
        <v>42</v>
      </c>
      <c r="D55">
        <v>3.2</v>
      </c>
      <c r="E55">
        <v>3.3</v>
      </c>
      <c r="F55">
        <v>3.58</v>
      </c>
      <c r="G55">
        <v>508</v>
      </c>
      <c r="H55">
        <v>2.5999999999999999E-2</v>
      </c>
      <c r="I55">
        <v>99.9</v>
      </c>
      <c r="J55">
        <v>92.6</v>
      </c>
      <c r="K55">
        <v>2.2999999999999998</v>
      </c>
      <c r="L55">
        <v>53354</v>
      </c>
      <c r="M55">
        <v>479</v>
      </c>
      <c r="N55" t="s">
        <v>29</v>
      </c>
    </row>
    <row r="56" spans="1:14" x14ac:dyDescent="0.25">
      <c r="A56">
        <v>55</v>
      </c>
      <c r="B56" t="s">
        <v>84</v>
      </c>
      <c r="C56">
        <v>41</v>
      </c>
      <c r="D56">
        <v>2.8</v>
      </c>
      <c r="E56">
        <v>2.9</v>
      </c>
      <c r="F56">
        <v>3.73</v>
      </c>
      <c r="G56">
        <v>511</v>
      </c>
      <c r="H56">
        <v>4.8000000000000001E-2</v>
      </c>
      <c r="I56">
        <v>95.1</v>
      </c>
      <c r="J56">
        <v>114.2</v>
      </c>
      <c r="K56">
        <v>1</v>
      </c>
      <c r="L56">
        <v>54591</v>
      </c>
      <c r="M56">
        <v>870</v>
      </c>
      <c r="N56" t="s">
        <v>29</v>
      </c>
    </row>
    <row r="57" spans="1:14" x14ac:dyDescent="0.25">
      <c r="A57">
        <v>56</v>
      </c>
      <c r="B57" t="s">
        <v>85</v>
      </c>
      <c r="C57">
        <v>40</v>
      </c>
      <c r="D57">
        <v>2.8</v>
      </c>
      <c r="E57">
        <v>3.1</v>
      </c>
      <c r="F57">
        <v>3.77</v>
      </c>
      <c r="G57">
        <v>509</v>
      </c>
      <c r="H57">
        <v>6.7000000000000004E-2</v>
      </c>
      <c r="I57">
        <v>69.8</v>
      </c>
      <c r="J57">
        <v>67</v>
      </c>
      <c r="K57">
        <v>2.6</v>
      </c>
      <c r="L57">
        <v>67922</v>
      </c>
      <c r="M57">
        <v>403</v>
      </c>
      <c r="N57" t="s">
        <v>33</v>
      </c>
    </row>
    <row r="58" spans="1:14" x14ac:dyDescent="0.25">
      <c r="A58">
        <v>56</v>
      </c>
      <c r="B58" t="s">
        <v>86</v>
      </c>
      <c r="C58">
        <v>40</v>
      </c>
      <c r="D58">
        <v>2.5</v>
      </c>
      <c r="E58">
        <v>2.7</v>
      </c>
      <c r="F58">
        <v>3.57</v>
      </c>
      <c r="G58">
        <v>513</v>
      </c>
      <c r="H58">
        <v>5.2999999999999999E-2</v>
      </c>
      <c r="I58">
        <v>115.2</v>
      </c>
      <c r="J58">
        <v>201</v>
      </c>
      <c r="K58">
        <v>0.8</v>
      </c>
      <c r="L58">
        <v>54915</v>
      </c>
      <c r="M58">
        <v>707</v>
      </c>
      <c r="N58" t="s">
        <v>33</v>
      </c>
    </row>
    <row r="59" spans="1:14" x14ac:dyDescent="0.25">
      <c r="A59">
        <v>56</v>
      </c>
      <c r="B59" t="s">
        <v>87</v>
      </c>
      <c r="C59">
        <v>40</v>
      </c>
      <c r="D59">
        <v>2.9</v>
      </c>
      <c r="E59">
        <v>3.2</v>
      </c>
      <c r="F59">
        <v>3.73</v>
      </c>
      <c r="G59">
        <v>510</v>
      </c>
      <c r="H59">
        <v>0.05</v>
      </c>
      <c r="I59">
        <v>46.4</v>
      </c>
      <c r="J59">
        <v>65.5</v>
      </c>
      <c r="K59">
        <v>1.5</v>
      </c>
      <c r="L59">
        <v>62448</v>
      </c>
      <c r="M59">
        <v>469</v>
      </c>
      <c r="N59" t="s">
        <v>33</v>
      </c>
    </row>
    <row r="60" spans="1:14" x14ac:dyDescent="0.25">
      <c r="A60">
        <v>59</v>
      </c>
      <c r="B60" t="s">
        <v>88</v>
      </c>
      <c r="C60">
        <v>39</v>
      </c>
      <c r="D60">
        <v>2.9</v>
      </c>
      <c r="E60">
        <v>3.3</v>
      </c>
      <c r="F60">
        <v>3.7</v>
      </c>
      <c r="G60">
        <v>511</v>
      </c>
      <c r="H60">
        <v>2.5999999999999999E-2</v>
      </c>
      <c r="I60">
        <v>53.1</v>
      </c>
      <c r="J60">
        <v>47.2</v>
      </c>
      <c r="K60">
        <v>1.6</v>
      </c>
      <c r="L60">
        <v>57258</v>
      </c>
      <c r="M60">
        <v>725</v>
      </c>
      <c r="N60" t="s">
        <v>29</v>
      </c>
    </row>
    <row r="61" spans="1:14" x14ac:dyDescent="0.25">
      <c r="A61">
        <v>59</v>
      </c>
      <c r="B61" t="s">
        <v>89</v>
      </c>
      <c r="C61">
        <v>39</v>
      </c>
      <c r="D61">
        <v>2.9</v>
      </c>
      <c r="E61">
        <v>3.1</v>
      </c>
      <c r="F61">
        <v>3.68</v>
      </c>
      <c r="G61">
        <v>511</v>
      </c>
      <c r="H61">
        <v>4.4999999999999998E-2</v>
      </c>
      <c r="I61">
        <v>60.1</v>
      </c>
      <c r="J61">
        <v>86.3</v>
      </c>
      <c r="K61">
        <v>1.4</v>
      </c>
      <c r="L61">
        <v>51306</v>
      </c>
      <c r="M61">
        <v>515</v>
      </c>
      <c r="N61" t="s">
        <v>29</v>
      </c>
    </row>
    <row r="62" spans="1:14" x14ac:dyDescent="0.25">
      <c r="A62">
        <v>59</v>
      </c>
      <c r="B62" t="s">
        <v>90</v>
      </c>
      <c r="C62">
        <v>39</v>
      </c>
      <c r="D62">
        <v>2.7</v>
      </c>
      <c r="E62">
        <v>3.1</v>
      </c>
      <c r="F62">
        <v>3.7</v>
      </c>
      <c r="G62">
        <v>511</v>
      </c>
      <c r="H62">
        <v>8.3000000000000004E-2</v>
      </c>
      <c r="I62">
        <v>69.2</v>
      </c>
      <c r="J62">
        <v>86.6</v>
      </c>
      <c r="K62">
        <v>1.5</v>
      </c>
      <c r="L62">
        <v>68176</v>
      </c>
      <c r="M62">
        <v>522</v>
      </c>
      <c r="N62" t="s">
        <v>33</v>
      </c>
    </row>
    <row r="63" spans="1:14" x14ac:dyDescent="0.25">
      <c r="A63">
        <v>59</v>
      </c>
      <c r="B63" t="s">
        <v>91</v>
      </c>
      <c r="C63">
        <v>39</v>
      </c>
      <c r="D63">
        <v>3</v>
      </c>
      <c r="E63">
        <v>3.3</v>
      </c>
      <c r="F63">
        <v>3.78</v>
      </c>
      <c r="G63">
        <v>509</v>
      </c>
      <c r="H63">
        <v>0.13900000000000001</v>
      </c>
      <c r="I63">
        <v>65.900000000000006</v>
      </c>
      <c r="J63">
        <v>49.7</v>
      </c>
      <c r="K63">
        <v>1.4</v>
      </c>
      <c r="L63">
        <v>31396</v>
      </c>
      <c r="M63">
        <v>968</v>
      </c>
      <c r="N63" t="s">
        <v>33</v>
      </c>
    </row>
    <row r="64" spans="1:14" x14ac:dyDescent="0.25">
      <c r="A64">
        <v>59</v>
      </c>
      <c r="B64" t="s">
        <v>92</v>
      </c>
      <c r="C64">
        <v>39</v>
      </c>
      <c r="D64">
        <v>2.8</v>
      </c>
      <c r="E64">
        <v>3</v>
      </c>
      <c r="F64">
        <v>3.75</v>
      </c>
      <c r="G64">
        <v>511</v>
      </c>
      <c r="H64">
        <v>7.3999999999999996E-2</v>
      </c>
      <c r="I64">
        <v>66.400000000000006</v>
      </c>
      <c r="J64">
        <v>69.3</v>
      </c>
      <c r="K64">
        <v>1.8</v>
      </c>
      <c r="L64">
        <v>65861</v>
      </c>
      <c r="M64">
        <v>547</v>
      </c>
      <c r="N64" t="s">
        <v>33</v>
      </c>
    </row>
    <row r="65" spans="1:14" x14ac:dyDescent="0.25">
      <c r="A65">
        <v>59</v>
      </c>
      <c r="B65" t="s">
        <v>93</v>
      </c>
      <c r="C65">
        <v>39</v>
      </c>
      <c r="D65">
        <v>3</v>
      </c>
      <c r="E65">
        <v>3.1</v>
      </c>
      <c r="F65">
        <v>3.73</v>
      </c>
      <c r="G65">
        <v>509</v>
      </c>
      <c r="H65">
        <v>8.7999999999999995E-2</v>
      </c>
      <c r="I65">
        <v>53.3</v>
      </c>
      <c r="J65">
        <v>72.5</v>
      </c>
      <c r="K65">
        <v>1.4</v>
      </c>
      <c r="L65">
        <v>76405</v>
      </c>
      <c r="M65">
        <v>509</v>
      </c>
      <c r="N65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G12" sqref="G12"/>
    </sheetView>
  </sheetViews>
  <sheetFormatPr defaultRowHeight="15" x14ac:dyDescent="0.25"/>
  <cols>
    <col min="1" max="1" width="21.140625" bestFit="1" customWidth="1"/>
    <col min="2" max="2" width="12" bestFit="1" customWidth="1"/>
    <col min="3" max="3" width="12.42578125" bestFit="1" customWidth="1"/>
  </cols>
  <sheetData>
    <row r="1" spans="1:6" x14ac:dyDescent="0.25">
      <c r="A1" t="s">
        <v>11</v>
      </c>
      <c r="B1">
        <v>66</v>
      </c>
      <c r="C1">
        <v>52.11931029364326</v>
      </c>
    </row>
    <row r="2" spans="1:6" x14ac:dyDescent="0.25">
      <c r="A2" t="s">
        <v>12</v>
      </c>
      <c r="B2">
        <v>53</v>
      </c>
      <c r="D2" s="15">
        <f>B3/C1-1</f>
        <v>0</v>
      </c>
    </row>
    <row r="3" spans="1:6" x14ac:dyDescent="0.25">
      <c r="A3" t="s">
        <v>13</v>
      </c>
      <c r="B3" s="11">
        <f>EXP(SUM(F6:F12,B5))</f>
        <v>52.11931029364326</v>
      </c>
    </row>
    <row r="4" spans="1:6" x14ac:dyDescent="0.25">
      <c r="A4" s="2"/>
      <c r="B4" t="s">
        <v>0</v>
      </c>
      <c r="C4" t="s">
        <v>14</v>
      </c>
      <c r="D4" t="s">
        <v>10</v>
      </c>
    </row>
    <row r="5" spans="1:6" x14ac:dyDescent="0.25">
      <c r="A5" s="2" t="s">
        <v>1</v>
      </c>
      <c r="B5" s="13">
        <v>-2.7970000000000002</v>
      </c>
    </row>
    <row r="6" spans="1:6" x14ac:dyDescent="0.25">
      <c r="A6" s="2" t="s">
        <v>94</v>
      </c>
      <c r="B6" s="13">
        <v>0.11749999999999999</v>
      </c>
      <c r="C6" s="8">
        <f>Rawdata!D32</f>
        <v>3.4</v>
      </c>
      <c r="D6" s="2">
        <f>C6</f>
        <v>3.4</v>
      </c>
      <c r="F6">
        <f t="shared" ref="F6:F12" si="0">B6*D6</f>
        <v>0.39949999999999997</v>
      </c>
    </row>
    <row r="7" spans="1:6" x14ac:dyDescent="0.25">
      <c r="A7" s="2" t="s">
        <v>2</v>
      </c>
      <c r="B7" s="13">
        <v>0.42230000000000001</v>
      </c>
      <c r="C7" s="8">
        <v>3.8</v>
      </c>
      <c r="D7" s="2">
        <f>C7</f>
        <v>3.8</v>
      </c>
      <c r="F7">
        <f t="shared" si="0"/>
        <v>1.6047400000000001</v>
      </c>
    </row>
    <row r="8" spans="1:6" x14ac:dyDescent="0.25">
      <c r="A8" s="2" t="s">
        <v>21</v>
      </c>
      <c r="B8" s="13">
        <v>-0.85450000000000004</v>
      </c>
      <c r="C8" s="9">
        <v>6.2E-2</v>
      </c>
      <c r="D8" s="14">
        <f>C8</f>
        <v>6.2E-2</v>
      </c>
      <c r="F8">
        <f t="shared" si="0"/>
        <v>-5.2979000000000005E-2</v>
      </c>
    </row>
    <row r="9" spans="1:6" x14ac:dyDescent="0.25">
      <c r="A9" s="2" t="s">
        <v>3</v>
      </c>
      <c r="B9" s="13">
        <v>0.1996</v>
      </c>
      <c r="C9" s="10">
        <f>Rawdata!J32</f>
        <v>87.5</v>
      </c>
      <c r="D9" s="2">
        <f t="shared" ref="D9:D12" si="1">LN(C9)</f>
        <v>4.4716387933635691</v>
      </c>
      <c r="F9">
        <f t="shared" si="0"/>
        <v>0.89253910315536833</v>
      </c>
    </row>
    <row r="10" spans="1:6" x14ac:dyDescent="0.25">
      <c r="A10" s="2" t="s">
        <v>4</v>
      </c>
      <c r="B10" s="13">
        <v>0.15429999999999999</v>
      </c>
      <c r="C10" s="8">
        <f>Rawdata!K32</f>
        <v>2.6</v>
      </c>
      <c r="D10" s="2">
        <f t="shared" si="1"/>
        <v>0.95551144502743635</v>
      </c>
      <c r="F10">
        <f t="shared" si="0"/>
        <v>0.14743541596773341</v>
      </c>
    </row>
    <row r="11" spans="1:6" x14ac:dyDescent="0.25">
      <c r="A11" s="2" t="s">
        <v>20</v>
      </c>
      <c r="B11" s="13">
        <v>7.0159999999999997E-3</v>
      </c>
      <c r="C11" s="8">
        <v>514</v>
      </c>
      <c r="D11" s="2">
        <f>C11</f>
        <v>514</v>
      </c>
      <c r="F11">
        <f t="shared" si="0"/>
        <v>3.6062239999999997</v>
      </c>
    </row>
    <row r="12" spans="1:6" x14ac:dyDescent="0.25">
      <c r="A12" s="2" t="s">
        <v>95</v>
      </c>
      <c r="B12" s="13">
        <v>1.9880000000000001E-4</v>
      </c>
      <c r="C12" s="8">
        <v>770</v>
      </c>
      <c r="D12" s="2">
        <f>C12</f>
        <v>770</v>
      </c>
      <c r="F12">
        <f t="shared" si="0"/>
        <v>0.15307600000000002</v>
      </c>
    </row>
    <row r="17" spans="10:10" x14ac:dyDescent="0.25">
      <c r="J17" s="1"/>
    </row>
    <row r="18" spans="10:10" x14ac:dyDescent="0.25">
      <c r="J18" s="12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F18" sqref="F18"/>
    </sheetView>
  </sheetViews>
  <sheetFormatPr defaultRowHeight="15" x14ac:dyDescent="0.25"/>
  <sheetData>
    <row r="2" spans="1:8" ht="21.75" thickBot="1" x14ac:dyDescent="0.3">
      <c r="A2" s="4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</row>
    <row r="3" spans="1:8" ht="15.75" thickBot="1" x14ac:dyDescent="0.3">
      <c r="A3" s="5">
        <v>1</v>
      </c>
      <c r="B3" s="6">
        <v>71.5</v>
      </c>
      <c r="C3" s="6">
        <v>67.75</v>
      </c>
      <c r="D3" s="6">
        <v>75.45</v>
      </c>
      <c r="E3" s="6">
        <v>74</v>
      </c>
      <c r="F3" s="6">
        <v>2.5</v>
      </c>
      <c r="H3">
        <f>F3^2</f>
        <v>6.25</v>
      </c>
    </row>
    <row r="4" spans="1:8" ht="15.75" thickBot="1" x14ac:dyDescent="0.3">
      <c r="A4" s="5">
        <v>2</v>
      </c>
      <c r="B4" s="7">
        <v>72.87</v>
      </c>
      <c r="C4" s="7">
        <v>69.010000000000005</v>
      </c>
      <c r="D4" s="7">
        <v>76.94</v>
      </c>
      <c r="E4" s="7">
        <v>74</v>
      </c>
      <c r="F4" s="7">
        <v>1.1299999999999999</v>
      </c>
      <c r="H4">
        <f t="shared" ref="H4:H15" si="0">F4^2</f>
        <v>1.2768999999999997</v>
      </c>
    </row>
    <row r="5" spans="1:8" ht="15.75" thickBot="1" x14ac:dyDescent="0.3">
      <c r="A5" s="5">
        <v>3</v>
      </c>
      <c r="B5" s="6">
        <v>74.38</v>
      </c>
      <c r="C5" s="6">
        <v>69.959999999999994</v>
      </c>
      <c r="D5" s="6">
        <v>79.08</v>
      </c>
      <c r="E5" s="6">
        <v>73</v>
      </c>
      <c r="F5" s="6">
        <v>-1.38</v>
      </c>
      <c r="H5">
        <f t="shared" si="0"/>
        <v>1.9043999999999996</v>
      </c>
    </row>
    <row r="6" spans="1:8" ht="15.75" thickBot="1" x14ac:dyDescent="0.3">
      <c r="A6" s="5">
        <v>4</v>
      </c>
      <c r="B6" s="7">
        <v>71.209999999999994</v>
      </c>
      <c r="C6" s="7">
        <v>67.56</v>
      </c>
      <c r="D6" s="7">
        <v>75.06</v>
      </c>
      <c r="E6" s="7">
        <v>70</v>
      </c>
      <c r="F6" s="7">
        <v>-1.21</v>
      </c>
      <c r="H6">
        <f t="shared" si="0"/>
        <v>1.4641</v>
      </c>
    </row>
    <row r="7" spans="1:8" ht="15.75" thickBot="1" x14ac:dyDescent="0.3">
      <c r="A7" s="5">
        <v>5</v>
      </c>
      <c r="B7" s="6">
        <v>69.41</v>
      </c>
      <c r="C7" s="6">
        <v>65.739999999999995</v>
      </c>
      <c r="D7" s="6">
        <v>73.290000000000006</v>
      </c>
      <c r="E7" s="6">
        <v>67</v>
      </c>
      <c r="F7" s="6">
        <v>-2.41</v>
      </c>
      <c r="H7">
        <f t="shared" si="0"/>
        <v>5.8081000000000005</v>
      </c>
    </row>
    <row r="8" spans="1:8" ht="15.75" thickBot="1" x14ac:dyDescent="0.3">
      <c r="A8" s="5">
        <v>6</v>
      </c>
      <c r="B8" s="7">
        <v>71.67</v>
      </c>
      <c r="C8" s="7">
        <v>67.459999999999994</v>
      </c>
      <c r="D8" s="7">
        <v>76.150000000000006</v>
      </c>
      <c r="E8" s="7">
        <v>66</v>
      </c>
      <c r="F8" s="7">
        <v>-5.67</v>
      </c>
      <c r="H8">
        <f t="shared" si="0"/>
        <v>32.148899999999998</v>
      </c>
    </row>
    <row r="9" spans="1:8" ht="15.75" thickBot="1" x14ac:dyDescent="0.3">
      <c r="A9" s="5">
        <v>7</v>
      </c>
      <c r="B9" s="6">
        <v>59.2</v>
      </c>
      <c r="C9" s="6">
        <v>55.94</v>
      </c>
      <c r="D9" s="6">
        <v>62.66</v>
      </c>
      <c r="E9" s="6">
        <v>60</v>
      </c>
      <c r="F9" s="6">
        <v>0.8</v>
      </c>
      <c r="H9">
        <f t="shared" si="0"/>
        <v>0.64000000000000012</v>
      </c>
    </row>
    <row r="10" spans="1:8" ht="15.75" thickBot="1" x14ac:dyDescent="0.3">
      <c r="A10" s="5">
        <v>8</v>
      </c>
      <c r="B10" s="7">
        <v>48.83</v>
      </c>
      <c r="C10" s="7">
        <v>46.06</v>
      </c>
      <c r="D10" s="7">
        <v>51.78</v>
      </c>
      <c r="E10" s="7">
        <v>50</v>
      </c>
      <c r="F10" s="7">
        <v>1.17</v>
      </c>
      <c r="H10">
        <f t="shared" si="0"/>
        <v>1.3688999999999998</v>
      </c>
    </row>
    <row r="11" spans="1:8" ht="15.75" thickBot="1" x14ac:dyDescent="0.3">
      <c r="A11" s="5">
        <v>9</v>
      </c>
      <c r="B11" s="6">
        <v>46.72</v>
      </c>
      <c r="C11" s="6">
        <v>44.2</v>
      </c>
      <c r="D11" s="6">
        <v>49.38</v>
      </c>
      <c r="E11" s="6">
        <v>48</v>
      </c>
      <c r="F11" s="6">
        <v>1.28</v>
      </c>
      <c r="H11">
        <f t="shared" si="0"/>
        <v>1.6384000000000001</v>
      </c>
    </row>
    <row r="12" spans="1:8" ht="15.75" thickBot="1" x14ac:dyDescent="0.3">
      <c r="A12" s="5">
        <v>10</v>
      </c>
      <c r="B12" s="7">
        <v>49.02</v>
      </c>
      <c r="C12" s="7">
        <v>46.34</v>
      </c>
      <c r="D12" s="7">
        <v>51.85</v>
      </c>
      <c r="E12" s="7">
        <v>48</v>
      </c>
      <c r="F12" s="7">
        <v>-1.02</v>
      </c>
      <c r="H12">
        <f t="shared" si="0"/>
        <v>1.0404</v>
      </c>
    </row>
    <row r="13" spans="1:8" ht="15.75" thickBot="1" x14ac:dyDescent="0.3">
      <c r="A13" s="5">
        <v>11</v>
      </c>
      <c r="B13" s="6">
        <v>46.94</v>
      </c>
      <c r="C13" s="6">
        <v>44.32</v>
      </c>
      <c r="D13" s="6">
        <v>49.71</v>
      </c>
      <c r="E13" s="6">
        <v>46</v>
      </c>
      <c r="F13" s="6">
        <v>-0.94</v>
      </c>
      <c r="H13">
        <f t="shared" si="0"/>
        <v>0.88359999999999994</v>
      </c>
    </row>
    <row r="14" spans="1:8" ht="15.75" thickBot="1" x14ac:dyDescent="0.3">
      <c r="A14" s="5">
        <v>12</v>
      </c>
      <c r="B14" s="7">
        <v>42.1</v>
      </c>
      <c r="C14" s="7">
        <v>39.78</v>
      </c>
      <c r="D14" s="7">
        <v>44.57</v>
      </c>
      <c r="E14" s="7">
        <v>44</v>
      </c>
      <c r="F14" s="7">
        <v>1.9</v>
      </c>
      <c r="H14">
        <f t="shared" si="0"/>
        <v>3.61</v>
      </c>
    </row>
    <row r="15" spans="1:8" ht="15.75" thickBot="1" x14ac:dyDescent="0.3">
      <c r="A15" s="5">
        <v>13</v>
      </c>
      <c r="B15" s="6">
        <v>40.299999999999997</v>
      </c>
      <c r="C15" s="6">
        <v>37.729999999999997</v>
      </c>
      <c r="D15" s="6">
        <v>43.05</v>
      </c>
      <c r="E15" s="6">
        <v>40</v>
      </c>
      <c r="F15" s="6">
        <v>-0.3</v>
      </c>
      <c r="H15">
        <f t="shared" si="0"/>
        <v>0.09</v>
      </c>
    </row>
    <row r="17" spans="8:8" x14ac:dyDescent="0.25">
      <c r="H17">
        <f>SQRT(AVERAGE(H3:H15))</f>
        <v>2.1144866625622978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Optimization</vt:lpstr>
      <vt:lpstr>Cross-Val</vt:lpstr>
    </vt:vector>
  </TitlesOfParts>
  <Company>Verizon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Jenny</dc:creator>
  <cp:lastModifiedBy>Chen, Jenny</cp:lastModifiedBy>
  <dcterms:created xsi:type="dcterms:W3CDTF">2017-05-01T13:01:00Z</dcterms:created>
  <dcterms:modified xsi:type="dcterms:W3CDTF">2017-10-11T15:03:03Z</dcterms:modified>
</cp:coreProperties>
</file>